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آذر98\تارنما\"/>
    </mc:Choice>
  </mc:AlternateContent>
  <bookViews>
    <workbookView xWindow="0" yWindow="0" windowWidth="28800" windowHeight="12435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definedNames>
    <definedName name="_xlnm.Print_Area" localSheetId="0">تاییدیه!$A$1:$I$20</definedName>
  </definedNames>
  <calcPr calcId="152511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E10" i="14"/>
  <c r="C10" i="14"/>
  <c r="I10" i="13"/>
  <c r="K9" i="13" s="1"/>
  <c r="E10" i="13"/>
  <c r="G9" i="13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8" i="12"/>
  <c r="Q47" i="12" s="1"/>
  <c r="O47" i="12"/>
  <c r="M47" i="12"/>
  <c r="K47" i="12"/>
  <c r="I47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8" i="12"/>
  <c r="G47" i="12"/>
  <c r="E9" i="12"/>
  <c r="E10" i="12"/>
  <c r="E11" i="12"/>
  <c r="E47" i="12" s="1"/>
  <c r="E12" i="12"/>
  <c r="E16" i="12"/>
  <c r="E17" i="12"/>
  <c r="E18" i="12"/>
  <c r="E19" i="12"/>
  <c r="E20" i="12"/>
  <c r="E21" i="12"/>
  <c r="E22" i="12"/>
  <c r="E23" i="12"/>
  <c r="E24" i="12"/>
  <c r="E25" i="12"/>
  <c r="E26" i="12"/>
  <c r="E28" i="12"/>
  <c r="E29" i="12"/>
  <c r="E30" i="12"/>
  <c r="E31" i="12"/>
  <c r="E32" i="12"/>
  <c r="E33" i="12"/>
  <c r="E34" i="12"/>
  <c r="E35" i="12"/>
  <c r="E36" i="12"/>
  <c r="E37" i="12"/>
  <c r="E39" i="12"/>
  <c r="E41" i="12"/>
  <c r="E43" i="12"/>
  <c r="E44" i="12"/>
  <c r="E46" i="12"/>
  <c r="E8" i="12"/>
  <c r="C47" i="12"/>
  <c r="U52" i="11"/>
  <c r="S5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8" i="11"/>
  <c r="Q52" i="11"/>
  <c r="O52" i="11"/>
  <c r="M52" i="11"/>
  <c r="K5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8" i="11"/>
  <c r="I5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8" i="11"/>
  <c r="G52" i="11"/>
  <c r="E52" i="11"/>
  <c r="C52" i="11"/>
  <c r="Q41" i="10"/>
  <c r="O41" i="10"/>
  <c r="M41" i="10"/>
  <c r="I41" i="10"/>
  <c r="G41" i="10"/>
  <c r="E41" i="10"/>
  <c r="Q76" i="9"/>
  <c r="O76" i="9"/>
  <c r="M76" i="9"/>
  <c r="Q45" i="9"/>
  <c r="G76" i="9"/>
  <c r="E76" i="9"/>
  <c r="I44" i="9"/>
  <c r="I76" i="9" s="1"/>
  <c r="S28" i="7"/>
  <c r="Q28" i="7"/>
  <c r="O28" i="7"/>
  <c r="M28" i="7"/>
  <c r="K28" i="7"/>
  <c r="I28" i="7"/>
  <c r="S11" i="6"/>
  <c r="Q11" i="6"/>
  <c r="O11" i="6"/>
  <c r="M11" i="6"/>
  <c r="K11" i="6"/>
  <c r="K44" i="6" s="1"/>
  <c r="K23" i="4"/>
  <c r="AK45" i="3"/>
  <c r="AI45" i="3"/>
  <c r="AG45" i="3"/>
  <c r="AA45" i="3"/>
  <c r="W45" i="3"/>
  <c r="S45" i="3"/>
  <c r="Q45" i="3"/>
  <c r="Y45" i="1"/>
  <c r="W45" i="1"/>
  <c r="U45" i="1"/>
  <c r="O44" i="6"/>
  <c r="O45" i="8"/>
  <c r="O45" i="1"/>
  <c r="K45" i="8"/>
  <c r="K45" i="1"/>
  <c r="G44" i="6"/>
  <c r="G45" i="8"/>
  <c r="G45" i="1"/>
  <c r="E44" i="6"/>
  <c r="E45" i="8"/>
  <c r="E45" i="1"/>
  <c r="K8" i="13" l="1"/>
  <c r="K10" i="13" s="1"/>
  <c r="G8" i="13"/>
  <c r="G10" i="13" s="1"/>
</calcChain>
</file>

<file path=xl/sharedStrings.xml><?xml version="1.0" encoding="utf-8"?>
<sst xmlns="http://schemas.openxmlformats.org/spreadsheetml/2006/main" count="948" uniqueCount="247">
  <si>
    <t>صندوق سرمایه‌گذاری ثابت حامی</t>
  </si>
  <si>
    <t>صورت وضعیت پورتفوی</t>
  </si>
  <si>
    <t>برای ماه منتهی به 1398/09/30</t>
  </si>
  <si>
    <t>نام شرکت</t>
  </si>
  <si>
    <t>1398/08/30</t>
  </si>
  <si>
    <t>تغییرات طی دوره</t>
  </si>
  <si>
    <t>1398/09/30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</si>
  <si>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</si>
  <si>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</si>
  <si>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</si>
  <si>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</si>
  <si>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</si>
  <si>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</si>
  <si>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</si>
  <si>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</si>
  <si>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بانك  پاسارگاد</t>
  </si>
  <si>
    <t>بانك تجارت</t>
  </si>
  <si>
    <t>بانك خاورميانه</t>
  </si>
  <si>
    <t>پالايش نفت اصفهان</t>
  </si>
  <si>
    <t>پالايش نفت شيراز</t>
  </si>
  <si>
    <t>پتروشيمي پارس</t>
  </si>
  <si>
    <t>پتروشيمي پرديس</t>
  </si>
  <si>
    <t>پتروشيمي جم</t>
  </si>
  <si>
    <t>پتروشيمي زاگرس</t>
  </si>
  <si>
    <t>پتروشيمي شازند</t>
  </si>
  <si>
    <t>پتروشيمي‌شيراز</t>
  </si>
  <si>
    <t>پلي پروپيلن جم - جم پيلن</t>
  </si>
  <si>
    <t>تامين سرمايه اميد</t>
  </si>
  <si>
    <t>تامين سرمايه لوتوس پارسيان</t>
  </si>
  <si>
    <t>تامين سرمايه نوين</t>
  </si>
  <si>
    <t>س. نفت و گاز و پتروشيمي تأمين</t>
  </si>
  <si>
    <t>سرمايه گذاري دارويي تامين</t>
  </si>
  <si>
    <t>سرمايه گذاري گروه توسعه ملي</t>
  </si>
  <si>
    <t>سرمايه گذاري نور كوثر ايرانيان</t>
  </si>
  <si>
    <t>سرمايه‌گذاري‌صندوق‌بازنشستگي‌</t>
  </si>
  <si>
    <t>سرمايه‌گذاري‌غدير(هلدينگ‌</t>
  </si>
  <si>
    <t>سكه تمام بهارتحويل1روزه سامان</t>
  </si>
  <si>
    <t>سكه تمام بهارتحويل1روزه صادرات</t>
  </si>
  <si>
    <t>سكه تمام بهارتحويلي 1روزه رفاه</t>
  </si>
  <si>
    <t>صنايع پتروشيمي خليج فارس</t>
  </si>
  <si>
    <t>صندوق سرمایه‌گذاری مشترک آسمان خاورمیانه</t>
  </si>
  <si>
    <t>فولاد  خوزستان</t>
  </si>
  <si>
    <t>فولاد مباركه اصفهان</t>
  </si>
  <si>
    <t>كالسيمين‌</t>
  </si>
  <si>
    <t>گروه مديريت سرمايه گذاري اميد</t>
  </si>
  <si>
    <t>گسترش نفت و گاز پارسيان</t>
  </si>
  <si>
    <t>مبین انرژی خلیج فارس</t>
  </si>
  <si>
    <t>مخابرات ايران</t>
  </si>
  <si>
    <t>ملي‌ صنايع‌ مس‌ ايران‌</t>
  </si>
  <si>
    <t>سرمايه‌گذاري‌ سپه‌</t>
  </si>
  <si>
    <t>نفت ايرانول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</si>
  <si>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</si>
  <si>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</si>
  <si>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</si>
  <si>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</si>
  <si>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</si>
  <si>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</si>
  <si>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</si>
  <si>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</si>
  <si>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</si>
  <si>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</si>
  <si>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</si>
  <si>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</si>
  <si>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</si>
  <si>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دولت آپرورش-كاردان991118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</si>
  <si>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</si>
  <si>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</si>
  <si>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</si>
  <si>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</si>
  <si>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</si>
  <si>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آپرورش-لوتوس991118</t>
  </si>
  <si>
    <t>اجاره دولتي آپرورش-ملت991118</t>
  </si>
  <si>
    <t>اسنادخزانه-م10بودجه96-980911</t>
  </si>
  <si>
    <t>1396/11/30</t>
  </si>
  <si>
    <t>1398/09/11</t>
  </si>
  <si>
    <t>اسنادخزانه-م12بودجه96-981114</t>
  </si>
  <si>
    <t>1396/12/02</t>
  </si>
  <si>
    <t>1398/11/14</t>
  </si>
  <si>
    <t>اسنادخزانه-م13بودجه96-981016</t>
  </si>
  <si>
    <t>1396/12/07</t>
  </si>
  <si>
    <t>1398/10/16</t>
  </si>
  <si>
    <t>اسنادخزانه-م14بودجه96-981016</t>
  </si>
  <si>
    <t>1396/11/15</t>
  </si>
  <si>
    <t>اسنادخزانه-م15بودجه97-990224</t>
  </si>
  <si>
    <t>1398/03/28</t>
  </si>
  <si>
    <t>1399/02/24</t>
  </si>
  <si>
    <t>اسنادخزانه-م17بودجه97-981017</t>
  </si>
  <si>
    <t>1397/12/25</t>
  </si>
  <si>
    <t>1398/10/17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</si>
  <si>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</si>
  <si>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</si>
  <si>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</si>
  <si>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</si>
  <si>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</si>
  <si>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</si>
  <si>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</si>
  <si>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</si>
  <si>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</si>
  <si>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</si>
  <si>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</si>
  <si>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</si>
  <si>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</si>
  <si>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</si>
  <si>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</si>
  <si>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</si>
  <si>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</si>
  <si>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</si>
  <si>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</si>
  <si>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</si>
  <si>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</si>
  <si>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</si>
  <si>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</si>
  <si>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</si>
  <si>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</si>
  <si>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</si>
  <si>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</si>
  <si>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اجاره رايتل  ماهانه 21 %</t>
  </si>
  <si>
    <t>1395/02/14</t>
  </si>
  <si>
    <t>1399/02/14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</si>
  <si>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</si>
  <si>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</si>
  <si>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</si>
  <si>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</si>
  <si>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</si>
  <si>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</si>
  <si>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</si>
  <si>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</si>
  <si>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</si>
  <si>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</si>
  <si>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</si>
  <si>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منفعت دولت5-ش.خاص ساير0108</t>
  </si>
  <si>
    <t>1398/08/18</t>
  </si>
  <si>
    <t>1401/08/18</t>
  </si>
  <si>
    <t>منفعت دولت5-ش.خاص كاردان0108</t>
  </si>
  <si>
    <t>منفعت دولتي4-شرايط خاص14010729</t>
  </si>
  <si>
    <t>1398/07/29</t>
  </si>
  <si>
    <t>1401/07/29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</si>
  <si>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</si>
  <si>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</si>
  <si>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</si>
  <si>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</si>
  <si>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</si>
  <si>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</si>
  <si>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سلف نفت خام سبك داخلي2993</t>
  </si>
  <si>
    <t>1398/07/03</t>
  </si>
  <si>
    <t>1399/12/03</t>
  </si>
  <si>
    <t>اجاره هواپيمايي ماهان 9903</t>
  </si>
  <si>
    <t>1395/03/09</t>
  </si>
  <si>
    <t>1399/03/09</t>
  </si>
  <si>
    <t>منفعت دولت6-ش.خاص140109</t>
  </si>
  <si>
    <t>1398/09/17</t>
  </si>
  <si>
    <t>1401/09/18</t>
  </si>
  <si>
    <t>اسنادخزانه-م3بودجه98-990521</t>
  </si>
  <si>
    <t>1398/07/14</t>
  </si>
  <si>
    <t>1399/05/21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</si>
  <si>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</si>
  <si>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</si>
  <si>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</si>
  <si>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</si>
  <si>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</si>
  <si>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-0.93 %</t>
  </si>
  <si>
    <t/>
  </si>
  <si>
    <t>0.33 %</t>
  </si>
  <si>
    <t>-0.40 %</t>
  </si>
  <si>
    <t>1.59 %</t>
  </si>
  <si>
    <t>-2.80 %</t>
  </si>
  <si>
    <t>-2.84 %</t>
  </si>
  <si>
    <t>-9.75 %</t>
  </si>
  <si>
    <t>0.51 %</t>
  </si>
  <si>
    <t>-2.45 %</t>
  </si>
  <si>
    <t>-2.37 %</t>
  </si>
  <si>
    <t>-2.03 %</t>
  </si>
  <si>
    <t>-8.50 %</t>
  </si>
  <si>
    <t>-9.89 %</t>
  </si>
  <si>
    <t>-9.98 %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</si>
  <si>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</si>
  <si>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</si>
  <si>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</si>
  <si>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</si>
  <si>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</si>
  <si>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</si>
  <si>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</si>
  <si>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</si>
  <si>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</si>
  <si>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</si>
  <si>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</si>
  <si>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5107747476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</si>
  <si>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</si>
  <si>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</si>
  <si>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</si>
  <si>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</si>
  <si>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</si>
  <si>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</si>
  <si>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</si>
  <si>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</si>
  <si>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</si>
  <si>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</si>
  <si>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</si>
  <si>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</si>
  <si>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</si>
  <si>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</si>
  <si>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</si>
  <si>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</si>
  <si>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اسنادخزانه-م19بودجه97-980827</t>
  </si>
  <si>
    <t>اسنادخزانه-م15بودجه96-980820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</si>
  <si>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</si>
  <si>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</si>
  <si>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</si>
  <si>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</si>
  <si>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</si>
  <si>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</si>
  <si>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</si>
  <si>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1398/09/28</t>
  </si>
  <si>
    <t>بهای فروش</t>
  </si>
  <si>
    <t>ارزش دفتری</t>
  </si>
  <si>
    <t>سود و زیان ناشی از تغییر قیمت</t>
  </si>
  <si>
    <t>تراكتورسازي‌ايران‌</t>
  </si>
  <si>
    <t>اجاره اعتماد مبين لوتوس011019</t>
  </si>
  <si>
    <t>سود و زیان ناشی از فروش</t>
  </si>
  <si>
    <t>توزيع دارو پخش</t>
  </si>
  <si>
    <t>غلتك سازان سپاهان</t>
  </si>
  <si>
    <t>توليدي فولاد سپيد فراب كوير</t>
  </si>
  <si>
    <t>جنرال مكانيك</t>
  </si>
  <si>
    <t>ح . تامين سرمايه اميد</t>
  </si>
  <si>
    <t>ح . تامين سرمايه لوتوس پارسيان</t>
  </si>
  <si>
    <t>سرمايه گذاري آوا نوين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</si>
  <si>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</si>
  <si>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</si>
  <si>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</si>
  <si>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</si>
  <si>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</si>
  <si>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</si>
  <si>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</si>
  <si>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</si>
  <si>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</si>
  <si>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</si>
  <si>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</si>
  <si>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</si>
  <si>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</si>
  <si>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</si>
  <si>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</si>
  <si>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</si>
  <si>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1398/09/01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</si>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</sst>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[Red]\(#,###\)"/>
    <numFmt numFmtId="165" formatCode="#,##0;[Red]#,##0"/>
    <numFmt numFmtId="166" formatCode="#,##0_-;\(#,##0\)"/>
    <numFmt numFmtId="167" formatCode="#,##0;\(#,##0\)"/>
    <numFmt numFmtId="168" formatCode="#,##0;[Red]\(#,##0\)"/>
  </numFmts>
  <fonts count="18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4"/>
      <name val="B Mitra"/>
      <charset val="178"/>
    </font>
    <font>
      <b/>
      <sz val="20"/>
      <name val="B Mitra"/>
      <charset val="178"/>
    </font>
    <font>
      <b/>
      <sz val="16"/>
      <name val="B Mitra"/>
      <charset val="178"/>
    </font>
    <font>
      <sz val="20"/>
      <name val="B Mitra"/>
      <charset val="178"/>
    </font>
    <font>
      <sz val="18"/>
      <name val="B Mitra"/>
      <charset val="178"/>
    </font>
    <font>
      <sz val="12"/>
      <color rgb="FF006100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20"/>
      <color theme="1"/>
      <name val="B Mitra"/>
      <charset val="178"/>
    </font>
    <font>
      <sz val="20"/>
      <color theme="1"/>
      <name val="Calibri"/>
      <family val="2"/>
      <charset val="178"/>
      <scheme val="minor"/>
    </font>
    <font>
      <b/>
      <sz val="18"/>
      <name val="B Mitra"/>
      <charset val="178"/>
    </font>
    <font>
      <b/>
      <u/>
      <sz val="18"/>
      <name val="B Mitra"/>
      <charset val="178"/>
    </font>
    <font>
      <b/>
      <u/>
      <sz val="14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1" fillId="2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2" applyNumberFormat="1" applyFont="1" applyAlignment="1">
      <alignment horizontal="right" vertical="center"/>
    </xf>
    <xf numFmtId="3" fontId="6" fillId="0" borderId="0" xfId="2" applyNumberFormat="1" applyFont="1" applyAlignment="1" applyProtection="1">
      <alignment vertical="center" readingOrder="2"/>
      <protection locked="0"/>
    </xf>
    <xf numFmtId="3" fontId="6" fillId="0" borderId="0" xfId="2" applyNumberFormat="1" applyFont="1" applyAlignment="1" applyProtection="1">
      <alignment horizontal="center" vertical="center" readingOrder="2"/>
      <protection locked="0"/>
    </xf>
    <xf numFmtId="164" fontId="6" fillId="0" borderId="0" xfId="2" applyNumberFormat="1" applyFont="1" applyFill="1" applyAlignment="1" applyProtection="1">
      <alignment horizontal="center" vertical="center" readingOrder="2"/>
      <protection locked="0"/>
    </xf>
    <xf numFmtId="3" fontId="6" fillId="0" borderId="0" xfId="2" applyNumberFormat="1" applyFont="1" applyFill="1" applyAlignment="1" applyProtection="1">
      <alignment horizontal="center" vertical="center" readingOrder="2"/>
      <protection locked="0"/>
    </xf>
    <xf numFmtId="3" fontId="6" fillId="0" borderId="0" xfId="2" applyNumberFormat="1" applyFont="1" applyFill="1" applyAlignment="1">
      <alignment horizontal="center" vertical="center" readingOrder="2"/>
    </xf>
    <xf numFmtId="3" fontId="2" fillId="0" borderId="0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 applyProtection="1">
      <alignment horizontal="right" vertical="center" readingOrder="2"/>
      <protection locked="0"/>
    </xf>
    <xf numFmtId="3" fontId="2" fillId="0" borderId="0" xfId="2" applyNumberFormat="1" applyFont="1" applyBorder="1" applyAlignment="1" applyProtection="1">
      <alignment horizontal="right" vertical="center"/>
      <protection locked="0"/>
    </xf>
    <xf numFmtId="164" fontId="2" fillId="0" borderId="0" xfId="2" applyNumberFormat="1" applyFont="1" applyFill="1" applyBorder="1" applyAlignment="1" applyProtection="1">
      <alignment horizontal="right" vertical="center"/>
      <protection locked="0"/>
    </xf>
    <xf numFmtId="3" fontId="2" fillId="0" borderId="0" xfId="2" applyNumberFormat="1" applyFont="1" applyFill="1" applyBorder="1" applyAlignment="1" applyProtection="1">
      <alignment horizontal="right" vertical="center" readingOrder="2"/>
      <protection locked="0"/>
    </xf>
    <xf numFmtId="3" fontId="2" fillId="0" borderId="0" xfId="2" applyNumberFormat="1" applyFont="1" applyFill="1" applyBorder="1" applyAlignment="1">
      <alignment horizontal="left" vertical="center"/>
    </xf>
    <xf numFmtId="3" fontId="7" fillId="0" borderId="0" xfId="2" applyNumberFormat="1" applyFont="1" applyBorder="1" applyAlignment="1" applyProtection="1">
      <alignment horizontal="right" vertical="center" readingOrder="2"/>
      <protection locked="0"/>
    </xf>
    <xf numFmtId="3" fontId="4" fillId="0" borderId="0" xfId="2" applyNumberFormat="1" applyFont="1" applyBorder="1" applyAlignment="1" applyProtection="1">
      <alignment horizontal="center" vertical="center" readingOrder="2"/>
      <protection locked="0"/>
    </xf>
    <xf numFmtId="3" fontId="8" fillId="0" borderId="0" xfId="2" applyNumberFormat="1" applyFont="1" applyFill="1" applyBorder="1" applyAlignment="1" applyProtection="1">
      <alignment horizontal="center" vertical="center" readingOrder="2"/>
      <protection locked="0"/>
    </xf>
    <xf numFmtId="3" fontId="8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Border="1" applyAlignment="1" applyProtection="1">
      <alignment horizontal="right" vertical="center" readingOrder="2"/>
      <protection locked="0"/>
    </xf>
    <xf numFmtId="3" fontId="2" fillId="0" borderId="0" xfId="2" applyNumberFormat="1" applyFont="1" applyBorder="1" applyAlignment="1" applyProtection="1">
      <alignment horizontal="center" vertical="center" readingOrder="2"/>
      <protection locked="0"/>
    </xf>
    <xf numFmtId="164" fontId="10" fillId="0" borderId="0" xfId="2" applyNumberFormat="1" applyFont="1" applyFill="1" applyBorder="1" applyAlignment="1" applyProtection="1">
      <alignment horizontal="center" vertical="center" readingOrder="2"/>
      <protection locked="0"/>
    </xf>
    <xf numFmtId="3" fontId="2" fillId="0" borderId="0" xfId="2" applyNumberFormat="1" applyFont="1" applyFill="1" applyBorder="1" applyAlignment="1" applyProtection="1">
      <alignment horizontal="center" vertical="center" readingOrder="2"/>
      <protection locked="0"/>
    </xf>
    <xf numFmtId="3" fontId="2" fillId="0" borderId="0" xfId="2" applyNumberFormat="1" applyFont="1" applyFill="1" applyBorder="1" applyAlignment="1">
      <alignment horizontal="center" vertical="center" readingOrder="2"/>
    </xf>
    <xf numFmtId="3" fontId="2" fillId="0" borderId="0" xfId="2" applyNumberFormat="1" applyFont="1" applyBorder="1" applyAlignment="1">
      <alignment horizontal="center" vertical="center"/>
    </xf>
    <xf numFmtId="0" fontId="5" fillId="0" borderId="0" xfId="2" applyBorder="1"/>
    <xf numFmtId="165" fontId="9" fillId="0" borderId="0" xfId="3" applyNumberFormat="1" applyFont="1" applyFill="1" applyBorder="1" applyAlignment="1" applyProtection="1">
      <alignment horizontal="center" vertical="center" readingOrder="2"/>
    </xf>
    <xf numFmtId="0" fontId="12" fillId="0" borderId="0" xfId="2" applyFont="1" applyBorder="1" applyAlignment="1">
      <alignment horizontal="center"/>
    </xf>
    <xf numFmtId="0" fontId="5" fillId="0" borderId="0" xfId="2" applyFill="1" applyBorder="1" applyAlignment="1">
      <alignment horizontal="center"/>
    </xf>
    <xf numFmtId="165" fontId="2" fillId="0" borderId="0" xfId="3" applyNumberFormat="1" applyFont="1" applyFill="1" applyBorder="1" applyAlignment="1" applyProtection="1">
      <alignment horizontal="center" vertical="center" readingOrder="2"/>
    </xf>
    <xf numFmtId="0" fontId="5" fillId="0" borderId="0" xfId="2"/>
    <xf numFmtId="3" fontId="11" fillId="2" borderId="0" xfId="3" applyNumberFormat="1" applyAlignment="1">
      <alignment horizontal="right" vertical="center"/>
    </xf>
    <xf numFmtId="3" fontId="9" fillId="0" borderId="0" xfId="2" applyNumberFormat="1" applyFont="1" applyBorder="1" applyAlignment="1" applyProtection="1">
      <alignment horizontal="center" vertical="center" readingOrder="2"/>
      <protection locked="0"/>
    </xf>
    <xf numFmtId="3" fontId="9" fillId="0" borderId="0" xfId="2" applyNumberFormat="1" applyFont="1" applyFill="1" applyBorder="1" applyAlignment="1" applyProtection="1">
      <alignment horizontal="center" vertical="center" readingOrder="2"/>
    </xf>
    <xf numFmtId="3" fontId="2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 readingOrder="2"/>
    </xf>
    <xf numFmtId="3" fontId="2" fillId="0" borderId="0" xfId="2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 applyProtection="1">
      <alignment horizontal="right" vertical="center" readingOrder="2"/>
      <protection locked="0"/>
    </xf>
    <xf numFmtId="166" fontId="13" fillId="0" borderId="0" xfId="3" applyNumberFormat="1" applyFont="1" applyFill="1" applyBorder="1" applyAlignment="1" applyProtection="1">
      <alignment horizontal="center" vertical="center" readingOrder="2"/>
    </xf>
    <xf numFmtId="167" fontId="9" fillId="0" borderId="0" xfId="3" applyNumberFormat="1" applyFont="1" applyFill="1" applyBorder="1" applyAlignment="1" applyProtection="1">
      <alignment horizontal="center" vertical="center" readingOrder="2"/>
    </xf>
    <xf numFmtId="0" fontId="5" fillId="0" borderId="0" xfId="2" applyFill="1" applyBorder="1"/>
    <xf numFmtId="0" fontId="14" fillId="0" borderId="0" xfId="2" applyFont="1" applyBorder="1"/>
    <xf numFmtId="0" fontId="5" fillId="0" borderId="0" xfId="2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 vertical="center" readingOrder="2"/>
    </xf>
    <xf numFmtId="164" fontId="10" fillId="0" borderId="0" xfId="3" applyNumberFormat="1" applyFont="1" applyFill="1" applyBorder="1" applyAlignment="1" applyProtection="1">
      <alignment horizontal="center" vertical="center" readingOrder="2"/>
    </xf>
    <xf numFmtId="164" fontId="10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2" fillId="0" borderId="0" xfId="2" applyNumberFormat="1" applyFont="1" applyBorder="1" applyAlignment="1" applyProtection="1">
      <alignment horizontal="center" vertical="center"/>
      <protection locked="0"/>
    </xf>
    <xf numFmtId="164" fontId="15" fillId="0" borderId="0" xfId="3" applyNumberFormat="1" applyFont="1" applyFill="1" applyBorder="1" applyAlignment="1" applyProtection="1">
      <alignment horizontal="center" vertical="center" readingOrder="2"/>
    </xf>
    <xf numFmtId="164" fontId="4" fillId="0" borderId="0" xfId="3" applyNumberFormat="1" applyFont="1" applyFill="1" applyBorder="1" applyAlignment="1" applyProtection="1">
      <alignment horizontal="center" vertical="center" readingOrder="2"/>
    </xf>
    <xf numFmtId="3" fontId="2" fillId="0" borderId="0" xfId="2" applyNumberFormat="1" applyFont="1" applyBorder="1" applyAlignment="1">
      <alignment horizontal="right" vertical="center" readingOrder="2"/>
    </xf>
    <xf numFmtId="3" fontId="8" fillId="0" borderId="0" xfId="2" applyNumberFormat="1" applyFont="1" applyBorder="1" applyAlignment="1">
      <alignment horizontal="center" vertical="center" readingOrder="2"/>
    </xf>
    <xf numFmtId="3" fontId="8" fillId="0" borderId="0" xfId="2" applyNumberFormat="1" applyFont="1" applyBorder="1" applyAlignment="1">
      <alignment vertical="center" readingOrder="2"/>
    </xf>
    <xf numFmtId="168" fontId="16" fillId="0" borderId="0" xfId="2" applyNumberFormat="1" applyFont="1" applyBorder="1" applyAlignment="1" applyProtection="1">
      <alignment horizontal="center" vertical="center"/>
    </xf>
    <xf numFmtId="3" fontId="2" fillId="0" borderId="0" xfId="2" applyNumberFormat="1" applyFont="1" applyFill="1" applyAlignment="1">
      <alignment horizontal="right" vertical="center"/>
    </xf>
    <xf numFmtId="168" fontId="17" fillId="0" borderId="0" xfId="2" applyNumberFormat="1" applyFont="1" applyAlignment="1" applyProtection="1">
      <alignment vertical="center"/>
    </xf>
    <xf numFmtId="3" fontId="2" fillId="0" borderId="0" xfId="2" applyNumberFormat="1" applyFont="1" applyAlignment="1">
      <alignment horizontal="center" vertical="center"/>
    </xf>
    <xf numFmtId="164" fontId="2" fillId="0" borderId="0" xfId="2" applyNumberFormat="1" applyFont="1" applyFill="1" applyAlignment="1">
      <alignment horizontal="right" vertical="center"/>
    </xf>
  </cellXfs>
  <cellStyles count="4">
    <cellStyle name="Good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8</xdr:col>
      <xdr:colOff>1428749</xdr:colOff>
      <xdr:row>19</xdr:row>
      <xdr:rowOff>372611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13851" y="47624"/>
          <a:ext cx="8286749" cy="8287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3"/>
  <sheetViews>
    <sheetView rightToLeft="1" tabSelected="1" view="pageBreakPreview" zoomScaleNormal="100" zoomScaleSheetLayoutView="100" workbookViewId="0">
      <selection activeCell="K11" sqref="K11"/>
    </sheetView>
  </sheetViews>
  <sheetFormatPr defaultColWidth="9" defaultRowHeight="28.5" customHeight="1"/>
  <cols>
    <col min="1" max="1" width="11.140625" style="24" customWidth="1"/>
    <col min="2" max="2" width="60" style="24" bestFit="1" customWidth="1"/>
    <col min="3" max="3" width="8.140625" style="78" customWidth="1"/>
    <col min="4" max="4" width="0.85546875" style="78" customWidth="1"/>
    <col min="5" max="5" width="22.140625" style="79" customWidth="1"/>
    <col min="6" max="6" width="0.5703125" style="76" customWidth="1"/>
    <col min="7" max="7" width="0.28515625" style="76" hidden="1" customWidth="1"/>
    <col min="8" max="8" width="0.7109375" style="24" hidden="1" customWidth="1"/>
    <col min="9" max="9" width="22.7109375" style="76" bestFit="1" customWidth="1"/>
    <col min="10" max="16384" width="9" style="24"/>
  </cols>
  <sheetData>
    <row r="1" spans="1:118" ht="28.5" customHeight="1">
      <c r="B1" s="25"/>
      <c r="C1" s="25"/>
      <c r="D1" s="26"/>
      <c r="E1" s="27"/>
      <c r="F1" s="28"/>
      <c r="G1" s="29"/>
      <c r="I1" s="29"/>
    </row>
    <row r="2" spans="1:118" ht="15" customHeight="1">
      <c r="A2" s="30"/>
      <c r="B2" s="31"/>
      <c r="C2" s="32"/>
      <c r="D2" s="32"/>
      <c r="E2" s="33"/>
      <c r="F2" s="34"/>
      <c r="G2" s="35"/>
      <c r="H2" s="30"/>
      <c r="I2" s="35"/>
    </row>
    <row r="3" spans="1:118" ht="15" customHeight="1">
      <c r="A3" s="30"/>
      <c r="B3" s="31"/>
      <c r="C3" s="32"/>
      <c r="D3" s="32"/>
      <c r="E3" s="33"/>
      <c r="F3" s="34"/>
      <c r="G3" s="35"/>
      <c r="H3" s="30"/>
      <c r="I3" s="35"/>
    </row>
    <row r="4" spans="1:118" ht="15" customHeight="1">
      <c r="A4" s="30"/>
      <c r="B4" s="31"/>
      <c r="C4" s="32"/>
      <c r="D4" s="32"/>
      <c r="E4" s="33"/>
      <c r="F4" s="34"/>
      <c r="G4" s="35"/>
      <c r="H4" s="30"/>
      <c r="I4" s="35"/>
    </row>
    <row r="5" spans="1:118" ht="31.5">
      <c r="A5" s="30"/>
      <c r="B5" s="36"/>
      <c r="C5" s="37"/>
      <c r="D5" s="37"/>
      <c r="E5" s="38"/>
      <c r="F5" s="38"/>
      <c r="G5" s="38"/>
      <c r="H5" s="39"/>
      <c r="I5" s="38"/>
    </row>
    <row r="6" spans="1:118" ht="30.75">
      <c r="A6" s="30"/>
      <c r="B6" s="40"/>
      <c r="C6" s="41"/>
      <c r="D6" s="41"/>
      <c r="E6" s="42"/>
      <c r="F6" s="43"/>
      <c r="G6" s="44"/>
      <c r="H6" s="45"/>
      <c r="I6" s="42"/>
    </row>
    <row r="7" spans="1:118" s="52" customFormat="1" ht="46.5" customHeight="1">
      <c r="A7" s="46"/>
      <c r="B7" s="40"/>
      <c r="C7" s="47"/>
      <c r="D7" s="48"/>
      <c r="E7" s="47"/>
      <c r="F7" s="49"/>
      <c r="G7" s="50"/>
      <c r="H7" s="49"/>
      <c r="I7" s="47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</row>
    <row r="8" spans="1:118" s="52" customFormat="1" ht="46.5" customHeight="1">
      <c r="A8" s="46"/>
      <c r="B8" s="40"/>
      <c r="C8" s="47"/>
      <c r="D8" s="48"/>
      <c r="E8" s="47"/>
      <c r="F8" s="49"/>
      <c r="G8" s="50"/>
      <c r="H8" s="49"/>
      <c r="I8" s="47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</row>
    <row r="9" spans="1:118" s="52" customFormat="1" ht="46.5" customHeight="1">
      <c r="A9" s="46"/>
      <c r="B9" s="40"/>
      <c r="C9" s="47"/>
      <c r="D9" s="48"/>
      <c r="E9" s="47"/>
      <c r="F9" s="49"/>
      <c r="G9" s="50"/>
      <c r="H9" s="49"/>
      <c r="I9" s="47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</row>
    <row r="10" spans="1:118" s="52" customFormat="1" ht="46.5" customHeight="1">
      <c r="A10" s="46"/>
      <c r="B10" s="40"/>
      <c r="C10" s="47"/>
      <c r="D10" s="48"/>
      <c r="E10" s="47"/>
      <c r="F10" s="49"/>
      <c r="G10" s="50"/>
      <c r="H10" s="49"/>
      <c r="I10" s="47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</row>
    <row r="11" spans="1:118" s="52" customFormat="1" ht="46.5" customHeight="1">
      <c r="A11" s="46"/>
      <c r="B11" s="40"/>
      <c r="C11" s="47"/>
      <c r="D11" s="48"/>
      <c r="E11" s="47"/>
      <c r="F11" s="49"/>
      <c r="G11" s="50"/>
      <c r="H11" s="49"/>
      <c r="I11" s="47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</row>
    <row r="12" spans="1:118" ht="28.5" customHeight="1">
      <c r="A12" s="30"/>
      <c r="B12" s="36"/>
      <c r="C12" s="53"/>
      <c r="D12" s="41"/>
      <c r="E12" s="54"/>
      <c r="F12" s="55"/>
      <c r="G12" s="43"/>
      <c r="H12" s="56"/>
      <c r="I12" s="54"/>
    </row>
    <row r="13" spans="1:118" ht="28.5" customHeight="1">
      <c r="A13" s="30"/>
      <c r="B13" s="36"/>
      <c r="C13" s="53"/>
      <c r="D13" s="41"/>
      <c r="E13" s="57"/>
      <c r="F13" s="34"/>
      <c r="G13" s="58"/>
      <c r="H13" s="59"/>
      <c r="I13" s="60"/>
    </row>
    <row r="14" spans="1:118" ht="28.5" customHeight="1">
      <c r="A14" s="30"/>
      <c r="B14" s="40"/>
      <c r="C14" s="47"/>
      <c r="D14" s="48"/>
      <c r="E14" s="47"/>
      <c r="F14" s="49"/>
      <c r="G14" s="50"/>
      <c r="H14" s="49"/>
      <c r="I14" s="61"/>
    </row>
    <row r="15" spans="1:118" s="51" customFormat="1" ht="35.25" customHeight="1">
      <c r="A15" s="46"/>
      <c r="B15" s="40"/>
      <c r="C15" s="47"/>
      <c r="D15" s="46"/>
      <c r="E15" s="62"/>
      <c r="F15" s="63"/>
      <c r="G15" s="50"/>
      <c r="H15" s="63"/>
      <c r="I15" s="61"/>
    </row>
    <row r="16" spans="1:118" s="51" customFormat="1" ht="35.25" customHeight="1">
      <c r="A16" s="46"/>
      <c r="B16" s="40"/>
      <c r="C16" s="47"/>
      <c r="D16" s="46"/>
      <c r="E16" s="61"/>
      <c r="F16" s="63"/>
      <c r="G16" s="50"/>
      <c r="H16" s="63"/>
      <c r="I16" s="61"/>
    </row>
    <row r="17" spans="1:9" s="51" customFormat="1" ht="35.25" customHeight="1">
      <c r="A17" s="46"/>
      <c r="B17" s="40"/>
      <c r="C17" s="47"/>
      <c r="D17" s="46"/>
      <c r="E17" s="61"/>
      <c r="F17" s="63"/>
      <c r="G17" s="50"/>
      <c r="H17" s="63"/>
      <c r="I17" s="61"/>
    </row>
    <row r="18" spans="1:9" s="51" customFormat="1" ht="33.75" customHeight="1">
      <c r="A18" s="46"/>
      <c r="B18" s="36"/>
      <c r="C18" s="64"/>
      <c r="D18" s="46"/>
      <c r="E18" s="61"/>
      <c r="F18" s="65"/>
      <c r="G18" s="41"/>
      <c r="H18" s="65"/>
      <c r="I18" s="61"/>
    </row>
    <row r="19" spans="1:9" s="51" customFormat="1" ht="33.75" customHeight="1">
      <c r="A19" s="46"/>
      <c r="B19" s="36"/>
      <c r="C19" s="47"/>
      <c r="D19" s="46"/>
      <c r="E19" s="54"/>
      <c r="F19" s="37"/>
      <c r="G19" s="66"/>
      <c r="H19" s="65"/>
      <c r="I19" s="54"/>
    </row>
    <row r="20" spans="1:9" ht="33.75" customHeight="1">
      <c r="A20" s="30"/>
      <c r="B20" s="40"/>
      <c r="C20" s="41"/>
      <c r="D20" s="41"/>
      <c r="E20" s="67"/>
      <c r="F20" s="68"/>
      <c r="G20" s="68"/>
      <c r="H20" s="68"/>
      <c r="I20" s="67"/>
    </row>
    <row r="21" spans="1:9" ht="33.75" customHeight="1">
      <c r="A21" s="30"/>
      <c r="B21" s="40"/>
      <c r="C21" s="41"/>
      <c r="D21" s="69"/>
      <c r="E21" s="70"/>
      <c r="F21" s="50"/>
      <c r="G21" s="71"/>
      <c r="H21" s="50"/>
      <c r="I21" s="70"/>
    </row>
    <row r="22" spans="1:9" ht="28.5" customHeight="1">
      <c r="A22" s="30"/>
      <c r="B22" s="30"/>
      <c r="C22" s="45"/>
      <c r="D22" s="45"/>
      <c r="E22" s="57"/>
      <c r="F22" s="59"/>
      <c r="G22" s="59"/>
      <c r="H22" s="30"/>
      <c r="I22" s="59"/>
    </row>
    <row r="23" spans="1:9" ht="28.5" customHeight="1">
      <c r="A23" s="30"/>
      <c r="B23" s="72"/>
      <c r="C23" s="45"/>
      <c r="D23" s="45"/>
      <c r="E23" s="57"/>
      <c r="F23" s="59"/>
      <c r="G23" s="59"/>
      <c r="H23" s="30"/>
      <c r="I23" s="59"/>
    </row>
    <row r="24" spans="1:9" ht="28.5" customHeight="1">
      <c r="A24" s="30"/>
      <c r="B24" s="61"/>
      <c r="C24" s="45"/>
      <c r="D24" s="45"/>
      <c r="E24" s="57"/>
      <c r="F24" s="59"/>
      <c r="G24" s="59"/>
      <c r="H24" s="30"/>
      <c r="I24" s="30"/>
    </row>
    <row r="25" spans="1:9" ht="28.5" customHeight="1">
      <c r="A25" s="30"/>
      <c r="B25" s="30"/>
      <c r="C25" s="45"/>
      <c r="D25" s="45"/>
      <c r="E25" s="57"/>
      <c r="F25" s="59"/>
      <c r="G25" s="59"/>
      <c r="H25" s="30"/>
      <c r="I25" s="59"/>
    </row>
    <row r="26" spans="1:9" ht="28.5" customHeight="1">
      <c r="A26" s="30"/>
      <c r="B26" s="30"/>
      <c r="C26" s="45"/>
      <c r="D26" s="45"/>
      <c r="E26" s="57"/>
      <c r="F26" s="59"/>
      <c r="G26" s="59"/>
      <c r="H26" s="30"/>
      <c r="I26" s="59"/>
    </row>
    <row r="27" spans="1:9" ht="28.5" customHeight="1">
      <c r="A27" s="30"/>
      <c r="B27" s="73"/>
      <c r="C27" s="73"/>
      <c r="D27" s="73"/>
      <c r="E27" s="73"/>
      <c r="F27" s="74"/>
      <c r="G27" s="74"/>
      <c r="H27" s="74"/>
      <c r="I27" s="74"/>
    </row>
    <row r="28" spans="1:9" ht="28.5" customHeight="1">
      <c r="A28" s="30"/>
      <c r="B28" s="30"/>
      <c r="C28" s="45"/>
      <c r="D28" s="45"/>
      <c r="E28" s="57"/>
      <c r="F28" s="59"/>
      <c r="G28" s="59"/>
      <c r="H28" s="30"/>
      <c r="I28" s="59"/>
    </row>
    <row r="29" spans="1:9" ht="28.5" customHeight="1">
      <c r="A29" s="30"/>
      <c r="B29" s="30"/>
      <c r="C29" s="30"/>
      <c r="D29" s="30"/>
      <c r="E29" s="30"/>
      <c r="F29" s="30"/>
      <c r="G29" s="30"/>
      <c r="H29" s="30"/>
      <c r="I29" s="30"/>
    </row>
    <row r="30" spans="1:9" ht="28.5" customHeight="1">
      <c r="A30" s="75"/>
      <c r="B30" s="75"/>
      <c r="C30" s="75"/>
      <c r="D30" s="75"/>
      <c r="E30" s="75"/>
      <c r="F30" s="75"/>
      <c r="G30" s="75"/>
      <c r="H30" s="75"/>
      <c r="I30" s="75"/>
    </row>
    <row r="31" spans="1:9" ht="28.5" customHeight="1">
      <c r="C31" s="24"/>
      <c r="D31" s="24"/>
      <c r="E31" s="24"/>
      <c r="F31" s="24"/>
      <c r="G31" s="24"/>
    </row>
    <row r="33" spans="3:9" ht="28.5" customHeight="1">
      <c r="C33" s="77"/>
      <c r="D33" s="77"/>
      <c r="E33" s="77"/>
      <c r="F33" s="77"/>
      <c r="G33" s="77"/>
      <c r="H33" s="77"/>
      <c r="I33" s="77"/>
    </row>
  </sheetData>
  <sheetProtection formatCells="0" formatColumns="0" formatRows="0" insertColumns="0" insertRows="0" insertHyperlinks="0" deleteColumns="0" deleteRows="0" sort="0" autoFilter="0" pivotTables="0"/>
  <mergeCells count="2">
    <mergeCell ref="B27:E27"/>
    <mergeCell ref="A30:I30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5" orientation="portrait" r:id="rId1"/>
  <headerFooter>
    <oddHeader>&amp;L &amp;C&amp;"B Nazanin,Bold"&amp;14&amp;Uصندوق سرمایه گذاری مشترک امید توسعه
صورت خالص دارایی ها
در تاریخ 31 شهریور ماه 1398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"/>
  <sheetViews>
    <sheetView rightToLeft="1" topLeftCell="A22" workbookViewId="0">
      <selection activeCell="O45" sqref="O45"/>
    </sheetView>
  </sheetViews>
  <sheetFormatPr defaultRowHeight="21.7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6384" width="9.140625" style="1"/>
  </cols>
  <sheetData>
    <row r="2" spans="1:1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>
      <c r="A6" s="23" t="s">
        <v>3</v>
      </c>
      <c r="C6" s="21" t="s">
        <v>196</v>
      </c>
      <c r="D6" s="21" t="s">
        <v>196</v>
      </c>
      <c r="E6" s="21" t="s">
        <v>196</v>
      </c>
      <c r="F6" s="21" t="s">
        <v>196</v>
      </c>
      <c r="G6" s="21" t="s">
        <v>196</v>
      </c>
      <c r="H6" s="21" t="s">
        <v>196</v>
      </c>
      <c r="I6" s="21" t="s">
        <v>196</v>
      </c>
      <c r="J6" s="12"/>
      <c r="K6" s="21" t="s">
        <v>197</v>
      </c>
      <c r="L6" s="21" t="s">
        <v>197</v>
      </c>
      <c r="M6" s="21" t="s">
        <v>197</v>
      </c>
      <c r="N6" s="21" t="s">
        <v>197</v>
      </c>
      <c r="O6" s="21" t="s">
        <v>197</v>
      </c>
      <c r="P6" s="19" t="s">
        <v>197</v>
      </c>
      <c r="Q6" s="21" t="s">
        <v>197</v>
      </c>
    </row>
    <row r="7" spans="1:17" ht="22.5">
      <c r="A7" s="21" t="s">
        <v>3</v>
      </c>
      <c r="C7" s="22" t="s">
        <v>7</v>
      </c>
      <c r="E7" s="22" t="s">
        <v>213</v>
      </c>
      <c r="G7" s="22" t="s">
        <v>214</v>
      </c>
      <c r="I7" s="21" t="s">
        <v>218</v>
      </c>
      <c r="J7" s="12"/>
      <c r="K7" s="22" t="s">
        <v>7</v>
      </c>
      <c r="M7" s="22" t="s">
        <v>213</v>
      </c>
      <c r="N7" s="6"/>
      <c r="O7" s="22" t="s">
        <v>214</v>
      </c>
      <c r="Q7" s="22" t="s">
        <v>218</v>
      </c>
    </row>
    <row r="8" spans="1:17">
      <c r="A8" s="12" t="s">
        <v>27</v>
      </c>
      <c r="C8" s="13">
        <v>100000</v>
      </c>
      <c r="E8" s="13">
        <v>237333790</v>
      </c>
      <c r="G8" s="13">
        <v>186606961</v>
      </c>
      <c r="I8" s="5">
        <v>50726829</v>
      </c>
      <c r="K8" s="5">
        <v>100000</v>
      </c>
      <c r="M8" s="5">
        <v>237333790</v>
      </c>
      <c r="N8" s="12"/>
      <c r="O8" s="5">
        <v>186606961</v>
      </c>
      <c r="Q8" s="13">
        <v>50726829</v>
      </c>
    </row>
    <row r="9" spans="1:17">
      <c r="A9" s="12" t="s">
        <v>48</v>
      </c>
      <c r="B9" s="12"/>
      <c r="C9" s="13">
        <v>1050000</v>
      </c>
      <c r="D9" s="12"/>
      <c r="E9" s="13">
        <v>5813435109</v>
      </c>
      <c r="F9" s="12"/>
      <c r="G9" s="13">
        <v>5639489831</v>
      </c>
      <c r="H9" s="12"/>
      <c r="I9" s="13">
        <v>173945278</v>
      </c>
      <c r="J9" s="12"/>
      <c r="K9" s="13">
        <v>1050000</v>
      </c>
      <c r="L9" s="12"/>
      <c r="M9" s="13">
        <v>5813435109</v>
      </c>
      <c r="N9" s="12"/>
      <c r="O9" s="13">
        <v>5639489831</v>
      </c>
      <c r="P9" s="12"/>
      <c r="Q9" s="13">
        <v>173945278</v>
      </c>
    </row>
    <row r="10" spans="1:17">
      <c r="A10" s="1" t="s">
        <v>17</v>
      </c>
      <c r="C10" s="3">
        <v>300000</v>
      </c>
      <c r="E10" s="3">
        <v>1290427839</v>
      </c>
      <c r="G10" s="3">
        <v>1141454286</v>
      </c>
      <c r="I10" s="3">
        <v>148973553</v>
      </c>
      <c r="K10" s="3">
        <v>300000</v>
      </c>
      <c r="M10" s="3">
        <v>1290427839</v>
      </c>
      <c r="O10" s="3">
        <v>1141454286</v>
      </c>
      <c r="Q10" s="3">
        <v>148973553</v>
      </c>
    </row>
    <row r="11" spans="1:17">
      <c r="A11" s="1" t="s">
        <v>25</v>
      </c>
      <c r="C11" s="3">
        <v>111732</v>
      </c>
      <c r="E11" s="3">
        <v>1209251370</v>
      </c>
      <c r="G11" s="3">
        <v>1109068729</v>
      </c>
      <c r="I11" s="3">
        <v>100182641</v>
      </c>
      <c r="K11" s="3">
        <v>111732</v>
      </c>
      <c r="M11" s="3">
        <v>1209251370</v>
      </c>
      <c r="O11" s="3">
        <v>1109068729</v>
      </c>
      <c r="Q11" s="3">
        <v>100182641</v>
      </c>
    </row>
    <row r="12" spans="1:17">
      <c r="A12" s="1" t="s">
        <v>45</v>
      </c>
      <c r="C12" s="3">
        <v>301676</v>
      </c>
      <c r="E12" s="3">
        <v>2068337329</v>
      </c>
      <c r="G12" s="3">
        <v>1894522414</v>
      </c>
      <c r="I12" s="3">
        <v>173814915</v>
      </c>
      <c r="K12" s="3">
        <v>301676</v>
      </c>
      <c r="M12" s="3">
        <v>2068337329</v>
      </c>
      <c r="O12" s="3">
        <v>1894522414</v>
      </c>
      <c r="Q12" s="3">
        <v>173814915</v>
      </c>
    </row>
    <row r="13" spans="1:17">
      <c r="A13" s="1" t="s">
        <v>29</v>
      </c>
      <c r="C13" s="3">
        <v>721562</v>
      </c>
      <c r="E13" s="3">
        <v>2544774940</v>
      </c>
      <c r="G13" s="3">
        <v>2138476969</v>
      </c>
      <c r="I13" s="3">
        <v>406297971</v>
      </c>
      <c r="K13" s="3">
        <v>3098488</v>
      </c>
      <c r="M13" s="3">
        <v>10568992377</v>
      </c>
      <c r="O13" s="3">
        <v>9090819109</v>
      </c>
      <c r="Q13" s="3">
        <v>1478173268</v>
      </c>
    </row>
    <row r="14" spans="1:17">
      <c r="A14" s="1" t="s">
        <v>19</v>
      </c>
      <c r="C14" s="3">
        <v>137868</v>
      </c>
      <c r="E14" s="3">
        <v>6528336014</v>
      </c>
      <c r="G14" s="3">
        <v>6479296855</v>
      </c>
      <c r="I14" s="3">
        <v>49039159</v>
      </c>
      <c r="K14" s="3">
        <v>137868</v>
      </c>
      <c r="M14" s="3">
        <v>6528336014</v>
      </c>
      <c r="O14" s="3">
        <v>6479296855</v>
      </c>
      <c r="Q14" s="3">
        <v>49039159</v>
      </c>
    </row>
    <row r="15" spans="1:17">
      <c r="A15" s="1" t="s">
        <v>20</v>
      </c>
      <c r="C15" s="3">
        <v>9708</v>
      </c>
      <c r="E15" s="3">
        <v>535485819</v>
      </c>
      <c r="G15" s="3">
        <v>542654553</v>
      </c>
      <c r="I15" s="3">
        <v>-7168734</v>
      </c>
      <c r="K15" s="3">
        <v>9708</v>
      </c>
      <c r="M15" s="3">
        <v>535485819</v>
      </c>
      <c r="O15" s="3">
        <v>542654553</v>
      </c>
      <c r="Q15" s="3">
        <v>-7168734</v>
      </c>
    </row>
    <row r="16" spans="1:17">
      <c r="A16" s="1" t="s">
        <v>28</v>
      </c>
      <c r="C16" s="3">
        <v>2703617</v>
      </c>
      <c r="E16" s="3">
        <v>10533880124</v>
      </c>
      <c r="G16" s="3">
        <v>8509827966</v>
      </c>
      <c r="I16" s="3">
        <v>2024052158</v>
      </c>
      <c r="K16" s="3">
        <v>2703617</v>
      </c>
      <c r="M16" s="3">
        <v>10533880124</v>
      </c>
      <c r="O16" s="3">
        <v>8509827966</v>
      </c>
      <c r="Q16" s="3">
        <v>2024052158</v>
      </c>
    </row>
    <row r="17" spans="1:17">
      <c r="A17" s="1" t="s">
        <v>35</v>
      </c>
      <c r="C17" s="3">
        <v>0</v>
      </c>
      <c r="E17" s="3">
        <v>0</v>
      </c>
      <c r="G17" s="3">
        <v>0</v>
      </c>
      <c r="I17" s="3">
        <v>0</v>
      </c>
      <c r="K17" s="3">
        <v>1811000</v>
      </c>
      <c r="M17" s="3">
        <v>5507816899</v>
      </c>
      <c r="O17" s="3">
        <v>5594028430</v>
      </c>
      <c r="Q17" s="3">
        <v>-86211531</v>
      </c>
    </row>
    <row r="18" spans="1:17">
      <c r="A18" s="1" t="s">
        <v>216</v>
      </c>
      <c r="C18" s="3">
        <v>0</v>
      </c>
      <c r="E18" s="3">
        <v>0</v>
      </c>
      <c r="G18" s="3">
        <v>0</v>
      </c>
      <c r="I18" s="3">
        <v>0</v>
      </c>
      <c r="K18" s="3">
        <v>22917</v>
      </c>
      <c r="M18" s="3">
        <v>259194186</v>
      </c>
      <c r="O18" s="3">
        <v>236875583</v>
      </c>
      <c r="Q18" s="3">
        <v>22318603</v>
      </c>
    </row>
    <row r="19" spans="1:17">
      <c r="A19" s="1" t="s">
        <v>219</v>
      </c>
      <c r="C19" s="3">
        <v>0</v>
      </c>
      <c r="E19" s="3">
        <v>0</v>
      </c>
      <c r="G19" s="3">
        <v>0</v>
      </c>
      <c r="I19" s="3">
        <v>0</v>
      </c>
      <c r="K19" s="3">
        <v>65</v>
      </c>
      <c r="M19" s="3">
        <v>2066461</v>
      </c>
      <c r="O19" s="3">
        <v>1990935</v>
      </c>
      <c r="Q19" s="3">
        <v>75526</v>
      </c>
    </row>
    <row r="20" spans="1:17">
      <c r="A20" s="1" t="s">
        <v>220</v>
      </c>
      <c r="C20" s="3">
        <v>0</v>
      </c>
      <c r="E20" s="3">
        <v>0</v>
      </c>
      <c r="G20" s="3">
        <v>0</v>
      </c>
      <c r="I20" s="3">
        <v>0</v>
      </c>
      <c r="K20" s="3">
        <v>117</v>
      </c>
      <c r="M20" s="3">
        <v>1888879</v>
      </c>
      <c r="O20" s="3">
        <v>1870738</v>
      </c>
      <c r="Q20" s="3">
        <v>18141</v>
      </c>
    </row>
    <row r="21" spans="1:17">
      <c r="A21" s="1" t="s">
        <v>221</v>
      </c>
      <c r="C21" s="3">
        <v>0</v>
      </c>
      <c r="E21" s="3">
        <v>0</v>
      </c>
      <c r="G21" s="3">
        <v>0</v>
      </c>
      <c r="I21" s="3">
        <v>0</v>
      </c>
      <c r="K21" s="3">
        <v>275</v>
      </c>
      <c r="M21" s="3">
        <v>3063004</v>
      </c>
      <c r="O21" s="3">
        <v>2210270</v>
      </c>
      <c r="Q21" s="3">
        <v>852734</v>
      </c>
    </row>
    <row r="22" spans="1:17">
      <c r="A22" s="1" t="s">
        <v>18</v>
      </c>
      <c r="C22" s="3">
        <v>0</v>
      </c>
      <c r="E22" s="3">
        <v>0</v>
      </c>
      <c r="G22" s="3">
        <v>0</v>
      </c>
      <c r="I22" s="3">
        <v>0</v>
      </c>
      <c r="K22" s="3">
        <v>6217</v>
      </c>
      <c r="M22" s="3">
        <v>34786805</v>
      </c>
      <c r="O22" s="3">
        <v>34776949</v>
      </c>
      <c r="Q22" s="3">
        <v>9856</v>
      </c>
    </row>
    <row r="23" spans="1:17">
      <c r="A23" s="1" t="s">
        <v>34</v>
      </c>
      <c r="C23" s="3">
        <v>0</v>
      </c>
      <c r="E23" s="3">
        <v>0</v>
      </c>
      <c r="G23" s="3">
        <v>0</v>
      </c>
      <c r="I23" s="3">
        <v>0</v>
      </c>
      <c r="K23" s="3">
        <v>300000</v>
      </c>
      <c r="M23" s="3">
        <v>1166531784</v>
      </c>
      <c r="O23" s="3">
        <v>1172498062</v>
      </c>
      <c r="Q23" s="3">
        <v>-5966278</v>
      </c>
    </row>
    <row r="24" spans="1:17">
      <c r="A24" s="1" t="s">
        <v>30</v>
      </c>
      <c r="C24" s="3">
        <v>0</v>
      </c>
      <c r="E24" s="3">
        <v>0</v>
      </c>
      <c r="G24" s="3">
        <v>0</v>
      </c>
      <c r="I24" s="3">
        <v>0</v>
      </c>
      <c r="K24" s="3">
        <v>300000</v>
      </c>
      <c r="M24" s="3">
        <v>930252970</v>
      </c>
      <c r="O24" s="3">
        <v>925439336</v>
      </c>
      <c r="Q24" s="3">
        <v>4813634</v>
      </c>
    </row>
    <row r="25" spans="1:17">
      <c r="A25" s="1" t="s">
        <v>15</v>
      </c>
      <c r="C25" s="3">
        <v>0</v>
      </c>
      <c r="E25" s="3">
        <v>0</v>
      </c>
      <c r="G25" s="3">
        <v>0</v>
      </c>
      <c r="I25" s="3">
        <v>0</v>
      </c>
      <c r="K25" s="3">
        <v>1218656</v>
      </c>
      <c r="M25" s="3">
        <v>2634490681</v>
      </c>
      <c r="O25" s="3">
        <v>2506006487</v>
      </c>
      <c r="Q25" s="3">
        <v>128484194</v>
      </c>
    </row>
    <row r="26" spans="1:17">
      <c r="A26" s="1" t="s">
        <v>222</v>
      </c>
      <c r="C26" s="3">
        <v>0</v>
      </c>
      <c r="E26" s="3">
        <v>0</v>
      </c>
      <c r="G26" s="3">
        <v>0</v>
      </c>
      <c r="I26" s="3">
        <v>0</v>
      </c>
      <c r="K26" s="3">
        <v>156</v>
      </c>
      <c r="M26" s="3">
        <v>2186099</v>
      </c>
      <c r="O26" s="3">
        <v>2192606</v>
      </c>
      <c r="Q26" s="3">
        <v>-6507</v>
      </c>
    </row>
    <row r="27" spans="1:17">
      <c r="A27" s="1" t="s">
        <v>47</v>
      </c>
      <c r="C27" s="3">
        <v>0</v>
      </c>
      <c r="E27" s="3">
        <v>0</v>
      </c>
      <c r="G27" s="3">
        <v>0</v>
      </c>
      <c r="I27" s="3">
        <v>0</v>
      </c>
      <c r="K27" s="3">
        <v>557000</v>
      </c>
      <c r="M27" s="3">
        <v>2126214457</v>
      </c>
      <c r="O27" s="3">
        <v>2129828027</v>
      </c>
      <c r="Q27" s="3">
        <v>-3613570</v>
      </c>
    </row>
    <row r="28" spans="1:17">
      <c r="A28" s="1" t="s">
        <v>33</v>
      </c>
      <c r="C28" s="3">
        <v>0</v>
      </c>
      <c r="E28" s="3">
        <v>0</v>
      </c>
      <c r="G28" s="3">
        <v>0</v>
      </c>
      <c r="I28" s="3">
        <v>0</v>
      </c>
      <c r="K28" s="3">
        <v>1000000</v>
      </c>
      <c r="M28" s="3">
        <v>2200406101</v>
      </c>
      <c r="O28" s="3">
        <v>1977662894</v>
      </c>
      <c r="Q28" s="3">
        <v>222743207</v>
      </c>
    </row>
    <row r="29" spans="1:17">
      <c r="A29" s="1" t="s">
        <v>223</v>
      </c>
      <c r="C29" s="3">
        <v>0</v>
      </c>
      <c r="E29" s="3">
        <v>0</v>
      </c>
      <c r="G29" s="3">
        <v>0</v>
      </c>
      <c r="I29" s="3">
        <v>0</v>
      </c>
      <c r="K29" s="3">
        <v>1800000</v>
      </c>
      <c r="M29" s="3">
        <v>1544589250</v>
      </c>
      <c r="O29" s="3">
        <v>1544589250</v>
      </c>
      <c r="Q29" s="3">
        <v>0</v>
      </c>
    </row>
    <row r="30" spans="1:17">
      <c r="A30" s="1" t="s">
        <v>224</v>
      </c>
      <c r="C30" s="3">
        <v>0</v>
      </c>
      <c r="E30" s="3">
        <v>0</v>
      </c>
      <c r="G30" s="3">
        <v>0</v>
      </c>
      <c r="I30" s="3">
        <v>0</v>
      </c>
      <c r="K30" s="3">
        <v>216406</v>
      </c>
      <c r="M30" s="3">
        <v>404679220</v>
      </c>
      <c r="O30" s="3">
        <v>427788684</v>
      </c>
      <c r="Q30" s="3">
        <v>-23109464</v>
      </c>
    </row>
    <row r="31" spans="1:17">
      <c r="A31" s="1" t="s">
        <v>225</v>
      </c>
      <c r="C31" s="3">
        <v>0</v>
      </c>
      <c r="E31" s="3">
        <v>0</v>
      </c>
      <c r="G31" s="3">
        <v>0</v>
      </c>
      <c r="I31" s="3">
        <v>0</v>
      </c>
      <c r="K31" s="3">
        <v>173</v>
      </c>
      <c r="M31" s="3">
        <v>548140</v>
      </c>
      <c r="O31" s="3">
        <v>374024</v>
      </c>
      <c r="Q31" s="3">
        <v>174116</v>
      </c>
    </row>
    <row r="32" spans="1:17">
      <c r="A32" s="1" t="s">
        <v>137</v>
      </c>
      <c r="C32" s="3">
        <v>420000</v>
      </c>
      <c r="E32" s="3">
        <v>405967786320</v>
      </c>
      <c r="G32" s="3">
        <v>391294332307</v>
      </c>
      <c r="I32" s="3">
        <v>14673454013</v>
      </c>
      <c r="K32" s="3">
        <v>420000</v>
      </c>
      <c r="M32" s="3">
        <v>405967786320</v>
      </c>
      <c r="O32" s="3">
        <v>391294332307</v>
      </c>
      <c r="Q32" s="3">
        <v>14673454013</v>
      </c>
    </row>
    <row r="33" spans="1:17">
      <c r="A33" s="1" t="s">
        <v>70</v>
      </c>
      <c r="C33" s="3">
        <v>500000</v>
      </c>
      <c r="E33" s="3">
        <v>490967500000</v>
      </c>
      <c r="G33" s="3">
        <v>483957173273</v>
      </c>
      <c r="I33" s="3">
        <v>7010326727</v>
      </c>
      <c r="K33" s="3">
        <v>500000</v>
      </c>
      <c r="M33" s="3">
        <v>490967500000</v>
      </c>
      <c r="O33" s="3">
        <v>483957173273</v>
      </c>
      <c r="Q33" s="3">
        <v>7010326727</v>
      </c>
    </row>
    <row r="34" spans="1:17">
      <c r="A34" s="1" t="s">
        <v>72</v>
      </c>
      <c r="C34" s="3">
        <v>547566</v>
      </c>
      <c r="E34" s="3">
        <v>547566000000</v>
      </c>
      <c r="G34" s="3">
        <v>539853854858</v>
      </c>
      <c r="I34" s="3">
        <v>7712145142</v>
      </c>
      <c r="K34" s="3">
        <v>547566</v>
      </c>
      <c r="M34" s="3">
        <v>547566000000</v>
      </c>
      <c r="O34" s="3">
        <v>539853854858</v>
      </c>
      <c r="Q34" s="3">
        <v>7712145142</v>
      </c>
    </row>
    <row r="35" spans="1:17">
      <c r="A35" s="1" t="s">
        <v>134</v>
      </c>
      <c r="C35" s="3">
        <v>0</v>
      </c>
      <c r="E35" s="3">
        <v>0</v>
      </c>
      <c r="G35" s="3">
        <v>0</v>
      </c>
      <c r="I35" s="3">
        <v>0</v>
      </c>
      <c r="K35" s="3">
        <v>1000</v>
      </c>
      <c r="M35" s="3">
        <v>929855850</v>
      </c>
      <c r="O35" s="3">
        <v>999845000</v>
      </c>
      <c r="Q35" s="3">
        <v>-69989150</v>
      </c>
    </row>
    <row r="36" spans="1:17">
      <c r="A36" s="1" t="s">
        <v>95</v>
      </c>
      <c r="C36" s="3">
        <v>0</v>
      </c>
      <c r="E36" s="3">
        <v>0</v>
      </c>
      <c r="G36" s="3">
        <v>0</v>
      </c>
      <c r="I36" s="3">
        <v>0</v>
      </c>
      <c r="K36" s="3">
        <v>3857</v>
      </c>
      <c r="M36" s="3">
        <v>3376246779</v>
      </c>
      <c r="O36" s="3">
        <v>3273436448</v>
      </c>
      <c r="Q36" s="3">
        <v>102810331</v>
      </c>
    </row>
    <row r="37" spans="1:17">
      <c r="A37" s="1" t="s">
        <v>203</v>
      </c>
      <c r="C37" s="3">
        <v>0</v>
      </c>
      <c r="E37" s="3">
        <v>0</v>
      </c>
      <c r="G37" s="3">
        <v>0</v>
      </c>
      <c r="I37" s="3">
        <v>0</v>
      </c>
      <c r="K37" s="3">
        <v>644802</v>
      </c>
      <c r="M37" s="3">
        <v>644802000000</v>
      </c>
      <c r="O37" s="3">
        <v>635868463824</v>
      </c>
      <c r="Q37" s="3">
        <v>8933536176</v>
      </c>
    </row>
    <row r="38" spans="1:17">
      <c r="A38" s="1" t="s">
        <v>204</v>
      </c>
      <c r="C38" s="3">
        <v>0</v>
      </c>
      <c r="E38" s="3">
        <v>0</v>
      </c>
      <c r="G38" s="3">
        <v>0</v>
      </c>
      <c r="I38" s="3">
        <v>0</v>
      </c>
      <c r="K38" s="3">
        <v>470808</v>
      </c>
      <c r="M38" s="3">
        <v>468586242800</v>
      </c>
      <c r="O38" s="3">
        <v>465809253460</v>
      </c>
      <c r="Q38" s="3">
        <v>2776989340</v>
      </c>
    </row>
    <row r="39" spans="1:17">
      <c r="A39" s="1" t="s">
        <v>205</v>
      </c>
      <c r="C39" s="3">
        <v>0</v>
      </c>
      <c r="E39" s="3">
        <v>0</v>
      </c>
      <c r="G39" s="3">
        <v>0</v>
      </c>
      <c r="I39" s="3">
        <v>0</v>
      </c>
      <c r="K39" s="3">
        <v>583578</v>
      </c>
      <c r="M39" s="3">
        <v>580831862300</v>
      </c>
      <c r="O39" s="3">
        <v>578340018284</v>
      </c>
      <c r="Q39" s="3">
        <v>2491844016</v>
      </c>
    </row>
    <row r="40" spans="1:17">
      <c r="A40" s="1" t="s">
        <v>101</v>
      </c>
      <c r="C40" s="3">
        <v>0</v>
      </c>
      <c r="E40" s="3">
        <v>0</v>
      </c>
      <c r="G40" s="3">
        <v>0</v>
      </c>
      <c r="I40" s="3">
        <v>0</v>
      </c>
      <c r="K40" s="3">
        <v>18354</v>
      </c>
      <c r="M40" s="3">
        <v>15552603974</v>
      </c>
      <c r="O40" s="3">
        <v>14412533138</v>
      </c>
      <c r="Q40" s="3">
        <v>1140070836</v>
      </c>
    </row>
    <row r="41" spans="1:17" ht="22.5" thickBot="1">
      <c r="E41" s="9">
        <f>SUM(E8:E40)</f>
        <v>1475262548654</v>
      </c>
      <c r="G41" s="9">
        <f>SUM(G8:G40)</f>
        <v>1442746759002</v>
      </c>
      <c r="I41" s="9">
        <f>SUM(I8:I40)</f>
        <v>32515789652</v>
      </c>
      <c r="M41" s="9">
        <f>SUM(M8:M40)</f>
        <v>3214184292730</v>
      </c>
      <c r="O41" s="9">
        <f>SUM(O8:O40)</f>
        <v>3164960783571</v>
      </c>
      <c r="Q41" s="9">
        <f>SUM(Q8:Q40)</f>
        <v>49223509159</v>
      </c>
    </row>
    <row r="42" spans="1:17" ht="22.5" thickTop="1"/>
    <row r="43" spans="1:17">
      <c r="I43" s="3"/>
    </row>
    <row r="44" spans="1:17">
      <c r="I44" s="3"/>
      <c r="O4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3"/>
  <sheetViews>
    <sheetView rightToLeft="1" topLeftCell="A31" workbookViewId="0">
      <selection activeCell="U52" sqref="U52"/>
    </sheetView>
  </sheetViews>
  <sheetFormatPr defaultRowHeight="21.75"/>
  <cols>
    <col min="1" max="1" width="3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16384" width="9.140625" style="1"/>
  </cols>
  <sheetData>
    <row r="2" spans="1:21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2.5">
      <c r="A6" s="23" t="s">
        <v>3</v>
      </c>
      <c r="C6" s="21" t="s">
        <v>196</v>
      </c>
      <c r="D6" s="21" t="s">
        <v>196</v>
      </c>
      <c r="E6" s="21" t="s">
        <v>196</v>
      </c>
      <c r="F6" s="21" t="s">
        <v>196</v>
      </c>
      <c r="G6" s="21" t="s">
        <v>196</v>
      </c>
      <c r="H6" s="21" t="s">
        <v>196</v>
      </c>
      <c r="I6" s="21" t="s">
        <v>196</v>
      </c>
      <c r="J6" s="21" t="s">
        <v>196</v>
      </c>
      <c r="K6" s="21" t="s">
        <v>196</v>
      </c>
      <c r="L6" s="12"/>
      <c r="M6" s="21" t="s">
        <v>197</v>
      </c>
      <c r="N6" s="21" t="s">
        <v>197</v>
      </c>
      <c r="O6" s="21" t="s">
        <v>197</v>
      </c>
      <c r="P6" s="21" t="s">
        <v>197</v>
      </c>
      <c r="Q6" s="21" t="s">
        <v>197</v>
      </c>
      <c r="R6" s="21" t="s">
        <v>197</v>
      </c>
      <c r="S6" s="21" t="s">
        <v>197</v>
      </c>
      <c r="T6" s="21" t="s">
        <v>197</v>
      </c>
      <c r="U6" s="21" t="s">
        <v>197</v>
      </c>
    </row>
    <row r="7" spans="1:21" ht="22.5">
      <c r="A7" s="21" t="s">
        <v>3</v>
      </c>
      <c r="C7" s="22" t="s">
        <v>226</v>
      </c>
      <c r="E7" s="22" t="s">
        <v>227</v>
      </c>
      <c r="G7" s="22" t="s">
        <v>228</v>
      </c>
      <c r="I7" s="21" t="s">
        <v>181</v>
      </c>
      <c r="J7" s="12"/>
      <c r="K7" s="21" t="s">
        <v>229</v>
      </c>
      <c r="L7" s="12"/>
      <c r="M7" s="21" t="s">
        <v>226</v>
      </c>
      <c r="N7" s="12"/>
      <c r="O7" s="21" t="s">
        <v>227</v>
      </c>
      <c r="Q7" s="22" t="s">
        <v>228</v>
      </c>
      <c r="S7" s="22" t="s">
        <v>181</v>
      </c>
      <c r="U7" s="22" t="s">
        <v>229</v>
      </c>
    </row>
    <row r="8" spans="1:21">
      <c r="A8" s="12" t="s">
        <v>27</v>
      </c>
      <c r="C8" s="13">
        <v>0</v>
      </c>
      <c r="E8" s="13">
        <v>597090287</v>
      </c>
      <c r="G8" s="13">
        <v>50726829</v>
      </c>
      <c r="I8" s="5">
        <f>C8+E8+G8</f>
        <v>647817116</v>
      </c>
      <c r="J8" s="12"/>
      <c r="K8" s="16">
        <f>I8/$I$52</f>
        <v>5.0414826862599568E-3</v>
      </c>
      <c r="M8" s="5">
        <v>0</v>
      </c>
      <c r="N8" s="12"/>
      <c r="O8" s="5">
        <v>862459160</v>
      </c>
      <c r="Q8" s="13">
        <v>50726829</v>
      </c>
      <c r="S8" s="13">
        <f>M8+O8+Q8</f>
        <v>913185989</v>
      </c>
      <c r="U8" s="17">
        <v>7.3804874483324604E-3</v>
      </c>
    </row>
    <row r="9" spans="1:21">
      <c r="A9" s="12" t="s">
        <v>48</v>
      </c>
      <c r="B9" s="12"/>
      <c r="C9" s="13">
        <v>0</v>
      </c>
      <c r="D9" s="12"/>
      <c r="E9" s="13">
        <v>9363552230</v>
      </c>
      <c r="F9" s="12"/>
      <c r="G9" s="13">
        <v>173945278</v>
      </c>
      <c r="H9" s="12"/>
      <c r="I9" s="13">
        <f t="shared" ref="I9:I51" si="0">C9+E9+G9</f>
        <v>9537497508</v>
      </c>
      <c r="J9" s="12"/>
      <c r="K9" s="17">
        <f t="shared" ref="K9:K51" si="1">I9/$I$52</f>
        <v>7.4223306808752929E-2</v>
      </c>
      <c r="L9" s="12"/>
      <c r="M9" s="13">
        <v>0</v>
      </c>
      <c r="N9" s="12"/>
      <c r="O9" s="13">
        <v>8235475856</v>
      </c>
      <c r="P9" s="12"/>
      <c r="Q9" s="13">
        <v>173945278</v>
      </c>
      <c r="R9" s="12"/>
      <c r="S9" s="13">
        <f t="shared" ref="S9:S51" si="2">M9+O9+Q9</f>
        <v>8409421134</v>
      </c>
      <c r="T9" s="12"/>
      <c r="U9" s="17">
        <v>6.7966030879640149E-2</v>
      </c>
    </row>
    <row r="10" spans="1:21">
      <c r="A10" s="1" t="s">
        <v>17</v>
      </c>
      <c r="C10" s="3">
        <v>0</v>
      </c>
      <c r="E10" s="3">
        <v>3189258747</v>
      </c>
      <c r="G10" s="3">
        <v>148973553</v>
      </c>
      <c r="I10" s="13">
        <f t="shared" si="0"/>
        <v>3338232300</v>
      </c>
      <c r="K10" s="17">
        <f t="shared" si="1"/>
        <v>2.5978999207492002E-2</v>
      </c>
      <c r="M10" s="3">
        <v>0</v>
      </c>
      <c r="O10" s="3">
        <v>3409894877</v>
      </c>
      <c r="Q10" s="3">
        <v>148973553</v>
      </c>
      <c r="S10" s="13">
        <f t="shared" si="2"/>
        <v>3558868430</v>
      </c>
      <c r="U10" s="17">
        <v>2.8763235632474918E-2</v>
      </c>
    </row>
    <row r="11" spans="1:21">
      <c r="A11" s="1" t="s">
        <v>25</v>
      </c>
      <c r="C11" s="3">
        <v>0</v>
      </c>
      <c r="E11" s="3">
        <v>1585437146</v>
      </c>
      <c r="G11" s="3">
        <v>100182641</v>
      </c>
      <c r="I11" s="13">
        <f t="shared" si="0"/>
        <v>1685619787</v>
      </c>
      <c r="K11" s="17">
        <f t="shared" si="1"/>
        <v>1.3117935234946303E-2</v>
      </c>
      <c r="M11" s="3">
        <v>0</v>
      </c>
      <c r="O11" s="3">
        <v>926677385</v>
      </c>
      <c r="Q11" s="3">
        <v>100182641</v>
      </c>
      <c r="S11" s="13">
        <f t="shared" si="2"/>
        <v>1026860026</v>
      </c>
      <c r="U11" s="17">
        <v>8.2992157395960046E-3</v>
      </c>
    </row>
    <row r="12" spans="1:21">
      <c r="A12" s="1" t="s">
        <v>45</v>
      </c>
      <c r="C12" s="3">
        <v>0</v>
      </c>
      <c r="E12" s="3">
        <v>4944965924</v>
      </c>
      <c r="G12" s="3">
        <v>173814915</v>
      </c>
      <c r="I12" s="13">
        <f t="shared" si="0"/>
        <v>5118780839</v>
      </c>
      <c r="K12" s="17">
        <f t="shared" si="1"/>
        <v>3.9835694885495605E-2</v>
      </c>
      <c r="M12" s="3">
        <v>0</v>
      </c>
      <c r="O12" s="3">
        <v>4958165417</v>
      </c>
      <c r="Q12" s="3">
        <v>173814915</v>
      </c>
      <c r="S12" s="13">
        <f t="shared" si="2"/>
        <v>5131980332</v>
      </c>
      <c r="U12" s="17">
        <v>4.1477329790059941E-2</v>
      </c>
    </row>
    <row r="13" spans="1:21">
      <c r="A13" s="1" t="s">
        <v>29</v>
      </c>
      <c r="C13" s="3">
        <v>0</v>
      </c>
      <c r="E13" s="3">
        <v>1207387326</v>
      </c>
      <c r="G13" s="3">
        <v>406297971</v>
      </c>
      <c r="I13" s="13">
        <f t="shared" si="0"/>
        <v>1613685297</v>
      </c>
      <c r="K13" s="17">
        <f t="shared" si="1"/>
        <v>1.2558122169000789E-2</v>
      </c>
      <c r="M13" s="3">
        <v>0</v>
      </c>
      <c r="O13" s="3">
        <v>8662624550</v>
      </c>
      <c r="Q13" s="3">
        <v>1478173268</v>
      </c>
      <c r="S13" s="13">
        <f t="shared" si="2"/>
        <v>10140797818</v>
      </c>
      <c r="U13" s="17">
        <v>8.1959241505430283E-2</v>
      </c>
    </row>
    <row r="14" spans="1:21">
      <c r="A14" s="1" t="s">
        <v>19</v>
      </c>
      <c r="C14" s="3">
        <v>0</v>
      </c>
      <c r="E14" s="3">
        <v>1533985652</v>
      </c>
      <c r="G14" s="3">
        <v>49039159</v>
      </c>
      <c r="I14" s="13">
        <f t="shared" si="0"/>
        <v>1583024811</v>
      </c>
      <c r="K14" s="17">
        <f t="shared" si="1"/>
        <v>1.2319514226259562E-2</v>
      </c>
      <c r="M14" s="3">
        <v>0</v>
      </c>
      <c r="O14" s="3">
        <v>59445263</v>
      </c>
      <c r="Q14" s="3">
        <v>49039159</v>
      </c>
      <c r="S14" s="13">
        <f t="shared" si="2"/>
        <v>108484422</v>
      </c>
      <c r="U14" s="17">
        <v>8.7678515062127374E-4</v>
      </c>
    </row>
    <row r="15" spans="1:21">
      <c r="A15" s="1" t="s">
        <v>20</v>
      </c>
      <c r="C15" s="3">
        <v>0</v>
      </c>
      <c r="E15" s="3">
        <v>2160613543</v>
      </c>
      <c r="G15" s="3">
        <v>-7168734</v>
      </c>
      <c r="I15" s="13">
        <f t="shared" si="0"/>
        <v>2153444809</v>
      </c>
      <c r="K15" s="17">
        <f t="shared" si="1"/>
        <v>1.6758672242907949E-2</v>
      </c>
      <c r="M15" s="3">
        <v>0</v>
      </c>
      <c r="O15" s="3">
        <v>1560749463</v>
      </c>
      <c r="Q15" s="3">
        <v>-7168734</v>
      </c>
      <c r="S15" s="13">
        <f t="shared" si="2"/>
        <v>1553580729</v>
      </c>
      <c r="U15" s="17">
        <v>1.2556240687520769E-2</v>
      </c>
    </row>
    <row r="16" spans="1:21">
      <c r="A16" s="1" t="s">
        <v>28</v>
      </c>
      <c r="C16" s="3">
        <v>0</v>
      </c>
      <c r="E16" s="3">
        <v>918421171</v>
      </c>
      <c r="G16" s="3">
        <v>2024052158</v>
      </c>
      <c r="I16" s="13">
        <f t="shared" si="0"/>
        <v>2942473329</v>
      </c>
      <c r="K16" s="17">
        <f t="shared" si="1"/>
        <v>2.2899099107679639E-2</v>
      </c>
      <c r="M16" s="3">
        <v>0</v>
      </c>
      <c r="O16" s="3">
        <v>1868650080</v>
      </c>
      <c r="Q16" s="3">
        <v>2024052158</v>
      </c>
      <c r="S16" s="13">
        <f t="shared" si="2"/>
        <v>3892702238</v>
      </c>
      <c r="U16" s="17">
        <v>3.1461323710316666E-2</v>
      </c>
    </row>
    <row r="17" spans="1:21">
      <c r="A17" s="1" t="s">
        <v>35</v>
      </c>
      <c r="C17" s="3">
        <v>0</v>
      </c>
      <c r="E17" s="3">
        <v>4420323441</v>
      </c>
      <c r="G17" s="3">
        <v>0</v>
      </c>
      <c r="I17" s="13">
        <f t="shared" si="0"/>
        <v>4420323441</v>
      </c>
      <c r="K17" s="17">
        <f t="shared" si="1"/>
        <v>3.4400116244336053E-2</v>
      </c>
      <c r="M17" s="3">
        <v>0</v>
      </c>
      <c r="O17" s="3">
        <v>3070022869</v>
      </c>
      <c r="Q17" s="3">
        <v>-86211531</v>
      </c>
      <c r="S17" s="13">
        <f t="shared" si="2"/>
        <v>2983811338</v>
      </c>
      <c r="U17" s="17">
        <v>2.4115549727626279E-2</v>
      </c>
    </row>
    <row r="18" spans="1:21">
      <c r="A18" s="1" t="s">
        <v>216</v>
      </c>
      <c r="C18" s="3">
        <v>0</v>
      </c>
      <c r="E18" s="3">
        <v>0</v>
      </c>
      <c r="G18" s="3">
        <v>0</v>
      </c>
      <c r="I18" s="13">
        <f t="shared" si="0"/>
        <v>0</v>
      </c>
      <c r="K18" s="17">
        <f t="shared" si="1"/>
        <v>0</v>
      </c>
      <c r="M18" s="3">
        <v>0</v>
      </c>
      <c r="O18" s="3">
        <v>-2</v>
      </c>
      <c r="Q18" s="3">
        <v>22318603</v>
      </c>
      <c r="S18" s="13">
        <f t="shared" si="2"/>
        <v>22318601</v>
      </c>
      <c r="U18" s="17">
        <v>1.8038182421657839E-4</v>
      </c>
    </row>
    <row r="19" spans="1:21">
      <c r="A19" s="1" t="s">
        <v>219</v>
      </c>
      <c r="C19" s="3">
        <v>0</v>
      </c>
      <c r="E19" s="3">
        <v>0</v>
      </c>
      <c r="G19" s="3">
        <v>0</v>
      </c>
      <c r="I19" s="13">
        <f t="shared" si="0"/>
        <v>0</v>
      </c>
      <c r="K19" s="17">
        <f t="shared" si="1"/>
        <v>0</v>
      </c>
      <c r="M19" s="3">
        <v>0</v>
      </c>
      <c r="O19" s="3">
        <v>0</v>
      </c>
      <c r="Q19" s="3">
        <v>75526</v>
      </c>
      <c r="S19" s="13">
        <f t="shared" si="2"/>
        <v>75526</v>
      </c>
      <c r="U19" s="17">
        <v>6.1041091490372984E-7</v>
      </c>
    </row>
    <row r="20" spans="1:21">
      <c r="A20" s="1" t="s">
        <v>220</v>
      </c>
      <c r="C20" s="3">
        <v>0</v>
      </c>
      <c r="E20" s="3">
        <v>0</v>
      </c>
      <c r="G20" s="3">
        <v>0</v>
      </c>
      <c r="I20" s="13">
        <f t="shared" si="0"/>
        <v>0</v>
      </c>
      <c r="K20" s="17">
        <f t="shared" si="1"/>
        <v>0</v>
      </c>
      <c r="M20" s="3">
        <v>0</v>
      </c>
      <c r="O20" s="3">
        <v>0</v>
      </c>
      <c r="Q20" s="3">
        <v>18141</v>
      </c>
      <c r="S20" s="13">
        <f t="shared" si="2"/>
        <v>18141</v>
      </c>
      <c r="U20" s="17">
        <v>1.4661791180876206E-7</v>
      </c>
    </row>
    <row r="21" spans="1:21">
      <c r="A21" s="1" t="s">
        <v>221</v>
      </c>
      <c r="C21" s="3">
        <v>0</v>
      </c>
      <c r="E21" s="3">
        <v>0</v>
      </c>
      <c r="G21" s="3">
        <v>0</v>
      </c>
      <c r="I21" s="13">
        <f t="shared" si="0"/>
        <v>0</v>
      </c>
      <c r="K21" s="17">
        <f t="shared" si="1"/>
        <v>0</v>
      </c>
      <c r="M21" s="3">
        <v>0</v>
      </c>
      <c r="O21" s="3">
        <v>0</v>
      </c>
      <c r="Q21" s="3">
        <v>852734</v>
      </c>
      <c r="S21" s="13">
        <f t="shared" si="2"/>
        <v>852734</v>
      </c>
      <c r="U21" s="17">
        <v>6.8919066428715564E-6</v>
      </c>
    </row>
    <row r="22" spans="1:21">
      <c r="A22" s="1" t="s">
        <v>18</v>
      </c>
      <c r="C22" s="3">
        <v>0</v>
      </c>
      <c r="E22" s="3">
        <v>2193720283</v>
      </c>
      <c r="G22" s="3">
        <v>0</v>
      </c>
      <c r="I22" s="13">
        <f t="shared" si="0"/>
        <v>2193720283</v>
      </c>
      <c r="K22" s="17">
        <f t="shared" si="1"/>
        <v>1.7072106543788497E-2</v>
      </c>
      <c r="M22" s="3">
        <v>0</v>
      </c>
      <c r="O22" s="3">
        <v>354681341</v>
      </c>
      <c r="Q22" s="3">
        <v>9856</v>
      </c>
      <c r="S22" s="13">
        <f t="shared" si="2"/>
        <v>354691197</v>
      </c>
      <c r="U22" s="17">
        <v>2.8666601974031338E-3</v>
      </c>
    </row>
    <row r="23" spans="1:21">
      <c r="A23" s="1" t="s">
        <v>34</v>
      </c>
      <c r="C23" s="3">
        <v>0</v>
      </c>
      <c r="E23" s="3">
        <v>2025629089</v>
      </c>
      <c r="G23" s="3">
        <v>0</v>
      </c>
      <c r="I23" s="13">
        <f t="shared" si="0"/>
        <v>2025629089</v>
      </c>
      <c r="K23" s="17">
        <f t="shared" si="1"/>
        <v>1.5763976790292199E-2</v>
      </c>
      <c r="M23" s="3">
        <v>0</v>
      </c>
      <c r="O23" s="3">
        <v>2398587161</v>
      </c>
      <c r="Q23" s="3">
        <v>-5966278</v>
      </c>
      <c r="S23" s="13">
        <f t="shared" si="2"/>
        <v>2392620883</v>
      </c>
      <c r="U23" s="17">
        <v>1.9337471893252654E-2</v>
      </c>
    </row>
    <row r="24" spans="1:21">
      <c r="A24" s="1" t="s">
        <v>30</v>
      </c>
      <c r="C24" s="3">
        <v>0</v>
      </c>
      <c r="E24" s="3">
        <v>6221555184</v>
      </c>
      <c r="G24" s="3">
        <v>0</v>
      </c>
      <c r="I24" s="13">
        <f t="shared" si="0"/>
        <v>6221555184</v>
      </c>
      <c r="K24" s="17">
        <f t="shared" si="1"/>
        <v>4.8417774040022246E-2</v>
      </c>
      <c r="M24" s="3">
        <v>0</v>
      </c>
      <c r="O24" s="3">
        <v>5823312269</v>
      </c>
      <c r="Q24" s="3">
        <v>4813634</v>
      </c>
      <c r="S24" s="13">
        <f t="shared" si="2"/>
        <v>5828125903</v>
      </c>
      <c r="U24" s="17">
        <v>4.7103668466810855E-2</v>
      </c>
    </row>
    <row r="25" spans="1:21">
      <c r="A25" s="1" t="s">
        <v>15</v>
      </c>
      <c r="C25" s="3">
        <v>0</v>
      </c>
      <c r="E25" s="3">
        <v>1325804246</v>
      </c>
      <c r="G25" s="3">
        <v>0</v>
      </c>
      <c r="I25" s="13">
        <f t="shared" si="0"/>
        <v>1325804246</v>
      </c>
      <c r="K25" s="17">
        <f t="shared" si="1"/>
        <v>1.0317756333531231E-2</v>
      </c>
      <c r="M25" s="3">
        <v>0</v>
      </c>
      <c r="O25" s="3">
        <v>1539295967</v>
      </c>
      <c r="Q25" s="3">
        <v>128484194</v>
      </c>
      <c r="S25" s="13">
        <f t="shared" si="2"/>
        <v>1667780161</v>
      </c>
      <c r="U25" s="17">
        <v>1.3479215289228873E-2</v>
      </c>
    </row>
    <row r="26" spans="1:21">
      <c r="A26" s="1" t="s">
        <v>222</v>
      </c>
      <c r="C26" s="3">
        <v>0</v>
      </c>
      <c r="E26" s="3">
        <v>0</v>
      </c>
      <c r="G26" s="3">
        <v>0</v>
      </c>
      <c r="I26" s="13">
        <f t="shared" si="0"/>
        <v>0</v>
      </c>
      <c r="K26" s="17">
        <f t="shared" si="1"/>
        <v>0</v>
      </c>
      <c r="M26" s="3">
        <v>0</v>
      </c>
      <c r="O26" s="3">
        <v>0</v>
      </c>
      <c r="Q26" s="3">
        <v>-6507</v>
      </c>
      <c r="S26" s="13">
        <f t="shared" si="2"/>
        <v>-6507</v>
      </c>
      <c r="U26" s="17">
        <v>-5.259041685351495E-8</v>
      </c>
    </row>
    <row r="27" spans="1:21">
      <c r="A27" s="1" t="s">
        <v>47</v>
      </c>
      <c r="C27" s="3">
        <v>0</v>
      </c>
      <c r="E27" s="3">
        <v>3684793024</v>
      </c>
      <c r="G27" s="3">
        <v>0</v>
      </c>
      <c r="I27" s="13">
        <f t="shared" si="0"/>
        <v>3684793024</v>
      </c>
      <c r="K27" s="17">
        <f t="shared" si="1"/>
        <v>2.8676025646947354E-2</v>
      </c>
      <c r="M27" s="3">
        <v>0</v>
      </c>
      <c r="O27" s="3">
        <v>3482482655</v>
      </c>
      <c r="Q27" s="3">
        <v>-3613570</v>
      </c>
      <c r="S27" s="13">
        <f t="shared" si="2"/>
        <v>3478869085</v>
      </c>
      <c r="U27" s="17">
        <v>2.8116670563847569E-2</v>
      </c>
    </row>
    <row r="28" spans="1:21">
      <c r="A28" s="1" t="s">
        <v>33</v>
      </c>
      <c r="C28" s="3">
        <v>0</v>
      </c>
      <c r="E28" s="3">
        <v>1738945901</v>
      </c>
      <c r="G28" s="3">
        <v>0</v>
      </c>
      <c r="I28" s="13">
        <f t="shared" si="0"/>
        <v>1738945901</v>
      </c>
      <c r="K28" s="17">
        <f t="shared" si="1"/>
        <v>1.3532933038827305E-2</v>
      </c>
      <c r="M28" s="3">
        <v>0</v>
      </c>
      <c r="O28" s="3">
        <v>2865705644</v>
      </c>
      <c r="Q28" s="3">
        <v>222743207</v>
      </c>
      <c r="S28" s="13">
        <f t="shared" si="2"/>
        <v>3088448851</v>
      </c>
      <c r="U28" s="17">
        <v>2.4961243661418362E-2</v>
      </c>
    </row>
    <row r="29" spans="1:21">
      <c r="A29" s="1" t="s">
        <v>223</v>
      </c>
      <c r="C29" s="3">
        <v>0</v>
      </c>
      <c r="E29" s="3">
        <v>0</v>
      </c>
      <c r="G29" s="3">
        <v>0</v>
      </c>
      <c r="I29" s="13">
        <f t="shared" si="0"/>
        <v>0</v>
      </c>
      <c r="K29" s="17">
        <f t="shared" si="1"/>
        <v>0</v>
      </c>
      <c r="M29" s="3">
        <v>0</v>
      </c>
      <c r="O29" s="3">
        <v>0</v>
      </c>
      <c r="Q29" s="3">
        <v>0</v>
      </c>
      <c r="S29" s="13">
        <f t="shared" si="2"/>
        <v>0</v>
      </c>
      <c r="U29" s="17">
        <v>0</v>
      </c>
    </row>
    <row r="30" spans="1:21">
      <c r="A30" s="1" t="s">
        <v>224</v>
      </c>
      <c r="C30" s="3">
        <v>0</v>
      </c>
      <c r="E30" s="3">
        <v>0</v>
      </c>
      <c r="G30" s="3">
        <v>0</v>
      </c>
      <c r="I30" s="13">
        <f t="shared" si="0"/>
        <v>0</v>
      </c>
      <c r="K30" s="17">
        <f t="shared" si="1"/>
        <v>0</v>
      </c>
      <c r="M30" s="3">
        <v>0</v>
      </c>
      <c r="O30" s="3">
        <v>0</v>
      </c>
      <c r="Q30" s="3">
        <v>-23109464</v>
      </c>
      <c r="S30" s="13">
        <f t="shared" si="2"/>
        <v>-23109464</v>
      </c>
      <c r="U30" s="17">
        <v>-1.8677368142328216E-4</v>
      </c>
    </row>
    <row r="31" spans="1:21">
      <c r="A31" s="1" t="s">
        <v>225</v>
      </c>
      <c r="C31" s="3">
        <v>0</v>
      </c>
      <c r="E31" s="3">
        <v>0</v>
      </c>
      <c r="G31" s="3">
        <v>0</v>
      </c>
      <c r="I31" s="13">
        <f t="shared" si="0"/>
        <v>0</v>
      </c>
      <c r="K31" s="17">
        <f t="shared" si="1"/>
        <v>0</v>
      </c>
      <c r="M31" s="3">
        <v>0</v>
      </c>
      <c r="O31" s="3">
        <v>0</v>
      </c>
      <c r="Q31" s="3">
        <v>174116</v>
      </c>
      <c r="S31" s="13">
        <f t="shared" si="2"/>
        <v>174116</v>
      </c>
      <c r="U31" s="17">
        <v>1.4072280652937774E-6</v>
      </c>
    </row>
    <row r="32" spans="1:21">
      <c r="A32" s="1" t="s">
        <v>21</v>
      </c>
      <c r="C32" s="3">
        <v>678016451</v>
      </c>
      <c r="E32" s="3">
        <v>-368225129</v>
      </c>
      <c r="G32" s="3">
        <v>0</v>
      </c>
      <c r="I32" s="13">
        <f t="shared" si="0"/>
        <v>309791322</v>
      </c>
      <c r="K32" s="17">
        <f t="shared" si="1"/>
        <v>2.4108773103435309E-3</v>
      </c>
      <c r="M32" s="3">
        <v>678016451</v>
      </c>
      <c r="O32" s="3">
        <v>-591426208</v>
      </c>
      <c r="Q32" s="3">
        <v>0</v>
      </c>
      <c r="S32" s="13">
        <f t="shared" si="2"/>
        <v>86590243</v>
      </c>
      <c r="U32" s="17">
        <v>6.9983355998419472E-4</v>
      </c>
    </row>
    <row r="33" spans="1:21">
      <c r="A33" s="1" t="s">
        <v>49</v>
      </c>
      <c r="C33" s="3">
        <v>0</v>
      </c>
      <c r="E33" s="3">
        <v>61969414</v>
      </c>
      <c r="G33" s="3">
        <v>0</v>
      </c>
      <c r="I33" s="13">
        <f t="shared" si="0"/>
        <v>61969414</v>
      </c>
      <c r="K33" s="17">
        <f t="shared" si="1"/>
        <v>4.8226223117988037E-4</v>
      </c>
      <c r="M33" s="3">
        <v>0</v>
      </c>
      <c r="O33" s="3">
        <v>61969414</v>
      </c>
      <c r="Q33" s="3">
        <v>0</v>
      </c>
      <c r="S33" s="13">
        <f t="shared" si="2"/>
        <v>61969414</v>
      </c>
      <c r="U33" s="17">
        <v>5.0084483086338489E-4</v>
      </c>
    </row>
    <row r="34" spans="1:21">
      <c r="A34" s="1" t="s">
        <v>46</v>
      </c>
      <c r="C34" s="3">
        <v>0</v>
      </c>
      <c r="E34" s="3">
        <v>6811127267</v>
      </c>
      <c r="G34" s="3">
        <v>0</v>
      </c>
      <c r="I34" s="13">
        <f t="shared" si="0"/>
        <v>6811127267</v>
      </c>
      <c r="K34" s="17">
        <f t="shared" si="1"/>
        <v>5.3005978604760418E-2</v>
      </c>
      <c r="M34" s="3">
        <v>0</v>
      </c>
      <c r="O34" s="3">
        <v>2749500587</v>
      </c>
      <c r="Q34" s="3">
        <v>0</v>
      </c>
      <c r="S34" s="13">
        <f t="shared" si="2"/>
        <v>2749500587</v>
      </c>
      <c r="U34" s="17">
        <v>2.2221819887707706E-2</v>
      </c>
    </row>
    <row r="35" spans="1:21">
      <c r="A35" s="1" t="s">
        <v>23</v>
      </c>
      <c r="C35" s="3">
        <v>0</v>
      </c>
      <c r="E35" s="3">
        <v>304292038</v>
      </c>
      <c r="G35" s="3">
        <v>0</v>
      </c>
      <c r="I35" s="13">
        <f t="shared" si="0"/>
        <v>304292038</v>
      </c>
      <c r="K35" s="17">
        <f t="shared" si="1"/>
        <v>2.3680804400724675E-3</v>
      </c>
      <c r="M35" s="3">
        <v>0</v>
      </c>
      <c r="O35" s="3">
        <v>179932759</v>
      </c>
      <c r="Q35" s="3">
        <v>0</v>
      </c>
      <c r="S35" s="13">
        <f t="shared" si="2"/>
        <v>179932759</v>
      </c>
      <c r="U35" s="17">
        <v>1.4542398649781841E-3</v>
      </c>
    </row>
    <row r="36" spans="1:21">
      <c r="A36" s="1" t="s">
        <v>41</v>
      </c>
      <c r="C36" s="3">
        <v>0</v>
      </c>
      <c r="E36" s="3">
        <v>4353580263</v>
      </c>
      <c r="G36" s="3">
        <v>0</v>
      </c>
      <c r="I36" s="13">
        <f t="shared" si="0"/>
        <v>4353580263</v>
      </c>
      <c r="K36" s="17">
        <f t="shared" si="1"/>
        <v>3.3880703329792185E-2</v>
      </c>
      <c r="M36" s="3">
        <v>0</v>
      </c>
      <c r="O36" s="3">
        <v>3913898751</v>
      </c>
      <c r="Q36" s="3">
        <v>0</v>
      </c>
      <c r="S36" s="13">
        <f t="shared" si="2"/>
        <v>3913898751</v>
      </c>
      <c r="U36" s="17">
        <v>3.1632636673972876E-2</v>
      </c>
    </row>
    <row r="37" spans="1:21">
      <c r="A37" s="1" t="s">
        <v>42</v>
      </c>
      <c r="C37" s="3">
        <v>0</v>
      </c>
      <c r="E37" s="3">
        <v>11692493720</v>
      </c>
      <c r="G37" s="3">
        <v>0</v>
      </c>
      <c r="I37" s="13">
        <f t="shared" si="0"/>
        <v>11692493720</v>
      </c>
      <c r="K37" s="17">
        <f t="shared" si="1"/>
        <v>9.0994052476661133E-2</v>
      </c>
      <c r="M37" s="3">
        <v>0</v>
      </c>
      <c r="O37" s="3">
        <v>8510192671</v>
      </c>
      <c r="Q37" s="3">
        <v>0</v>
      </c>
      <c r="S37" s="13">
        <f t="shared" si="2"/>
        <v>8510192671</v>
      </c>
      <c r="U37" s="17">
        <v>6.8780479494639279E-2</v>
      </c>
    </row>
    <row r="38" spans="1:21">
      <c r="A38" s="1" t="s">
        <v>43</v>
      </c>
      <c r="C38" s="3">
        <v>0</v>
      </c>
      <c r="E38" s="3">
        <v>2427006120</v>
      </c>
      <c r="G38" s="3">
        <v>0</v>
      </c>
      <c r="I38" s="13">
        <f t="shared" si="0"/>
        <v>2427006120</v>
      </c>
      <c r="K38" s="17">
        <f t="shared" si="1"/>
        <v>1.888759810635654E-2</v>
      </c>
      <c r="M38" s="3">
        <v>0</v>
      </c>
      <c r="O38" s="3">
        <v>961559550</v>
      </c>
      <c r="Q38" s="3">
        <v>0</v>
      </c>
      <c r="S38" s="13">
        <f t="shared" si="2"/>
        <v>961559550</v>
      </c>
      <c r="U38" s="17">
        <v>7.7714488341752343E-3</v>
      </c>
    </row>
    <row r="39" spans="1:21">
      <c r="A39" s="1" t="s">
        <v>40</v>
      </c>
      <c r="C39" s="3">
        <v>0</v>
      </c>
      <c r="E39" s="3">
        <v>8343317668</v>
      </c>
      <c r="G39" s="3">
        <v>0</v>
      </c>
      <c r="I39" s="13">
        <f t="shared" si="0"/>
        <v>8343317668</v>
      </c>
      <c r="K39" s="17">
        <f t="shared" si="1"/>
        <v>6.4929886121114458E-2</v>
      </c>
      <c r="M39" s="3">
        <v>0</v>
      </c>
      <c r="O39" s="3">
        <v>9735334628</v>
      </c>
      <c r="Q39" s="3">
        <v>0</v>
      </c>
      <c r="S39" s="13">
        <f t="shared" si="2"/>
        <v>9735334628</v>
      </c>
      <c r="U39" s="17">
        <v>7.8682235484090812E-2</v>
      </c>
    </row>
    <row r="40" spans="1:21">
      <c r="A40" s="1" t="s">
        <v>38</v>
      </c>
      <c r="C40" s="3">
        <v>0</v>
      </c>
      <c r="E40" s="3">
        <v>4618688755</v>
      </c>
      <c r="G40" s="3">
        <v>0</v>
      </c>
      <c r="I40" s="13">
        <f t="shared" si="0"/>
        <v>4618688755</v>
      </c>
      <c r="K40" s="17">
        <f t="shared" si="1"/>
        <v>3.5943847139037394E-2</v>
      </c>
      <c r="M40" s="3">
        <v>0</v>
      </c>
      <c r="O40" s="3">
        <v>6288249861</v>
      </c>
      <c r="Q40" s="3">
        <v>0</v>
      </c>
      <c r="S40" s="13">
        <f t="shared" si="2"/>
        <v>6288249861</v>
      </c>
      <c r="U40" s="17">
        <v>5.0822449895350771E-2</v>
      </c>
    </row>
    <row r="41" spans="1:21">
      <c r="A41" s="1" t="s">
        <v>16</v>
      </c>
      <c r="C41" s="3">
        <v>0</v>
      </c>
      <c r="E41" s="3">
        <v>3614247113</v>
      </c>
      <c r="G41" s="3">
        <v>0</v>
      </c>
      <c r="I41" s="13">
        <f t="shared" si="0"/>
        <v>3614247113</v>
      </c>
      <c r="K41" s="17">
        <f t="shared" si="1"/>
        <v>2.8127018866933633E-2</v>
      </c>
      <c r="M41" s="3">
        <v>0</v>
      </c>
      <c r="O41" s="3">
        <v>631824856</v>
      </c>
      <c r="Q41" s="3">
        <v>0</v>
      </c>
      <c r="S41" s="13">
        <f t="shared" si="2"/>
        <v>631824856</v>
      </c>
      <c r="U41" s="17">
        <v>5.1064903266408567E-3</v>
      </c>
    </row>
    <row r="42" spans="1:21">
      <c r="A42" s="1" t="s">
        <v>44</v>
      </c>
      <c r="C42" s="3">
        <v>0</v>
      </c>
      <c r="E42" s="3">
        <v>5668436719</v>
      </c>
      <c r="G42" s="3">
        <v>0</v>
      </c>
      <c r="I42" s="13">
        <f t="shared" si="0"/>
        <v>5668436719</v>
      </c>
      <c r="K42" s="17">
        <f t="shared" si="1"/>
        <v>4.411326109049378E-2</v>
      </c>
      <c r="M42" s="3">
        <v>0</v>
      </c>
      <c r="O42" s="3">
        <v>4641155374</v>
      </c>
      <c r="Q42" s="3">
        <v>0</v>
      </c>
      <c r="S42" s="13">
        <f t="shared" si="2"/>
        <v>4641155374</v>
      </c>
      <c r="U42" s="17">
        <v>3.7510418902810982E-2</v>
      </c>
    </row>
    <row r="43" spans="1:21">
      <c r="A43" s="1" t="s">
        <v>50</v>
      </c>
      <c r="C43" s="3">
        <v>0</v>
      </c>
      <c r="E43" s="3">
        <v>-100069951</v>
      </c>
      <c r="G43" s="3">
        <v>0</v>
      </c>
      <c r="I43" s="13">
        <f t="shared" si="0"/>
        <v>-100069951</v>
      </c>
      <c r="K43" s="17">
        <f t="shared" si="1"/>
        <v>-7.7877060195084792E-4</v>
      </c>
      <c r="M43" s="3">
        <v>0</v>
      </c>
      <c r="O43" s="3">
        <v>-100069951</v>
      </c>
      <c r="Q43" s="3">
        <v>0</v>
      </c>
      <c r="S43" s="13">
        <f t="shared" si="2"/>
        <v>-100069951</v>
      </c>
      <c r="U43" s="17">
        <v>-8.0877830607051107E-4</v>
      </c>
    </row>
    <row r="44" spans="1:21">
      <c r="A44" s="1" t="s">
        <v>22</v>
      </c>
      <c r="C44" s="3">
        <v>0</v>
      </c>
      <c r="E44" s="3">
        <v>4001477443</v>
      </c>
      <c r="G44" s="3">
        <v>0</v>
      </c>
      <c r="I44" s="13">
        <f t="shared" si="0"/>
        <v>4001477443</v>
      </c>
      <c r="K44" s="17">
        <f t="shared" si="1"/>
        <v>3.1140546845854353E-2</v>
      </c>
      <c r="M44" s="3">
        <v>0</v>
      </c>
      <c r="O44" s="3">
        <v>762600411</v>
      </c>
      <c r="Q44" s="3">
        <v>0</v>
      </c>
      <c r="S44" s="13">
        <f t="shared" si="2"/>
        <v>762600411</v>
      </c>
      <c r="U44" s="17">
        <v>6.1634353015447719E-3</v>
      </c>
    </row>
    <row r="45" spans="1:21">
      <c r="A45" s="1" t="s">
        <v>24</v>
      </c>
      <c r="C45" s="3">
        <v>0</v>
      </c>
      <c r="E45" s="13">
        <v>1982663522</v>
      </c>
      <c r="G45" s="13">
        <v>0</v>
      </c>
      <c r="I45" s="13">
        <f t="shared" si="0"/>
        <v>1982663522</v>
      </c>
      <c r="K45" s="17">
        <f t="shared" si="1"/>
        <v>1.5429607480210798E-2</v>
      </c>
      <c r="M45" s="3">
        <v>0</v>
      </c>
      <c r="O45" s="13">
        <v>1419092879</v>
      </c>
      <c r="Q45" s="3">
        <v>0</v>
      </c>
      <c r="S45" s="13">
        <f t="shared" si="2"/>
        <v>1419092879</v>
      </c>
      <c r="U45" s="17">
        <v>1.1469292463572254E-2</v>
      </c>
    </row>
    <row r="46" spans="1:21">
      <c r="A46" s="1" t="s">
        <v>31</v>
      </c>
      <c r="C46" s="3">
        <v>0</v>
      </c>
      <c r="E46" s="3">
        <v>11652174885</v>
      </c>
      <c r="G46" s="3">
        <v>0</v>
      </c>
      <c r="I46" s="13">
        <f t="shared" si="0"/>
        <v>11652174885</v>
      </c>
      <c r="K46" s="17">
        <f t="shared" si="1"/>
        <v>9.0680280729107193E-2</v>
      </c>
      <c r="M46" s="3">
        <v>0</v>
      </c>
      <c r="O46" s="3">
        <v>13640888745</v>
      </c>
      <c r="Q46" s="3">
        <v>0</v>
      </c>
      <c r="S46" s="13">
        <f t="shared" si="2"/>
        <v>13640888745</v>
      </c>
      <c r="U46" s="17">
        <v>0.11024742974519293</v>
      </c>
    </row>
    <row r="47" spans="1:21">
      <c r="A47" s="1" t="s">
        <v>39</v>
      </c>
      <c r="C47" s="3">
        <v>0</v>
      </c>
      <c r="E47" s="3">
        <v>1461156968</v>
      </c>
      <c r="G47" s="3">
        <v>0</v>
      </c>
      <c r="I47" s="13">
        <f t="shared" si="0"/>
        <v>1461156968</v>
      </c>
      <c r="K47" s="17">
        <f t="shared" si="1"/>
        <v>1.1371106712284048E-2</v>
      </c>
      <c r="M47" s="3">
        <v>0</v>
      </c>
      <c r="O47" s="3">
        <v>1177192739</v>
      </c>
      <c r="Q47" s="3">
        <v>0</v>
      </c>
      <c r="S47" s="13">
        <f t="shared" si="2"/>
        <v>1177192739</v>
      </c>
      <c r="U47" s="17">
        <v>9.5142241987000199E-3</v>
      </c>
    </row>
    <row r="48" spans="1:21">
      <c r="A48" s="1" t="s">
        <v>36</v>
      </c>
      <c r="C48" s="3">
        <v>0</v>
      </c>
      <c r="E48" s="3">
        <v>2314875661</v>
      </c>
      <c r="G48" s="3">
        <v>0</v>
      </c>
      <c r="I48" s="13">
        <f t="shared" si="0"/>
        <v>2314875661</v>
      </c>
      <c r="K48" s="17">
        <f t="shared" si="1"/>
        <v>1.8014969468290603E-2</v>
      </c>
      <c r="M48" s="3">
        <v>0</v>
      </c>
      <c r="O48" s="3">
        <v>3517618203</v>
      </c>
      <c r="Q48" s="3">
        <v>0</v>
      </c>
      <c r="S48" s="13">
        <f t="shared" si="2"/>
        <v>3517618203</v>
      </c>
      <c r="U48" s="17">
        <v>2.8429845954707572E-2</v>
      </c>
    </row>
    <row r="49" spans="1:21">
      <c r="A49" s="1" t="s">
        <v>37</v>
      </c>
      <c r="C49" s="3">
        <v>0</v>
      </c>
      <c r="E49" s="3">
        <v>4026470758</v>
      </c>
      <c r="G49" s="3">
        <v>0</v>
      </c>
      <c r="I49" s="13">
        <f t="shared" si="0"/>
        <v>4026470758</v>
      </c>
      <c r="K49" s="17">
        <f t="shared" si="1"/>
        <v>3.1335051377662279E-2</v>
      </c>
      <c r="M49" s="3">
        <v>0</v>
      </c>
      <c r="O49" s="3">
        <v>6329688027</v>
      </c>
      <c r="Q49" s="3">
        <v>0</v>
      </c>
      <c r="S49" s="13">
        <f t="shared" si="2"/>
        <v>6329688027</v>
      </c>
      <c r="U49" s="17">
        <v>5.1157358520459904E-2</v>
      </c>
    </row>
    <row r="50" spans="1:21">
      <c r="A50" s="1" t="s">
        <v>32</v>
      </c>
      <c r="C50" s="3">
        <v>0</v>
      </c>
      <c r="E50" s="3">
        <v>3098043488</v>
      </c>
      <c r="G50" s="3">
        <v>0</v>
      </c>
      <c r="I50" s="13">
        <f t="shared" si="0"/>
        <v>3098043488</v>
      </c>
      <c r="K50" s="17">
        <f t="shared" si="1"/>
        <v>2.4109786883173993E-2</v>
      </c>
      <c r="M50" s="3">
        <v>0</v>
      </c>
      <c r="O50" s="3">
        <v>3749930065</v>
      </c>
      <c r="Q50" s="3">
        <v>0</v>
      </c>
      <c r="S50" s="13">
        <f t="shared" si="2"/>
        <v>3749930065</v>
      </c>
      <c r="U50" s="17">
        <v>3.0307420514811497E-2</v>
      </c>
    </row>
    <row r="51" spans="1:21">
      <c r="A51" s="1" t="s">
        <v>26</v>
      </c>
      <c r="C51" s="3">
        <v>0</v>
      </c>
      <c r="E51" s="3">
        <v>1624250093</v>
      </c>
      <c r="G51" s="3">
        <v>0</v>
      </c>
      <c r="I51" s="13">
        <f t="shared" si="0"/>
        <v>1624250093</v>
      </c>
      <c r="K51" s="17">
        <f t="shared" si="1"/>
        <v>1.2640340182082538E-2</v>
      </c>
      <c r="M51" s="3">
        <v>0</v>
      </c>
      <c r="O51" s="3">
        <v>942065054</v>
      </c>
      <c r="Q51" s="3">
        <v>0</v>
      </c>
      <c r="S51" s="13">
        <f t="shared" si="2"/>
        <v>942065054</v>
      </c>
      <c r="U51" s="17">
        <v>7.6138917923757607E-3</v>
      </c>
    </row>
    <row r="52" spans="1:21" ht="22.5" thickBot="1">
      <c r="C52" s="9">
        <f>SUM(C8:C51)</f>
        <v>678016451</v>
      </c>
      <c r="E52" s="9">
        <f>SUM(E8:E51)</f>
        <v>124699460009</v>
      </c>
      <c r="G52" s="9">
        <f>SUM(G8:G51)</f>
        <v>3119863770</v>
      </c>
      <c r="I52" s="9">
        <f>SUM(I8:I51)</f>
        <v>128497340230</v>
      </c>
      <c r="K52" s="18">
        <f>SUM(K8:K51)</f>
        <v>0.99999999999999978</v>
      </c>
      <c r="M52" s="9">
        <f>SUM(M8:M51)</f>
        <v>678016451</v>
      </c>
      <c r="O52" s="9">
        <f>SUM(O8:O51)</f>
        <v>118599428370</v>
      </c>
      <c r="Q52" s="9">
        <f>SUM(Q8:Q51)</f>
        <v>4452321728</v>
      </c>
      <c r="S52" s="9">
        <f>SUM(S8:S51)</f>
        <v>123729766549</v>
      </c>
      <c r="U52" s="18">
        <f>SUM(U8:U51)</f>
        <v>1</v>
      </c>
    </row>
    <row r="53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rightToLeft="1" topLeftCell="A22" workbookViewId="0">
      <selection activeCell="M52" sqref="M52"/>
    </sheetView>
  </sheetViews>
  <sheetFormatPr defaultRowHeight="21.7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140625" style="1" bestFit="1" customWidth="1"/>
    <col min="18" max="16384" width="9.140625" style="1"/>
  </cols>
  <sheetData>
    <row r="2" spans="1:1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>
      <c r="A6" s="23" t="s">
        <v>198</v>
      </c>
      <c r="C6" s="21" t="s">
        <v>196</v>
      </c>
      <c r="D6" s="21" t="s">
        <v>196</v>
      </c>
      <c r="E6" s="21" t="s">
        <v>196</v>
      </c>
      <c r="F6" s="21" t="s">
        <v>196</v>
      </c>
      <c r="G6" s="21" t="s">
        <v>196</v>
      </c>
      <c r="H6" s="21" t="s">
        <v>196</v>
      </c>
      <c r="I6" s="21" t="s">
        <v>196</v>
      </c>
      <c r="J6" s="12"/>
      <c r="K6" s="21" t="s">
        <v>197</v>
      </c>
      <c r="L6" s="21" t="s">
        <v>197</v>
      </c>
      <c r="M6" s="21" t="s">
        <v>197</v>
      </c>
      <c r="N6" s="21" t="s">
        <v>197</v>
      </c>
      <c r="O6" s="21" t="s">
        <v>197</v>
      </c>
      <c r="P6" s="19" t="s">
        <v>197</v>
      </c>
      <c r="Q6" s="21" t="s">
        <v>197</v>
      </c>
    </row>
    <row r="7" spans="1:17" ht="22.5">
      <c r="A7" s="21" t="s">
        <v>198</v>
      </c>
      <c r="C7" s="22" t="s">
        <v>230</v>
      </c>
      <c r="E7" s="22" t="s">
        <v>227</v>
      </c>
      <c r="G7" s="22" t="s">
        <v>228</v>
      </c>
      <c r="I7" s="21" t="s">
        <v>231</v>
      </c>
      <c r="J7" s="12"/>
      <c r="K7" s="22" t="s">
        <v>230</v>
      </c>
      <c r="M7" s="22" t="s">
        <v>227</v>
      </c>
      <c r="N7" s="6"/>
      <c r="O7" s="22" t="s">
        <v>228</v>
      </c>
      <c r="Q7" s="22" t="s">
        <v>231</v>
      </c>
    </row>
    <row r="8" spans="1:17">
      <c r="A8" s="12" t="s">
        <v>137</v>
      </c>
      <c r="C8" s="13">
        <v>0</v>
      </c>
      <c r="E8" s="13">
        <f>VLOOKUP(A8,'درآمد ناشی از تغییر قیمت اوراق '!A1:Q76,9,0)</f>
        <v>-878481482</v>
      </c>
      <c r="G8" s="13">
        <v>14673454013</v>
      </c>
      <c r="I8" s="5">
        <f>C8+E8+G8</f>
        <v>13794972531</v>
      </c>
      <c r="K8" s="5">
        <v>0</v>
      </c>
      <c r="M8" s="5">
        <v>14642981107</v>
      </c>
      <c r="N8" s="12"/>
      <c r="O8" s="5">
        <v>14673454013</v>
      </c>
      <c r="Q8" s="13">
        <f>K8+M8+O8</f>
        <v>29316435120</v>
      </c>
    </row>
    <row r="9" spans="1:17">
      <c r="A9" s="12" t="s">
        <v>70</v>
      </c>
      <c r="B9" s="12"/>
      <c r="C9" s="13">
        <v>5401754029</v>
      </c>
      <c r="D9" s="12"/>
      <c r="E9" s="13">
        <f>VLOOKUP(A9,'درآمد ناشی از تغییر قیمت اوراق '!A2:Q77,9,0)</f>
        <v>7079248</v>
      </c>
      <c r="F9" s="12"/>
      <c r="G9" s="13">
        <v>7010326727</v>
      </c>
      <c r="H9" s="12"/>
      <c r="I9" s="13">
        <f t="shared" ref="I9:I46" si="0">C9+E9+G9</f>
        <v>12419160004</v>
      </c>
      <c r="J9" s="12"/>
      <c r="K9" s="13">
        <v>13603323695</v>
      </c>
      <c r="L9" s="12"/>
      <c r="M9" s="13">
        <v>-321932</v>
      </c>
      <c r="N9" s="12"/>
      <c r="O9" s="13">
        <v>7010326727</v>
      </c>
      <c r="P9" s="12"/>
      <c r="Q9" s="13">
        <f t="shared" ref="Q9:Q46" si="1">K9+M9+O9</f>
        <v>20613328490</v>
      </c>
    </row>
    <row r="10" spans="1:17">
      <c r="A10" s="1" t="s">
        <v>72</v>
      </c>
      <c r="C10" s="3">
        <v>0</v>
      </c>
      <c r="E10" s="13">
        <f>VLOOKUP(A10,'درآمد ناشی از تغییر قیمت اوراق '!A3:Q78,9,0)</f>
        <v>-3924440904</v>
      </c>
      <c r="G10" s="3">
        <v>7712145142</v>
      </c>
      <c r="I10" s="13">
        <f t="shared" si="0"/>
        <v>3787704238</v>
      </c>
      <c r="K10" s="3">
        <v>0</v>
      </c>
      <c r="M10" s="3">
        <v>0</v>
      </c>
      <c r="O10" s="3">
        <v>7712145142</v>
      </c>
      <c r="Q10" s="13">
        <f t="shared" si="1"/>
        <v>7712145142</v>
      </c>
    </row>
    <row r="11" spans="1:17">
      <c r="A11" s="1" t="s">
        <v>134</v>
      </c>
      <c r="C11" s="3">
        <v>14054678292</v>
      </c>
      <c r="E11" s="13">
        <f>VLOOKUP(A11,'درآمد ناشی از تغییر قیمت اوراق '!A4:Q79,9,0)</f>
        <v>1138683476</v>
      </c>
      <c r="G11" s="3">
        <v>0</v>
      </c>
      <c r="I11" s="13">
        <f t="shared" si="0"/>
        <v>15193361768</v>
      </c>
      <c r="K11" s="3">
        <v>127678653724</v>
      </c>
      <c r="M11" s="3">
        <v>-88757380473</v>
      </c>
      <c r="O11" s="3">
        <v>-69989150</v>
      </c>
      <c r="Q11" s="13">
        <f t="shared" si="1"/>
        <v>38851284101</v>
      </c>
    </row>
    <row r="12" spans="1:17">
      <c r="A12" s="1" t="s">
        <v>95</v>
      </c>
      <c r="C12" s="3">
        <v>0</v>
      </c>
      <c r="E12" s="13">
        <f>VLOOKUP(A12,'درآمد ناشی از تغییر قیمت اوراق '!A5:Q80,9,0)</f>
        <v>637494293</v>
      </c>
      <c r="G12" s="3">
        <v>0</v>
      </c>
      <c r="I12" s="13">
        <f t="shared" si="0"/>
        <v>637494293</v>
      </c>
      <c r="K12" s="3">
        <v>0</v>
      </c>
      <c r="M12" s="3">
        <v>2890824982</v>
      </c>
      <c r="O12" s="3">
        <v>102810331</v>
      </c>
      <c r="Q12" s="13">
        <f t="shared" si="1"/>
        <v>2993635313</v>
      </c>
    </row>
    <row r="13" spans="1:17">
      <c r="A13" s="1" t="s">
        <v>203</v>
      </c>
      <c r="C13" s="3">
        <v>0</v>
      </c>
      <c r="E13" s="13">
        <v>0</v>
      </c>
      <c r="G13" s="3">
        <v>0</v>
      </c>
      <c r="I13" s="13">
        <f t="shared" si="0"/>
        <v>0</v>
      </c>
      <c r="K13" s="3">
        <v>0</v>
      </c>
      <c r="M13" s="3">
        <v>0</v>
      </c>
      <c r="O13" s="3">
        <v>8933536176</v>
      </c>
      <c r="Q13" s="13">
        <f t="shared" si="1"/>
        <v>8933536176</v>
      </c>
    </row>
    <row r="14" spans="1:17">
      <c r="A14" s="1" t="s">
        <v>204</v>
      </c>
      <c r="C14" s="3">
        <v>0</v>
      </c>
      <c r="E14" s="13">
        <v>0</v>
      </c>
      <c r="G14" s="3">
        <v>0</v>
      </c>
      <c r="I14" s="13">
        <f t="shared" si="0"/>
        <v>0</v>
      </c>
      <c r="K14" s="3">
        <v>0</v>
      </c>
      <c r="M14" s="3">
        <v>0</v>
      </c>
      <c r="O14" s="3">
        <v>2776989340</v>
      </c>
      <c r="Q14" s="13">
        <f t="shared" si="1"/>
        <v>2776989340</v>
      </c>
    </row>
    <row r="15" spans="1:17">
      <c r="A15" s="1" t="s">
        <v>205</v>
      </c>
      <c r="C15" s="3">
        <v>0</v>
      </c>
      <c r="E15" s="13">
        <v>0</v>
      </c>
      <c r="G15" s="3">
        <v>0</v>
      </c>
      <c r="I15" s="13">
        <f t="shared" si="0"/>
        <v>0</v>
      </c>
      <c r="K15" s="3">
        <v>0</v>
      </c>
      <c r="M15" s="3">
        <v>0</v>
      </c>
      <c r="O15" s="3">
        <v>2491844016</v>
      </c>
      <c r="Q15" s="13">
        <f t="shared" si="1"/>
        <v>2491844016</v>
      </c>
    </row>
    <row r="16" spans="1:17">
      <c r="A16" s="1" t="s">
        <v>101</v>
      </c>
      <c r="C16" s="3">
        <v>0</v>
      </c>
      <c r="E16" s="13">
        <f>VLOOKUP(A16,'درآمد ناشی از تغییر قیمت اوراق '!A9:Q84,9,0)</f>
        <v>-53220746407</v>
      </c>
      <c r="G16" s="3">
        <v>0</v>
      </c>
      <c r="I16" s="13">
        <f t="shared" si="0"/>
        <v>-53220746407</v>
      </c>
      <c r="K16" s="3">
        <v>0</v>
      </c>
      <c r="M16" s="3">
        <v>-20970070517</v>
      </c>
      <c r="O16" s="3">
        <v>1140070836</v>
      </c>
      <c r="Q16" s="13">
        <f t="shared" si="1"/>
        <v>-19829999681</v>
      </c>
    </row>
    <row r="17" spans="1:17">
      <c r="A17" s="1" t="s">
        <v>149</v>
      </c>
      <c r="C17" s="3">
        <v>105842788819</v>
      </c>
      <c r="E17" s="13">
        <f>VLOOKUP(A17,'درآمد ناشی از تغییر قیمت اوراق '!A10:Q85,9,0)</f>
        <v>-99899537200</v>
      </c>
      <c r="G17" s="3">
        <v>0</v>
      </c>
      <c r="I17" s="13">
        <f t="shared" si="0"/>
        <v>5943251619</v>
      </c>
      <c r="K17" s="3">
        <v>105842788819</v>
      </c>
      <c r="M17" s="3">
        <v>-99899537200</v>
      </c>
      <c r="O17" s="3">
        <v>0</v>
      </c>
      <c r="Q17" s="13">
        <f t="shared" si="1"/>
        <v>5943251619</v>
      </c>
    </row>
    <row r="18" spans="1:17">
      <c r="A18" s="1" t="s">
        <v>130</v>
      </c>
      <c r="C18" s="3">
        <v>13785452055</v>
      </c>
      <c r="E18" s="13">
        <f>VLOOKUP(A18,'درآمد ناشی از تغییر قیمت اوراق '!A11:Q86,9,0)</f>
        <v>1139823300</v>
      </c>
      <c r="G18" s="3">
        <v>0</v>
      </c>
      <c r="I18" s="13">
        <f t="shared" si="0"/>
        <v>14925275355</v>
      </c>
      <c r="K18" s="3">
        <v>119176049317</v>
      </c>
      <c r="M18" s="3">
        <v>-98999676700</v>
      </c>
      <c r="O18" s="3">
        <v>0</v>
      </c>
      <c r="Q18" s="13">
        <f t="shared" si="1"/>
        <v>20176372617</v>
      </c>
    </row>
    <row r="19" spans="1:17">
      <c r="A19" s="1" t="s">
        <v>133</v>
      </c>
      <c r="C19" s="3">
        <v>20678178082</v>
      </c>
      <c r="E19" s="13">
        <f>VLOOKUP(A19,'درآمد ناشی از تغییر قیمت اوراق '!A12:Q87,9,0)</f>
        <v>1567257037</v>
      </c>
      <c r="G19" s="3">
        <v>0</v>
      </c>
      <c r="I19" s="13">
        <f t="shared" si="0"/>
        <v>22245435119</v>
      </c>
      <c r="K19" s="3">
        <v>157764073973</v>
      </c>
      <c r="M19" s="3">
        <v>-127645247962</v>
      </c>
      <c r="O19" s="3">
        <v>0</v>
      </c>
      <c r="Q19" s="13">
        <f t="shared" si="1"/>
        <v>30118826011</v>
      </c>
    </row>
    <row r="20" spans="1:17">
      <c r="A20" s="1" t="s">
        <v>152</v>
      </c>
      <c r="C20" s="3">
        <v>0</v>
      </c>
      <c r="E20" s="13">
        <f>VLOOKUP(A20,'درآمد ناشی از تغییر قیمت اوراق '!A13:Q88,9,0)</f>
        <v>96068002</v>
      </c>
      <c r="G20" s="3">
        <v>0</v>
      </c>
      <c r="I20" s="13">
        <f t="shared" si="0"/>
        <v>96068002</v>
      </c>
      <c r="K20" s="3">
        <v>0</v>
      </c>
      <c r="M20" s="3">
        <v>96068002</v>
      </c>
      <c r="O20" s="3">
        <v>0</v>
      </c>
      <c r="Q20" s="13">
        <f t="shared" si="1"/>
        <v>96068002</v>
      </c>
    </row>
    <row r="21" spans="1:17">
      <c r="A21" s="1" t="s">
        <v>98</v>
      </c>
      <c r="C21" s="3">
        <v>0</v>
      </c>
      <c r="E21" s="13">
        <f>VLOOKUP(A21,'درآمد ناشی از تغییر قیمت اوراق '!A14:Q89,9,0)</f>
        <v>530365485</v>
      </c>
      <c r="G21" s="3">
        <v>0</v>
      </c>
      <c r="I21" s="13">
        <f t="shared" si="0"/>
        <v>530365485</v>
      </c>
      <c r="K21" s="3">
        <v>0</v>
      </c>
      <c r="M21" s="3">
        <v>1000361654</v>
      </c>
      <c r="O21" s="3">
        <v>0</v>
      </c>
      <c r="Q21" s="13">
        <f t="shared" si="1"/>
        <v>1000361654</v>
      </c>
    </row>
    <row r="22" spans="1:17">
      <c r="A22" s="1" t="s">
        <v>143</v>
      </c>
      <c r="C22" s="3">
        <v>0</v>
      </c>
      <c r="E22" s="13">
        <f>VLOOKUP(A22,'درآمد ناشی از تغییر قیمت اوراق '!A15:Q90,9,0)</f>
        <v>7184952390</v>
      </c>
      <c r="G22" s="3">
        <v>0</v>
      </c>
      <c r="I22" s="13">
        <f t="shared" si="0"/>
        <v>7184952390</v>
      </c>
      <c r="K22" s="3">
        <v>0</v>
      </c>
      <c r="M22" s="3">
        <v>14627284560</v>
      </c>
      <c r="O22" s="3">
        <v>0</v>
      </c>
      <c r="Q22" s="13">
        <f t="shared" si="1"/>
        <v>14627284560</v>
      </c>
    </row>
    <row r="23" spans="1:17">
      <c r="A23" s="1" t="s">
        <v>140</v>
      </c>
      <c r="C23" s="3">
        <v>0</v>
      </c>
      <c r="E23" s="13">
        <f>VLOOKUP(A23,'درآمد ناشی از تغییر قیمت اوراق '!A16:Q91,9,0)</f>
        <v>8274459106</v>
      </c>
      <c r="G23" s="3">
        <v>0</v>
      </c>
      <c r="I23" s="13">
        <f t="shared" si="0"/>
        <v>8274459106</v>
      </c>
      <c r="K23" s="3">
        <v>0</v>
      </c>
      <c r="M23" s="3">
        <v>8140771606</v>
      </c>
      <c r="O23" s="3">
        <v>0</v>
      </c>
      <c r="Q23" s="13">
        <f t="shared" si="1"/>
        <v>8140771606</v>
      </c>
    </row>
    <row r="24" spans="1:17">
      <c r="A24" s="1" t="s">
        <v>86</v>
      </c>
      <c r="C24" s="3">
        <v>0</v>
      </c>
      <c r="E24" s="13">
        <f>VLOOKUP(A24,'درآمد ناشی از تغییر قیمت اوراق '!A17:Q92,9,0)</f>
        <v>4388204655</v>
      </c>
      <c r="G24" s="3">
        <v>0</v>
      </c>
      <c r="I24" s="13">
        <f t="shared" si="0"/>
        <v>4388204655</v>
      </c>
      <c r="K24" s="3">
        <v>0</v>
      </c>
      <c r="M24" s="3">
        <v>9375172217</v>
      </c>
      <c r="O24" s="3">
        <v>0</v>
      </c>
      <c r="Q24" s="13">
        <f t="shared" si="1"/>
        <v>9375172217</v>
      </c>
    </row>
    <row r="25" spans="1:17">
      <c r="A25" s="1" t="s">
        <v>89</v>
      </c>
      <c r="C25" s="3">
        <v>0</v>
      </c>
      <c r="E25" s="13">
        <f>VLOOKUP(A25,'درآمد ناشی از تغییر قیمت اوراق '!A18:Q93,9,0)</f>
        <v>26183065</v>
      </c>
      <c r="G25" s="3">
        <v>0</v>
      </c>
      <c r="I25" s="13">
        <f t="shared" si="0"/>
        <v>26183065</v>
      </c>
      <c r="K25" s="3">
        <v>0</v>
      </c>
      <c r="M25" s="3">
        <v>41196575</v>
      </c>
      <c r="O25" s="3">
        <v>0</v>
      </c>
      <c r="Q25" s="13">
        <f t="shared" si="1"/>
        <v>41196575</v>
      </c>
    </row>
    <row r="26" spans="1:17">
      <c r="A26" s="1" t="s">
        <v>83</v>
      </c>
      <c r="C26" s="3">
        <v>0</v>
      </c>
      <c r="E26" s="13">
        <f>VLOOKUP(A26,'درآمد ناشی از تغییر قیمت اوراق '!A19:Q94,9,0)</f>
        <v>5108922675</v>
      </c>
      <c r="G26" s="3">
        <v>0</v>
      </c>
      <c r="I26" s="13">
        <f t="shared" si="0"/>
        <v>5108922675</v>
      </c>
      <c r="K26" s="3">
        <v>0</v>
      </c>
      <c r="M26" s="3">
        <v>11748042915</v>
      </c>
      <c r="O26" s="3">
        <v>0</v>
      </c>
      <c r="Q26" s="13">
        <f t="shared" si="1"/>
        <v>11748042915</v>
      </c>
    </row>
    <row r="27" spans="1:17">
      <c r="A27" s="1" t="s">
        <v>60</v>
      </c>
      <c r="C27" s="3">
        <v>13815445</v>
      </c>
      <c r="E27" s="13">
        <v>-2402627</v>
      </c>
      <c r="G27" s="3">
        <v>0</v>
      </c>
      <c r="I27" s="13">
        <f t="shared" si="0"/>
        <v>11412818</v>
      </c>
      <c r="K27" s="3">
        <v>27284059</v>
      </c>
      <c r="M27" s="3">
        <v>-7498837</v>
      </c>
      <c r="O27" s="3">
        <v>0</v>
      </c>
      <c r="Q27" s="13">
        <f t="shared" si="1"/>
        <v>19785222</v>
      </c>
    </row>
    <row r="28" spans="1:17">
      <c r="A28" s="1" t="s">
        <v>110</v>
      </c>
      <c r="C28" s="3">
        <v>0</v>
      </c>
      <c r="E28" s="13">
        <f>VLOOKUP(A28,'درآمد ناشی از تغییر قیمت اوراق '!A21:Q96,9,0)</f>
        <v>3001008016</v>
      </c>
      <c r="G28" s="3">
        <v>0</v>
      </c>
      <c r="I28" s="13">
        <f t="shared" si="0"/>
        <v>3001008016</v>
      </c>
      <c r="K28" s="3">
        <v>0</v>
      </c>
      <c r="M28" s="3">
        <v>6207517794</v>
      </c>
      <c r="O28" s="3">
        <v>0</v>
      </c>
      <c r="Q28" s="13">
        <f t="shared" si="1"/>
        <v>6207517794</v>
      </c>
    </row>
    <row r="29" spans="1:17">
      <c r="A29" s="1" t="s">
        <v>122</v>
      </c>
      <c r="C29" s="3">
        <v>3957559798</v>
      </c>
      <c r="E29" s="13">
        <f>VLOOKUP(A29,'درآمد ناشی از تغییر قیمت اوراق '!A22:Q97,9,0)</f>
        <v>281709096</v>
      </c>
      <c r="G29" s="3">
        <v>0</v>
      </c>
      <c r="I29" s="13">
        <f t="shared" si="0"/>
        <v>4239268894</v>
      </c>
      <c r="K29" s="3">
        <v>7747953261</v>
      </c>
      <c r="M29" s="3">
        <v>281676923</v>
      </c>
      <c r="O29" s="3">
        <v>0</v>
      </c>
      <c r="Q29" s="13">
        <f t="shared" si="1"/>
        <v>8029630184</v>
      </c>
    </row>
    <row r="30" spans="1:17">
      <c r="A30" s="1" t="s">
        <v>104</v>
      </c>
      <c r="C30" s="3">
        <v>0</v>
      </c>
      <c r="E30" s="13">
        <f>VLOOKUP(A30,'درآمد ناشی از تغییر قیمت اوراق '!A23:Q98,9,0)</f>
        <v>2449295818</v>
      </c>
      <c r="G30" s="3">
        <v>0</v>
      </c>
      <c r="I30" s="13">
        <f t="shared" si="0"/>
        <v>2449295818</v>
      </c>
      <c r="K30" s="3">
        <v>0</v>
      </c>
      <c r="M30" s="3">
        <v>6383537066</v>
      </c>
      <c r="O30" s="3">
        <v>0</v>
      </c>
      <c r="Q30" s="13">
        <f t="shared" si="1"/>
        <v>6383537066</v>
      </c>
    </row>
    <row r="31" spans="1:17">
      <c r="A31" s="1" t="s">
        <v>92</v>
      </c>
      <c r="C31" s="3">
        <v>0</v>
      </c>
      <c r="E31" s="13">
        <f>VLOOKUP(A31,'درآمد ناشی از تغییر قیمت اوراق '!A24:Q99,9,0)</f>
        <v>649784924</v>
      </c>
      <c r="G31" s="3">
        <v>0</v>
      </c>
      <c r="I31" s="13">
        <f t="shared" si="0"/>
        <v>649784924</v>
      </c>
      <c r="K31" s="3">
        <v>0</v>
      </c>
      <c r="M31" s="3">
        <v>2470427614</v>
      </c>
      <c r="O31" s="3">
        <v>0</v>
      </c>
      <c r="Q31" s="13">
        <f t="shared" si="1"/>
        <v>2470427614</v>
      </c>
    </row>
    <row r="32" spans="1:17">
      <c r="A32" s="1" t="s">
        <v>128</v>
      </c>
      <c r="C32" s="3">
        <v>251488</v>
      </c>
      <c r="E32" s="13">
        <f>VLOOKUP(A32,'درآمد ناشی از تغییر قیمت اوراق '!A25:Q100,9,0)</f>
        <v>-900</v>
      </c>
      <c r="G32" s="3">
        <v>0</v>
      </c>
      <c r="I32" s="13">
        <f t="shared" si="0"/>
        <v>250588</v>
      </c>
      <c r="K32" s="3">
        <v>273015</v>
      </c>
      <c r="M32" s="3">
        <v>-5713</v>
      </c>
      <c r="O32" s="3">
        <v>0</v>
      </c>
      <c r="Q32" s="13">
        <f t="shared" si="1"/>
        <v>267302</v>
      </c>
    </row>
    <row r="33" spans="1:17">
      <c r="A33" s="1" t="s">
        <v>113</v>
      </c>
      <c r="C33" s="3">
        <v>43486081</v>
      </c>
      <c r="E33" s="13">
        <f>VLOOKUP(A33,'درآمد ناشی از تغییر قیمت اوراق '!A26:Q101,9,0)</f>
        <v>-70962998</v>
      </c>
      <c r="G33" s="3">
        <v>0</v>
      </c>
      <c r="I33" s="13">
        <f t="shared" si="0"/>
        <v>-27476917</v>
      </c>
      <c r="K33" s="3">
        <v>89001423</v>
      </c>
      <c r="M33" s="3">
        <v>2477616</v>
      </c>
      <c r="O33" s="3">
        <v>0</v>
      </c>
      <c r="Q33" s="13">
        <f t="shared" si="1"/>
        <v>91479039</v>
      </c>
    </row>
    <row r="34" spans="1:17">
      <c r="A34" s="1" t="s">
        <v>78</v>
      </c>
      <c r="C34" s="3">
        <v>0</v>
      </c>
      <c r="E34" s="13">
        <f>VLOOKUP(A34,'درآمد ناشی از تغییر قیمت اوراق '!A27:Q102,9,0)</f>
        <v>-6736771554</v>
      </c>
      <c r="G34" s="3">
        <v>0</v>
      </c>
      <c r="I34" s="13">
        <f t="shared" si="0"/>
        <v>-6736771554</v>
      </c>
      <c r="K34" s="3">
        <v>0</v>
      </c>
      <c r="M34" s="3">
        <v>37862763035</v>
      </c>
      <c r="O34" s="3">
        <v>0</v>
      </c>
      <c r="Q34" s="13">
        <f t="shared" si="1"/>
        <v>37862763035</v>
      </c>
    </row>
    <row r="35" spans="1:17">
      <c r="A35" s="1" t="s">
        <v>75</v>
      </c>
      <c r="C35" s="3">
        <v>0</v>
      </c>
      <c r="E35" s="13">
        <f>VLOOKUP(A35,'درآمد ناشی از تغییر قیمت اوراق '!A28:Q103,9,0)</f>
        <v>10947274088</v>
      </c>
      <c r="G35" s="3">
        <v>0</v>
      </c>
      <c r="I35" s="13">
        <f t="shared" si="0"/>
        <v>10947274088</v>
      </c>
      <c r="K35" s="3">
        <v>0</v>
      </c>
      <c r="M35" s="3">
        <v>22346479838</v>
      </c>
      <c r="O35" s="3">
        <v>0</v>
      </c>
      <c r="Q35" s="13">
        <f t="shared" si="1"/>
        <v>22346479838</v>
      </c>
    </row>
    <row r="36" spans="1:17">
      <c r="A36" s="1" t="s">
        <v>81</v>
      </c>
      <c r="C36" s="3">
        <v>0</v>
      </c>
      <c r="E36" s="13">
        <f>VLOOKUP(A36,'درآمد ناشی از تغییر قیمت اوراق '!A29:Q104,9,0)</f>
        <v>3658053629</v>
      </c>
      <c r="G36" s="3">
        <v>0</v>
      </c>
      <c r="I36" s="13">
        <f t="shared" si="0"/>
        <v>3658053629</v>
      </c>
      <c r="K36" s="3">
        <v>0</v>
      </c>
      <c r="M36" s="3">
        <v>7049047037</v>
      </c>
      <c r="O36" s="3">
        <v>0</v>
      </c>
      <c r="Q36" s="13">
        <f t="shared" si="1"/>
        <v>7049047037</v>
      </c>
    </row>
    <row r="37" spans="1:17">
      <c r="A37" s="1" t="s">
        <v>107</v>
      </c>
      <c r="C37" s="3">
        <v>0</v>
      </c>
      <c r="E37" s="13">
        <f>VLOOKUP(A37,'درآمد ناشی از تغییر قیمت اوراق '!A30:Q105,9,0)</f>
        <v>7572527785</v>
      </c>
      <c r="G37" s="3">
        <v>0</v>
      </c>
      <c r="I37" s="13">
        <f t="shared" si="0"/>
        <v>7572527785</v>
      </c>
      <c r="K37" s="3">
        <v>0</v>
      </c>
      <c r="M37" s="3">
        <v>16325785073</v>
      </c>
      <c r="O37" s="3">
        <v>0</v>
      </c>
      <c r="Q37" s="13">
        <f t="shared" si="1"/>
        <v>16325785073</v>
      </c>
    </row>
    <row r="38" spans="1:17">
      <c r="A38" s="1" t="s">
        <v>127</v>
      </c>
      <c r="C38" s="3">
        <v>47451449331</v>
      </c>
      <c r="E38" s="13">
        <v>0</v>
      </c>
      <c r="G38" s="3">
        <v>0</v>
      </c>
      <c r="I38" s="13">
        <f t="shared" si="0"/>
        <v>47451449331</v>
      </c>
      <c r="K38" s="3">
        <v>93377128585</v>
      </c>
      <c r="M38" s="3">
        <v>0</v>
      </c>
      <c r="O38" s="3">
        <v>0</v>
      </c>
      <c r="Q38" s="13">
        <f t="shared" si="1"/>
        <v>93377128585</v>
      </c>
    </row>
    <row r="39" spans="1:17">
      <c r="A39" s="1" t="s">
        <v>126</v>
      </c>
      <c r="C39" s="3">
        <v>50840838</v>
      </c>
      <c r="E39" s="13">
        <f>VLOOKUP(A39,'درآمد ناشی از تغییر قیمت اوراق '!A32:Q107,9,0)</f>
        <v>-5015221</v>
      </c>
      <c r="G39" s="3">
        <v>0</v>
      </c>
      <c r="I39" s="13">
        <f t="shared" si="0"/>
        <v>45825617</v>
      </c>
      <c r="K39" s="3">
        <v>100046923</v>
      </c>
      <c r="M39" s="3">
        <v>-78737792</v>
      </c>
      <c r="O39" s="3">
        <v>0</v>
      </c>
      <c r="Q39" s="13">
        <f t="shared" si="1"/>
        <v>21309131</v>
      </c>
    </row>
    <row r="40" spans="1:17">
      <c r="A40" s="1" t="s">
        <v>125</v>
      </c>
      <c r="C40" s="3">
        <v>8473473093</v>
      </c>
      <c r="E40" s="13">
        <v>0</v>
      </c>
      <c r="G40" s="3">
        <v>0</v>
      </c>
      <c r="I40" s="13">
        <f t="shared" si="0"/>
        <v>8473473093</v>
      </c>
      <c r="K40" s="3">
        <v>16674487246</v>
      </c>
      <c r="M40" s="3">
        <v>0</v>
      </c>
      <c r="O40" s="3">
        <v>0</v>
      </c>
      <c r="Q40" s="13">
        <f t="shared" si="1"/>
        <v>16674487246</v>
      </c>
    </row>
    <row r="41" spans="1:17">
      <c r="A41" s="1" t="s">
        <v>71</v>
      </c>
      <c r="C41" s="3">
        <v>16045590573</v>
      </c>
      <c r="E41" s="13">
        <f>VLOOKUP(A41,'درآمد ناشی از تغییر قیمت اوراق '!A34:Q109,9,0)</f>
        <v>-16394414</v>
      </c>
      <c r="G41" s="3">
        <v>0</v>
      </c>
      <c r="I41" s="13">
        <f t="shared" si="0"/>
        <v>16029196159</v>
      </c>
      <c r="K41" s="3">
        <v>31031418168</v>
      </c>
      <c r="M41" s="3">
        <v>-210232809</v>
      </c>
      <c r="O41" s="3">
        <v>0</v>
      </c>
      <c r="Q41" s="13">
        <f t="shared" si="1"/>
        <v>30821185359</v>
      </c>
    </row>
    <row r="42" spans="1:17">
      <c r="A42" s="1" t="s">
        <v>64</v>
      </c>
      <c r="C42" s="3">
        <v>8473473093</v>
      </c>
      <c r="E42" s="13">
        <v>0</v>
      </c>
      <c r="G42" s="3">
        <v>0</v>
      </c>
      <c r="I42" s="13">
        <f t="shared" si="0"/>
        <v>8473473093</v>
      </c>
      <c r="K42" s="3">
        <v>16674487246</v>
      </c>
      <c r="M42" s="3">
        <v>0</v>
      </c>
      <c r="O42" s="3">
        <v>0</v>
      </c>
      <c r="Q42" s="13">
        <f t="shared" si="1"/>
        <v>16674487246</v>
      </c>
    </row>
    <row r="43" spans="1:17">
      <c r="A43" s="1" t="s">
        <v>119</v>
      </c>
      <c r="C43" s="3">
        <v>7202771</v>
      </c>
      <c r="E43" s="13">
        <f>VLOOKUP(A43,'درآمد ناشی از تغییر قیمت اوراق '!A36:Q111,9,0)</f>
        <v>-7736300</v>
      </c>
      <c r="G43" s="3">
        <v>0</v>
      </c>
      <c r="I43" s="13">
        <f t="shared" si="0"/>
        <v>-533529</v>
      </c>
      <c r="K43" s="3">
        <v>14530901</v>
      </c>
      <c r="M43" s="3">
        <v>-16108002</v>
      </c>
      <c r="O43" s="3">
        <v>0</v>
      </c>
      <c r="Q43" s="13">
        <f t="shared" si="1"/>
        <v>-1577101</v>
      </c>
    </row>
    <row r="44" spans="1:17">
      <c r="A44" s="1" t="s">
        <v>146</v>
      </c>
      <c r="C44" s="3">
        <v>26515456</v>
      </c>
      <c r="E44" s="13">
        <f>VLOOKUP(A44,'درآمد ناشی از تغییر قیمت اوراق '!A37:Q112,9,0)</f>
        <v>7797919</v>
      </c>
      <c r="G44" s="3">
        <v>0</v>
      </c>
      <c r="I44" s="13">
        <f t="shared" si="0"/>
        <v>34313375</v>
      </c>
      <c r="K44" s="3">
        <v>26515456</v>
      </c>
      <c r="M44" s="3">
        <v>7797919</v>
      </c>
      <c r="O44" s="3">
        <v>0</v>
      </c>
      <c r="Q44" s="13">
        <f t="shared" si="1"/>
        <v>34313375</v>
      </c>
    </row>
    <row r="45" spans="1:17">
      <c r="A45" s="1" t="s">
        <v>116</v>
      </c>
      <c r="C45" s="3">
        <v>37279635</v>
      </c>
      <c r="E45" s="13">
        <v>0</v>
      </c>
      <c r="G45" s="3">
        <v>0</v>
      </c>
      <c r="I45" s="13">
        <f t="shared" si="0"/>
        <v>37279635</v>
      </c>
      <c r="K45" s="3">
        <v>73336347</v>
      </c>
      <c r="M45" s="3">
        <v>0</v>
      </c>
      <c r="O45" s="3">
        <v>0</v>
      </c>
      <c r="Q45" s="13">
        <f t="shared" si="1"/>
        <v>73336347</v>
      </c>
    </row>
    <row r="46" spans="1:17">
      <c r="A46" s="1" t="s">
        <v>67</v>
      </c>
      <c r="C46" s="3">
        <v>10159410800</v>
      </c>
      <c r="E46" s="13">
        <f>VLOOKUP(A46,'درآمد ناشی از تغییر قیمت اوراق '!A39:Q114,9,0)</f>
        <v>-30797800</v>
      </c>
      <c r="G46" s="3">
        <v>0</v>
      </c>
      <c r="I46" s="13">
        <f t="shared" si="0"/>
        <v>10128613000</v>
      </c>
      <c r="K46" s="3">
        <v>18822728939</v>
      </c>
      <c r="M46" s="3">
        <v>-30797800</v>
      </c>
      <c r="O46" s="3">
        <v>0</v>
      </c>
      <c r="Q46" s="13">
        <f t="shared" si="1"/>
        <v>18791931139</v>
      </c>
    </row>
    <row r="47" spans="1:17" ht="22.5" thickBot="1">
      <c r="C47" s="9">
        <f>SUM(C8:C46)</f>
        <v>254503199679</v>
      </c>
      <c r="E47" s="9">
        <f>SUM(E8:E46)</f>
        <v>-106126343800</v>
      </c>
      <c r="G47" s="9">
        <f>SUM(G8:G46)</f>
        <v>29395925882</v>
      </c>
      <c r="I47" s="9">
        <f>SUM(I8:I46)</f>
        <v>177772781761</v>
      </c>
      <c r="K47" s="9">
        <f>SUM(K8:K46)</f>
        <v>708724081097</v>
      </c>
      <c r="M47" s="9">
        <f>SUM(M8:M46)</f>
        <v>-275115402204</v>
      </c>
      <c r="O47" s="9">
        <f>SUM(O8:O46)</f>
        <v>44771187431</v>
      </c>
      <c r="Q47" s="9">
        <f>SUM(Q8:Q46)</f>
        <v>478379866324</v>
      </c>
    </row>
    <row r="48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topLeftCell="A4" workbookViewId="0">
      <selection activeCell="E47" sqref="E47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6384" width="9.140625" style="1"/>
  </cols>
  <sheetData>
    <row r="2" spans="1:11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2.5">
      <c r="A6" s="21" t="s">
        <v>232</v>
      </c>
      <c r="B6" s="21" t="s">
        <v>232</v>
      </c>
      <c r="C6" s="21"/>
      <c r="D6" s="4"/>
      <c r="E6" s="21" t="s">
        <v>196</v>
      </c>
      <c r="F6" s="21" t="s">
        <v>196</v>
      </c>
      <c r="G6" s="21" t="s">
        <v>196</v>
      </c>
      <c r="I6" s="21" t="s">
        <v>197</v>
      </c>
      <c r="J6" s="21" t="s">
        <v>197</v>
      </c>
      <c r="K6" s="21" t="s">
        <v>197</v>
      </c>
    </row>
    <row r="7" spans="1:11" ht="22.5">
      <c r="A7" s="22" t="s">
        <v>233</v>
      </c>
      <c r="C7" s="22" t="s">
        <v>178</v>
      </c>
      <c r="E7" s="22" t="s">
        <v>234</v>
      </c>
      <c r="G7" s="22" t="s">
        <v>235</v>
      </c>
      <c r="I7" s="22" t="s">
        <v>234</v>
      </c>
      <c r="J7" s="6"/>
      <c r="K7" s="22" t="s">
        <v>235</v>
      </c>
    </row>
    <row r="8" spans="1:11">
      <c r="A8" s="1" t="s">
        <v>185</v>
      </c>
      <c r="C8" s="1" t="s">
        <v>186</v>
      </c>
      <c r="E8" s="3">
        <v>620536</v>
      </c>
      <c r="G8" s="10">
        <f>E8/$E$10</f>
        <v>6.5171289300176646E-5</v>
      </c>
      <c r="I8" s="3">
        <v>1235400</v>
      </c>
      <c r="J8" s="12"/>
      <c r="K8" s="10">
        <f>I8/$I$10</f>
        <v>9.5057540483322751E-5</v>
      </c>
    </row>
    <row r="9" spans="1:11">
      <c r="A9" s="1" t="s">
        <v>188</v>
      </c>
      <c r="C9" s="1" t="s">
        <v>189</v>
      </c>
      <c r="E9" s="3">
        <v>9520995603</v>
      </c>
      <c r="G9" s="10">
        <f>E9/$E$10</f>
        <v>0.99993482871069983</v>
      </c>
      <c r="I9" s="3">
        <v>12995103383</v>
      </c>
      <c r="K9" s="10">
        <f>I9/$I$10</f>
        <v>0.99990494245951667</v>
      </c>
    </row>
    <row r="10" spans="1:11" ht="22.5" thickBot="1">
      <c r="E10" s="9">
        <f>SUM(E8:E9)</f>
        <v>9521616139</v>
      </c>
      <c r="G10" s="18">
        <f>SUM(G8:G9)</f>
        <v>1</v>
      </c>
      <c r="I10" s="9">
        <f>SUM(I8:I9)</f>
        <v>12996338783</v>
      </c>
      <c r="K10" s="18">
        <f>SUM(K8:K9)</f>
        <v>1</v>
      </c>
    </row>
    <row r="11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C48" sqref="C48"/>
    </sheetView>
  </sheetViews>
  <sheetFormatPr defaultRowHeight="21.7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16384" width="9.140625" style="1"/>
  </cols>
  <sheetData>
    <row r="2" spans="1:5" ht="22.5">
      <c r="A2" s="19" t="s">
        <v>0</v>
      </c>
      <c r="B2" s="19"/>
      <c r="C2" s="19"/>
      <c r="D2" s="19"/>
      <c r="E2" s="19"/>
    </row>
    <row r="3" spans="1:5" ht="22.5">
      <c r="A3" s="19" t="s">
        <v>194</v>
      </c>
      <c r="B3" s="19"/>
      <c r="C3" s="19"/>
      <c r="D3" s="19"/>
      <c r="E3" s="19"/>
    </row>
    <row r="4" spans="1:5" ht="22.5">
      <c r="A4" s="19" t="s">
        <v>2</v>
      </c>
      <c r="B4" s="19"/>
      <c r="C4" s="19"/>
      <c r="D4" s="19"/>
      <c r="E4" s="19"/>
    </row>
    <row r="5" spans="1:5" ht="22.5">
      <c r="E5" s="2" t="s">
        <v>244</v>
      </c>
    </row>
    <row r="6" spans="1:5" ht="22.5">
      <c r="A6" s="23" t="s">
        <v>236</v>
      </c>
      <c r="C6" s="21" t="s">
        <v>196</v>
      </c>
      <c r="D6" s="12"/>
      <c r="E6" s="21" t="s">
        <v>245</v>
      </c>
    </row>
    <row r="7" spans="1:5" ht="22.5">
      <c r="A7" s="21" t="s">
        <v>236</v>
      </c>
      <c r="C7" s="22" t="s">
        <v>181</v>
      </c>
      <c r="D7" s="12"/>
      <c r="E7" s="22" t="s">
        <v>181</v>
      </c>
    </row>
    <row r="8" spans="1:5">
      <c r="A8" s="12" t="s">
        <v>246</v>
      </c>
      <c r="C8" s="13">
        <v>104564670</v>
      </c>
      <c r="E8" s="13">
        <v>208383410</v>
      </c>
    </row>
    <row r="9" spans="1:5">
      <c r="A9" s="12" t="s">
        <v>238</v>
      </c>
      <c r="B9" s="12"/>
      <c r="C9" s="13">
        <v>-27781327</v>
      </c>
      <c r="D9" s="12"/>
      <c r="E9" s="13">
        <v>1377031</v>
      </c>
    </row>
    <row r="10" spans="1:5" ht="22.5" thickBot="1">
      <c r="C10" s="9">
        <f>SUM(C8:C9)</f>
        <v>76783343</v>
      </c>
      <c r="E10" s="9">
        <f>SUM(E8:E9)</f>
        <v>209760441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rightToLeft="1" workbookViewId="0">
      <selection activeCell="U55" sqref="U55"/>
    </sheetView>
  </sheetViews>
  <sheetFormatPr defaultRowHeight="21.7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2.5">
      <c r="A6" s="23" t="s">
        <v>3</v>
      </c>
      <c r="C6" s="21" t="s">
        <v>242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2.5">
      <c r="A7" s="23" t="s">
        <v>3</v>
      </c>
      <c r="C7" s="20" t="s">
        <v>7</v>
      </c>
      <c r="E7" s="20" t="s">
        <v>8</v>
      </c>
      <c r="G7" s="20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2.5">
      <c r="A8" s="21" t="s">
        <v>3</v>
      </c>
      <c r="C8" s="21" t="s">
        <v>7</v>
      </c>
      <c r="E8" s="21" t="s">
        <v>8</v>
      </c>
      <c r="G8" s="21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3">
        <v>4781344</v>
      </c>
      <c r="E9" s="3">
        <v>9832207841</v>
      </c>
      <c r="G9" s="3">
        <v>10045699562.133801</v>
      </c>
      <c r="I9" s="3">
        <v>0</v>
      </c>
      <c r="K9" s="3">
        <v>0</v>
      </c>
      <c r="M9" s="3">
        <v>0</v>
      </c>
      <c r="O9" s="3">
        <v>0</v>
      </c>
      <c r="Q9" s="3">
        <v>4781344</v>
      </c>
      <c r="S9" s="3">
        <v>2393</v>
      </c>
      <c r="U9" s="3">
        <v>9832207841</v>
      </c>
      <c r="W9" s="3">
        <v>11371503808.9811</v>
      </c>
      <c r="Y9" s="10">
        <v>5.3269737655189345E-4</v>
      </c>
    </row>
    <row r="10" spans="1:25">
      <c r="A10" s="1" t="s">
        <v>16</v>
      </c>
      <c r="C10" s="3">
        <v>96801531</v>
      </c>
      <c r="E10" s="3">
        <v>39471404259</v>
      </c>
      <c r="G10" s="3">
        <v>43485640659.046303</v>
      </c>
      <c r="I10" s="3">
        <v>7200000</v>
      </c>
      <c r="K10" s="3">
        <v>3341237488</v>
      </c>
      <c r="M10" s="3">
        <v>0</v>
      </c>
      <c r="O10" s="3">
        <v>0</v>
      </c>
      <c r="Q10" s="3">
        <v>104001531</v>
      </c>
      <c r="S10" s="3">
        <v>488</v>
      </c>
      <c r="U10" s="3">
        <v>42812641747</v>
      </c>
      <c r="W10" s="3">
        <v>50441125260.634102</v>
      </c>
      <c r="Y10" s="10">
        <v>2.3629113218467802E-3</v>
      </c>
    </row>
    <row r="11" spans="1:25">
      <c r="A11" s="1" t="s">
        <v>17</v>
      </c>
      <c r="C11" s="3">
        <v>4050965</v>
      </c>
      <c r="E11" s="3">
        <v>14985913636</v>
      </c>
      <c r="G11" s="3">
        <v>15206549766.897301</v>
      </c>
      <c r="I11" s="3">
        <v>1794952</v>
      </c>
      <c r="K11" s="3">
        <v>7256909737</v>
      </c>
      <c r="M11" s="3">
        <v>-300000</v>
      </c>
      <c r="O11" s="3">
        <v>1290427839</v>
      </c>
      <c r="Q11" s="3">
        <v>5545917</v>
      </c>
      <c r="S11" s="3">
        <v>4447</v>
      </c>
      <c r="U11" s="3">
        <v>21101369087</v>
      </c>
      <c r="W11" s="3">
        <v>24511263964.600101</v>
      </c>
      <c r="Y11" s="10">
        <v>1.1482286097992669E-3</v>
      </c>
    </row>
    <row r="12" spans="1:25">
      <c r="A12" s="1" t="s">
        <v>18</v>
      </c>
      <c r="C12" s="3">
        <v>7827209</v>
      </c>
      <c r="E12" s="3">
        <v>38329485848</v>
      </c>
      <c r="G12" s="3">
        <v>41945176458.9021</v>
      </c>
      <c r="I12" s="3">
        <v>0</v>
      </c>
      <c r="K12" s="3">
        <v>0</v>
      </c>
      <c r="M12" s="3">
        <v>0</v>
      </c>
      <c r="O12" s="3">
        <v>0</v>
      </c>
      <c r="Q12" s="3">
        <v>7827209</v>
      </c>
      <c r="S12" s="3">
        <v>5674</v>
      </c>
      <c r="U12" s="3">
        <v>38329485848</v>
      </c>
      <c r="W12" s="3">
        <v>44138896741.062798</v>
      </c>
      <c r="Y12" s="10">
        <v>2.0676838255366892E-3</v>
      </c>
    </row>
    <row r="13" spans="1:25">
      <c r="A13" s="1" t="s">
        <v>19</v>
      </c>
      <c r="C13" s="3">
        <v>450000</v>
      </c>
      <c r="E13" s="3">
        <v>18234535957</v>
      </c>
      <c r="G13" s="3">
        <v>19961529021</v>
      </c>
      <c r="I13" s="3">
        <v>114250</v>
      </c>
      <c r="K13" s="3">
        <v>5081638098</v>
      </c>
      <c r="M13" s="3">
        <v>-137868</v>
      </c>
      <c r="O13" s="3">
        <v>6528336014</v>
      </c>
      <c r="Q13" s="3">
        <v>426382</v>
      </c>
      <c r="S13" s="3">
        <v>47427</v>
      </c>
      <c r="U13" s="3">
        <v>17619135008</v>
      </c>
      <c r="W13" s="3">
        <v>20097855916.639999</v>
      </c>
      <c r="Y13" s="10">
        <v>9.4148278899194729E-4</v>
      </c>
    </row>
    <row r="14" spans="1:25">
      <c r="A14" s="1" t="s">
        <v>20</v>
      </c>
      <c r="C14" s="3">
        <v>330000</v>
      </c>
      <c r="E14" s="3">
        <v>12945511846</v>
      </c>
      <c r="G14" s="3">
        <v>17846366353.200001</v>
      </c>
      <c r="I14" s="3">
        <v>0</v>
      </c>
      <c r="K14" s="3">
        <v>0</v>
      </c>
      <c r="M14" s="3">
        <v>-9708</v>
      </c>
      <c r="O14" s="3">
        <v>535485819</v>
      </c>
      <c r="Q14" s="3">
        <v>320292</v>
      </c>
      <c r="S14" s="3">
        <v>61146</v>
      </c>
      <c r="U14" s="3">
        <v>12564678423</v>
      </c>
      <c r="W14" s="3">
        <v>19464325343.759499</v>
      </c>
      <c r="Y14" s="10">
        <v>9.1180508938353466E-4</v>
      </c>
    </row>
    <row r="15" spans="1:25">
      <c r="A15" s="1" t="s">
        <v>21</v>
      </c>
      <c r="C15" s="3">
        <v>380000</v>
      </c>
      <c r="E15" s="3">
        <v>7959788005</v>
      </c>
      <c r="G15" s="3">
        <v>8750917422.7999992</v>
      </c>
      <c r="I15" s="3">
        <v>0</v>
      </c>
      <c r="K15" s="3">
        <v>0</v>
      </c>
      <c r="M15" s="3">
        <v>0</v>
      </c>
      <c r="O15" s="3">
        <v>0</v>
      </c>
      <c r="Q15" s="3">
        <v>380000</v>
      </c>
      <c r="S15" s="3">
        <v>22196</v>
      </c>
      <c r="U15" s="3">
        <v>7959788005</v>
      </c>
      <c r="W15" s="3">
        <v>8382692292.8000002</v>
      </c>
      <c r="Y15" s="10">
        <v>3.9268669015346752E-4</v>
      </c>
    </row>
    <row r="16" spans="1:25">
      <c r="A16" s="1" t="s">
        <v>22</v>
      </c>
      <c r="C16" s="3">
        <v>2917535</v>
      </c>
      <c r="E16" s="3">
        <v>33701000152</v>
      </c>
      <c r="G16" s="3">
        <v>36074189029.979103</v>
      </c>
      <c r="I16" s="3">
        <v>0</v>
      </c>
      <c r="K16" s="3">
        <v>0</v>
      </c>
      <c r="M16" s="3">
        <v>0</v>
      </c>
      <c r="O16" s="3">
        <v>0</v>
      </c>
      <c r="Q16" s="3">
        <v>2917535</v>
      </c>
      <c r="S16" s="3">
        <v>13821</v>
      </c>
      <c r="U16" s="3">
        <v>33701000152</v>
      </c>
      <c r="W16" s="3">
        <v>40075666472.417099</v>
      </c>
      <c r="Y16" s="10">
        <v>1.8773420606485367E-3</v>
      </c>
    </row>
    <row r="17" spans="1:25">
      <c r="A17" s="1" t="s">
        <v>23</v>
      </c>
      <c r="C17" s="3">
        <v>137051</v>
      </c>
      <c r="E17" s="3">
        <v>8937150507</v>
      </c>
      <c r="G17" s="3">
        <v>8968714979.1966991</v>
      </c>
      <c r="I17" s="3">
        <v>0</v>
      </c>
      <c r="K17" s="3">
        <v>0</v>
      </c>
      <c r="M17" s="3">
        <v>0</v>
      </c>
      <c r="O17" s="3">
        <v>0</v>
      </c>
      <c r="Q17" s="3">
        <v>137051</v>
      </c>
      <c r="S17" s="3">
        <v>68079</v>
      </c>
      <c r="U17" s="3">
        <v>8937150507</v>
      </c>
      <c r="W17" s="3">
        <v>9273007017.5219402</v>
      </c>
      <c r="Y17" s="10">
        <v>4.3439342711030924E-4</v>
      </c>
    </row>
    <row r="18" spans="1:25">
      <c r="A18" s="1" t="s">
        <v>24</v>
      </c>
      <c r="C18" s="3">
        <v>2522013</v>
      </c>
      <c r="E18" s="3">
        <v>19211633036</v>
      </c>
      <c r="G18" s="3">
        <v>19591021598.846901</v>
      </c>
      <c r="I18" s="3">
        <v>0</v>
      </c>
      <c r="K18" s="3">
        <v>0</v>
      </c>
      <c r="M18" s="3">
        <v>0</v>
      </c>
      <c r="O18" s="3">
        <v>0</v>
      </c>
      <c r="Q18" s="3">
        <v>2522013</v>
      </c>
      <c r="S18" s="3">
        <v>8607</v>
      </c>
      <c r="U18" s="3">
        <v>19211633036</v>
      </c>
      <c r="W18" s="3">
        <v>21573685120.429298</v>
      </c>
      <c r="Y18" s="10">
        <v>1.0106179146801011E-3</v>
      </c>
    </row>
    <row r="19" spans="1:25">
      <c r="A19" s="1" t="s">
        <v>25</v>
      </c>
      <c r="C19" s="3">
        <v>1187107</v>
      </c>
      <c r="E19" s="3">
        <v>12665766594</v>
      </c>
      <c r="G19" s="3">
        <v>11095010005.0401</v>
      </c>
      <c r="I19" s="3">
        <v>50000</v>
      </c>
      <c r="K19" s="3">
        <v>525941154</v>
      </c>
      <c r="M19" s="3">
        <v>-111732</v>
      </c>
      <c r="O19" s="3">
        <v>1209251370</v>
      </c>
      <c r="Q19" s="3">
        <v>1125375</v>
      </c>
      <c r="S19" s="3">
        <v>10816</v>
      </c>
      <c r="U19" s="3">
        <v>12000270069</v>
      </c>
      <c r="W19" s="3">
        <v>12097319576.16</v>
      </c>
      <c r="Y19" s="10">
        <v>5.6669817024910304E-4</v>
      </c>
    </row>
    <row r="20" spans="1:25">
      <c r="A20" s="1" t="s">
        <v>26</v>
      </c>
      <c r="C20" s="3">
        <v>797212</v>
      </c>
      <c r="E20" s="3">
        <v>21646314369</v>
      </c>
      <c r="G20" s="3">
        <v>21199236817.769901</v>
      </c>
      <c r="I20" s="3">
        <v>0</v>
      </c>
      <c r="K20" s="3">
        <v>0</v>
      </c>
      <c r="M20" s="3">
        <v>0</v>
      </c>
      <c r="O20" s="3">
        <v>0</v>
      </c>
      <c r="Q20" s="3">
        <v>797212</v>
      </c>
      <c r="S20" s="3">
        <v>28806</v>
      </c>
      <c r="U20" s="3">
        <v>21646314369</v>
      </c>
      <c r="W20" s="3">
        <v>22823486910.325901</v>
      </c>
      <c r="Y20" s="10">
        <v>1.0691648004633135E-3</v>
      </c>
    </row>
    <row r="21" spans="1:25">
      <c r="A21" s="1" t="s">
        <v>27</v>
      </c>
      <c r="C21" s="3">
        <v>1929224</v>
      </c>
      <c r="E21" s="3">
        <v>3600066313</v>
      </c>
      <c r="G21" s="3">
        <v>3865435186.31424</v>
      </c>
      <c r="I21" s="3">
        <v>0</v>
      </c>
      <c r="K21" s="3">
        <v>0</v>
      </c>
      <c r="M21" s="3">
        <v>-100000</v>
      </c>
      <c r="O21" s="3">
        <v>237333790</v>
      </c>
      <c r="Q21" s="3">
        <v>1829224</v>
      </c>
      <c r="S21" s="3">
        <v>2352</v>
      </c>
      <c r="U21" s="3">
        <v>3413459352</v>
      </c>
      <c r="W21" s="3">
        <v>4275918512.0332799</v>
      </c>
      <c r="Y21" s="10">
        <v>2.0030513219463934E-4</v>
      </c>
    </row>
    <row r="22" spans="1:25">
      <c r="A22" s="1" t="s">
        <v>28</v>
      </c>
      <c r="C22" s="3">
        <v>3625829</v>
      </c>
      <c r="E22" s="3">
        <v>10877694678</v>
      </c>
      <c r="G22" s="3">
        <v>11819697824.603201</v>
      </c>
      <c r="I22" s="3">
        <v>1295043</v>
      </c>
      <c r="K22" s="3">
        <v>4619327804</v>
      </c>
      <c r="M22" s="3">
        <v>-2703617</v>
      </c>
      <c r="O22" s="3">
        <v>10533880124</v>
      </c>
      <c r="Q22" s="3">
        <v>2217255</v>
      </c>
      <c r="S22" s="3">
        <v>4015</v>
      </c>
      <c r="U22" s="3">
        <v>6982675135</v>
      </c>
      <c r="W22" s="3">
        <v>8847618833.0144997</v>
      </c>
      <c r="Y22" s="10">
        <v>4.1446614451780663E-4</v>
      </c>
    </row>
    <row r="23" spans="1:25">
      <c r="A23" s="1" t="s">
        <v>29</v>
      </c>
      <c r="C23" s="3">
        <v>10580106</v>
      </c>
      <c r="E23" s="3">
        <v>32192806640</v>
      </c>
      <c r="G23" s="3">
        <v>38401306432.7323</v>
      </c>
      <c r="I23" s="3">
        <v>1200000</v>
      </c>
      <c r="K23" s="3">
        <v>4195316661</v>
      </c>
      <c r="M23" s="3">
        <v>-721562</v>
      </c>
      <c r="O23" s="3">
        <v>2544774940</v>
      </c>
      <c r="Q23" s="3">
        <v>11058544</v>
      </c>
      <c r="S23" s="3">
        <v>3791</v>
      </c>
      <c r="U23" s="3">
        <v>34170475133</v>
      </c>
      <c r="W23" s="3">
        <v>41665533450.533401</v>
      </c>
      <c r="Y23" s="10">
        <v>1.9518192786608241E-3</v>
      </c>
    </row>
    <row r="24" spans="1:25">
      <c r="A24" s="1" t="s">
        <v>30</v>
      </c>
      <c r="C24" s="3">
        <v>8551901</v>
      </c>
      <c r="E24" s="3">
        <v>26380885261</v>
      </c>
      <c r="G24" s="3">
        <v>25982642346.268002</v>
      </c>
      <c r="I24" s="3">
        <v>0</v>
      </c>
      <c r="K24" s="3">
        <v>0</v>
      </c>
      <c r="M24" s="3">
        <v>0</v>
      </c>
      <c r="O24" s="3">
        <v>0</v>
      </c>
      <c r="Q24" s="3">
        <v>8551901</v>
      </c>
      <c r="S24" s="3">
        <v>3789</v>
      </c>
      <c r="U24" s="3">
        <v>26380885261</v>
      </c>
      <c r="W24" s="3">
        <v>32204197530.261501</v>
      </c>
      <c r="Y24" s="10">
        <v>1.5086035960151856E-3</v>
      </c>
    </row>
    <row r="25" spans="1:25">
      <c r="A25" s="1" t="s">
        <v>31</v>
      </c>
      <c r="C25" s="3">
        <v>3000000</v>
      </c>
      <c r="E25" s="3">
        <v>27383165901</v>
      </c>
      <c r="G25" s="3">
        <v>59980444860</v>
      </c>
      <c r="I25" s="3">
        <v>220346</v>
      </c>
      <c r="K25" s="3">
        <v>4957093953</v>
      </c>
      <c r="M25" s="3">
        <v>0</v>
      </c>
      <c r="O25" s="3">
        <v>0</v>
      </c>
      <c r="Q25" s="3">
        <v>3220346</v>
      </c>
      <c r="S25" s="3">
        <v>23930</v>
      </c>
      <c r="U25" s="3">
        <v>32340259854</v>
      </c>
      <c r="W25" s="3">
        <v>76589713698.150803</v>
      </c>
      <c r="Y25" s="10">
        <v>3.5878402930000163E-3</v>
      </c>
    </row>
    <row r="26" spans="1:25">
      <c r="A26" s="1" t="s">
        <v>32</v>
      </c>
      <c r="C26" s="3">
        <v>3184048</v>
      </c>
      <c r="E26" s="3">
        <v>13375520925</v>
      </c>
      <c r="G26" s="3">
        <v>13211778921.544001</v>
      </c>
      <c r="I26" s="3">
        <v>0</v>
      </c>
      <c r="K26" s="3">
        <v>0</v>
      </c>
      <c r="M26" s="3">
        <v>0</v>
      </c>
      <c r="O26" s="3">
        <v>0</v>
      </c>
      <c r="Q26" s="3">
        <v>3184048</v>
      </c>
      <c r="S26" s="3">
        <v>5154</v>
      </c>
      <c r="U26" s="3">
        <v>13375520925</v>
      </c>
      <c r="W26" s="3">
        <v>16309822409.973101</v>
      </c>
      <c r="Y26" s="10">
        <v>7.6403259900929713E-4</v>
      </c>
    </row>
    <row r="27" spans="1:25">
      <c r="A27" s="1" t="s">
        <v>33</v>
      </c>
      <c r="C27" s="3">
        <v>5104109</v>
      </c>
      <c r="E27" s="3">
        <v>10580149809</v>
      </c>
      <c r="G27" s="3">
        <v>11220966732.8769</v>
      </c>
      <c r="I27" s="3">
        <v>1020822</v>
      </c>
      <c r="K27" s="3">
        <v>0</v>
      </c>
      <c r="M27" s="3">
        <v>0</v>
      </c>
      <c r="O27" s="3">
        <v>0</v>
      </c>
      <c r="Q27" s="3">
        <v>6124931</v>
      </c>
      <c r="S27" s="3">
        <v>2129</v>
      </c>
      <c r="U27" s="3">
        <v>10580149809</v>
      </c>
      <c r="W27" s="3">
        <v>12959912633.472099</v>
      </c>
      <c r="Y27" s="10">
        <v>6.0710628744984859E-4</v>
      </c>
    </row>
    <row r="28" spans="1:25">
      <c r="A28" s="1" t="s">
        <v>34</v>
      </c>
      <c r="C28" s="3">
        <v>7426866</v>
      </c>
      <c r="E28" s="3">
        <v>19457400488</v>
      </c>
      <c r="G28" s="3">
        <v>29399578665.313099</v>
      </c>
      <c r="I28" s="3">
        <v>1225134</v>
      </c>
      <c r="K28" s="3">
        <v>4621283456</v>
      </c>
      <c r="M28" s="3">
        <v>0</v>
      </c>
      <c r="O28" s="3">
        <v>0</v>
      </c>
      <c r="Q28" s="3">
        <v>8652000</v>
      </c>
      <c r="S28" s="3">
        <v>4192</v>
      </c>
      <c r="U28" s="3">
        <v>24078683944</v>
      </c>
      <c r="W28" s="3">
        <v>36046491210.239998</v>
      </c>
      <c r="Y28" s="10">
        <v>1.6885956003840309E-3</v>
      </c>
    </row>
    <row r="29" spans="1:25">
      <c r="A29" s="1" t="s">
        <v>35</v>
      </c>
      <c r="C29" s="3">
        <v>12817383</v>
      </c>
      <c r="E29" s="3">
        <v>27956952559</v>
      </c>
      <c r="G29" s="3">
        <v>38241530173.676804</v>
      </c>
      <c r="I29" s="3">
        <v>0</v>
      </c>
      <c r="K29" s="3">
        <v>0</v>
      </c>
      <c r="M29" s="3">
        <v>0</v>
      </c>
      <c r="O29" s="3">
        <v>0</v>
      </c>
      <c r="Q29" s="3">
        <v>12817383</v>
      </c>
      <c r="S29" s="3">
        <v>3349</v>
      </c>
      <c r="U29" s="3">
        <v>27956952559</v>
      </c>
      <c r="W29" s="3">
        <v>42661853614.804604</v>
      </c>
      <c r="Y29" s="10">
        <v>1.9984918337272745E-3</v>
      </c>
    </row>
    <row r="30" spans="1:25">
      <c r="A30" s="1" t="s">
        <v>36</v>
      </c>
      <c r="C30" s="3">
        <v>5020</v>
      </c>
      <c r="E30" s="3">
        <v>24609936684</v>
      </c>
      <c r="G30" s="3">
        <v>20954178751.872002</v>
      </c>
      <c r="I30" s="3">
        <v>4050</v>
      </c>
      <c r="K30" s="3">
        <v>17739032287</v>
      </c>
      <c r="M30" s="3">
        <v>0</v>
      </c>
      <c r="O30" s="3">
        <v>0</v>
      </c>
      <c r="Q30" s="3">
        <v>9070</v>
      </c>
      <c r="S30" s="3">
        <v>4523720</v>
      </c>
      <c r="U30" s="3">
        <v>42348968971</v>
      </c>
      <c r="W30" s="3">
        <v>41008086699.535004</v>
      </c>
      <c r="Y30" s="10">
        <v>1.9210212272014549E-3</v>
      </c>
    </row>
    <row r="31" spans="1:25">
      <c r="A31" s="1" t="s">
        <v>37</v>
      </c>
      <c r="C31" s="3">
        <v>9680</v>
      </c>
      <c r="E31" s="3">
        <v>47725484182</v>
      </c>
      <c r="G31" s="3">
        <v>40425907069.372002</v>
      </c>
      <c r="I31" s="3">
        <v>4720</v>
      </c>
      <c r="K31" s="3">
        <v>20660278898</v>
      </c>
      <c r="M31" s="3">
        <v>0</v>
      </c>
      <c r="O31" s="3">
        <v>0</v>
      </c>
      <c r="Q31" s="3">
        <v>14400</v>
      </c>
      <c r="S31" s="3">
        <v>4524144</v>
      </c>
      <c r="U31" s="3">
        <v>68385763080</v>
      </c>
      <c r="W31" s="3">
        <v>65112656725.440002</v>
      </c>
      <c r="Y31" s="10">
        <v>3.0501982851706697E-3</v>
      </c>
    </row>
    <row r="32" spans="1:25">
      <c r="A32" s="1" t="s">
        <v>38</v>
      </c>
      <c r="C32" s="3">
        <v>9300</v>
      </c>
      <c r="E32" s="3">
        <v>37336349109</v>
      </c>
      <c r="G32" s="3">
        <v>38800049357.864998</v>
      </c>
      <c r="I32" s="3">
        <v>7390</v>
      </c>
      <c r="K32" s="3">
        <v>32290147657</v>
      </c>
      <c r="M32" s="3">
        <v>0</v>
      </c>
      <c r="O32" s="3">
        <v>0</v>
      </c>
      <c r="Q32" s="3">
        <v>16690</v>
      </c>
      <c r="S32" s="3">
        <v>4538622</v>
      </c>
      <c r="U32" s="3">
        <v>69626496766</v>
      </c>
      <c r="W32" s="3">
        <v>75708885769.365799</v>
      </c>
      <c r="Y32" s="10">
        <v>3.5465779643986902E-3</v>
      </c>
    </row>
    <row r="33" spans="1:25">
      <c r="A33" s="1" t="s">
        <v>39</v>
      </c>
      <c r="C33" s="3">
        <v>2061969</v>
      </c>
      <c r="E33" s="3">
        <v>14226757458</v>
      </c>
      <c r="G33" s="3">
        <v>13865621380.9604</v>
      </c>
      <c r="I33" s="3">
        <v>0</v>
      </c>
      <c r="K33" s="3">
        <v>0</v>
      </c>
      <c r="M33" s="3">
        <v>0</v>
      </c>
      <c r="O33" s="3">
        <v>0</v>
      </c>
      <c r="Q33" s="3">
        <v>2061969</v>
      </c>
      <c r="S33" s="3">
        <v>7479</v>
      </c>
      <c r="U33" s="3">
        <v>14226757458</v>
      </c>
      <c r="W33" s="3">
        <v>15326778348.832899</v>
      </c>
      <c r="Y33" s="10">
        <v>7.1798196215415054E-4</v>
      </c>
    </row>
    <row r="34" spans="1:25">
      <c r="A34" s="1" t="s">
        <v>40</v>
      </c>
      <c r="C34" s="3">
        <v>5284</v>
      </c>
      <c r="E34" s="3">
        <v>49990079624</v>
      </c>
      <c r="G34" s="3">
        <v>61705267988</v>
      </c>
      <c r="I34" s="3">
        <v>1681</v>
      </c>
      <c r="K34" s="3">
        <v>19988449929</v>
      </c>
      <c r="M34" s="3">
        <v>0</v>
      </c>
      <c r="O34" s="3">
        <v>0</v>
      </c>
      <c r="Q34" s="3">
        <v>6965</v>
      </c>
      <c r="S34" s="3">
        <v>12927069</v>
      </c>
      <c r="U34" s="3">
        <v>69978529553</v>
      </c>
      <c r="W34" s="3">
        <v>90037035585</v>
      </c>
      <c r="Y34" s="10">
        <v>4.2177792360900126E-3</v>
      </c>
    </row>
    <row r="35" spans="1:25">
      <c r="A35" s="1" t="s">
        <v>41</v>
      </c>
      <c r="C35" s="3">
        <v>4468665</v>
      </c>
      <c r="E35" s="3">
        <v>37965299410</v>
      </c>
      <c r="G35" s="3">
        <v>38678649399.602097</v>
      </c>
      <c r="I35" s="3">
        <v>513854</v>
      </c>
      <c r="K35" s="3">
        <v>4833090276</v>
      </c>
      <c r="M35" s="3">
        <v>0</v>
      </c>
      <c r="O35" s="3">
        <v>0</v>
      </c>
      <c r="Q35" s="3">
        <v>4982519</v>
      </c>
      <c r="S35" s="3">
        <v>9666</v>
      </c>
      <c r="U35" s="3">
        <v>42798389686</v>
      </c>
      <c r="W35" s="3">
        <v>47865319938.0644</v>
      </c>
      <c r="Y35" s="10">
        <v>2.2422478844606368E-3</v>
      </c>
    </row>
    <row r="36" spans="1:25">
      <c r="A36" s="1" t="s">
        <v>42</v>
      </c>
      <c r="C36" s="3">
        <v>14225791</v>
      </c>
      <c r="E36" s="3">
        <v>46487473048</v>
      </c>
      <c r="G36" s="3">
        <v>62364679321.419899</v>
      </c>
      <c r="I36" s="3">
        <v>0</v>
      </c>
      <c r="K36" s="3">
        <v>0</v>
      </c>
      <c r="M36" s="3">
        <v>0</v>
      </c>
      <c r="O36" s="3">
        <v>0</v>
      </c>
      <c r="Q36" s="3">
        <v>14225791</v>
      </c>
      <c r="S36" s="3">
        <v>5238</v>
      </c>
      <c r="U36" s="3">
        <v>46487473048</v>
      </c>
      <c r="W36" s="3">
        <v>74057173041.395905</v>
      </c>
      <c r="Y36" s="10">
        <v>3.469203586146974E-3</v>
      </c>
    </row>
    <row r="37" spans="1:25">
      <c r="A37" s="1" t="s">
        <v>43</v>
      </c>
      <c r="C37" s="3">
        <v>1500000</v>
      </c>
      <c r="E37" s="3">
        <v>11854689839</v>
      </c>
      <c r="G37" s="3">
        <v>18561826290</v>
      </c>
      <c r="I37" s="3">
        <v>0</v>
      </c>
      <c r="K37" s="3">
        <v>0</v>
      </c>
      <c r="M37" s="3">
        <v>0</v>
      </c>
      <c r="O37" s="3">
        <v>0</v>
      </c>
      <c r="Q37" s="3">
        <v>1500000</v>
      </c>
      <c r="S37" s="3">
        <v>14079</v>
      </c>
      <c r="U37" s="3">
        <v>11854689839</v>
      </c>
      <c r="W37" s="3">
        <v>20988832410</v>
      </c>
      <c r="Y37" s="10">
        <v>9.8322052645877451E-4</v>
      </c>
    </row>
    <row r="38" spans="1:25">
      <c r="A38" s="1" t="s">
        <v>44</v>
      </c>
      <c r="C38" s="3">
        <v>5295615</v>
      </c>
      <c r="E38" s="3">
        <v>34247016500</v>
      </c>
      <c r="G38" s="3">
        <v>33857521810.4487</v>
      </c>
      <c r="I38" s="3">
        <v>574528</v>
      </c>
      <c r="K38" s="3">
        <v>3978927572</v>
      </c>
      <c r="M38" s="3">
        <v>0</v>
      </c>
      <c r="O38" s="3">
        <v>0</v>
      </c>
      <c r="Q38" s="3">
        <v>5870143</v>
      </c>
      <c r="S38" s="3">
        <v>7457</v>
      </c>
      <c r="U38" s="3">
        <v>38225944072</v>
      </c>
      <c r="W38" s="3">
        <v>43504886101.004898</v>
      </c>
      <c r="Y38" s="10">
        <v>2.037983637211721E-3</v>
      </c>
    </row>
    <row r="39" spans="1:25">
      <c r="A39" s="1" t="s">
        <v>45</v>
      </c>
      <c r="C39" s="3">
        <v>10956668</v>
      </c>
      <c r="E39" s="3">
        <v>70748633987</v>
      </c>
      <c r="G39" s="3">
        <v>68820970449.593597</v>
      </c>
      <c r="I39" s="3">
        <v>0</v>
      </c>
      <c r="K39" s="3">
        <v>0</v>
      </c>
      <c r="M39" s="3">
        <v>-301676</v>
      </c>
      <c r="O39" s="3">
        <v>2068337329</v>
      </c>
      <c r="Q39" s="3">
        <v>10654992</v>
      </c>
      <c r="S39" s="3">
        <v>6787</v>
      </c>
      <c r="U39" s="3">
        <v>68800672717</v>
      </c>
      <c r="W39" s="3">
        <v>71871413959.477402</v>
      </c>
      <c r="Y39" s="10">
        <v>3.3668118402291765E-3</v>
      </c>
    </row>
    <row r="40" spans="1:25">
      <c r="A40" s="1" t="s">
        <v>46</v>
      </c>
      <c r="C40" s="3">
        <v>6001056</v>
      </c>
      <c r="E40" s="3">
        <v>47224895432</v>
      </c>
      <c r="G40" s="3">
        <v>54960190691.414398</v>
      </c>
      <c r="I40" s="3">
        <v>0</v>
      </c>
      <c r="K40" s="3">
        <v>0</v>
      </c>
      <c r="M40" s="3">
        <v>0</v>
      </c>
      <c r="O40" s="3">
        <v>0</v>
      </c>
      <c r="Q40" s="3">
        <v>6001056</v>
      </c>
      <c r="S40" s="3">
        <v>10357</v>
      </c>
      <c r="U40" s="3">
        <v>47224895432</v>
      </c>
      <c r="W40" s="3">
        <v>61771317958.869102</v>
      </c>
      <c r="Y40" s="10">
        <v>2.8936734820291807E-3</v>
      </c>
    </row>
    <row r="41" spans="1:25">
      <c r="A41" s="1" t="s">
        <v>47</v>
      </c>
      <c r="C41" s="3">
        <v>5754899</v>
      </c>
      <c r="E41" s="3">
        <v>19058595654</v>
      </c>
      <c r="G41" s="3">
        <v>21802977663.5737</v>
      </c>
      <c r="I41" s="3">
        <v>627701</v>
      </c>
      <c r="K41" s="3">
        <v>2385176526</v>
      </c>
      <c r="M41" s="3">
        <v>0</v>
      </c>
      <c r="O41" s="3">
        <v>0</v>
      </c>
      <c r="Q41" s="3">
        <v>6382600</v>
      </c>
      <c r="S41" s="3">
        <v>4394</v>
      </c>
      <c r="U41" s="3">
        <v>21443772180</v>
      </c>
      <c r="W41" s="3">
        <v>27872947213.383999</v>
      </c>
      <c r="Y41" s="10">
        <v>1.3057064489229986E-3</v>
      </c>
    </row>
    <row r="42" spans="1:25">
      <c r="A42" s="1" t="s">
        <v>48</v>
      </c>
      <c r="C42" s="3">
        <v>8590755</v>
      </c>
      <c r="E42" s="3">
        <v>30668885529</v>
      </c>
      <c r="G42" s="3">
        <v>45012376933.389603</v>
      </c>
      <c r="I42" s="3">
        <v>0</v>
      </c>
      <c r="K42" s="3">
        <v>0</v>
      </c>
      <c r="M42" s="3">
        <v>-1050000</v>
      </c>
      <c r="O42" s="3">
        <v>5813435109</v>
      </c>
      <c r="Q42" s="3">
        <v>7540755</v>
      </c>
      <c r="S42" s="3">
        <v>6503</v>
      </c>
      <c r="U42" s="3">
        <v>26920398956</v>
      </c>
      <c r="W42" s="3">
        <v>48736439332.242897</v>
      </c>
      <c r="Y42" s="10">
        <v>2.283055417372499E-3</v>
      </c>
    </row>
    <row r="43" spans="1:25">
      <c r="A43" s="1" t="s">
        <v>49</v>
      </c>
      <c r="C43" s="3">
        <v>0</v>
      </c>
      <c r="E43" s="3">
        <v>0</v>
      </c>
      <c r="G43" s="3">
        <v>0</v>
      </c>
      <c r="I43" s="3">
        <v>330649</v>
      </c>
      <c r="K43" s="3">
        <v>1192368603</v>
      </c>
      <c r="M43" s="3">
        <v>0</v>
      </c>
      <c r="O43" s="3">
        <v>0</v>
      </c>
      <c r="Q43" s="3">
        <v>330649</v>
      </c>
      <c r="S43" s="3">
        <v>3817</v>
      </c>
      <c r="U43" s="3">
        <v>1192368603</v>
      </c>
      <c r="W43" s="3">
        <v>1254338017.38938</v>
      </c>
      <c r="Y43" s="10">
        <v>5.8759385073142404E-5</v>
      </c>
    </row>
    <row r="44" spans="1:25">
      <c r="A44" s="1" t="s">
        <v>50</v>
      </c>
      <c r="C44" s="3">
        <v>0</v>
      </c>
      <c r="E44" s="3">
        <v>0</v>
      </c>
      <c r="G44" s="3">
        <v>0</v>
      </c>
      <c r="I44" s="3">
        <v>465000</v>
      </c>
      <c r="K44" s="3">
        <v>6736008571</v>
      </c>
      <c r="M44" s="3">
        <v>0</v>
      </c>
      <c r="O44" s="3">
        <v>0</v>
      </c>
      <c r="Q44" s="3">
        <v>465000</v>
      </c>
      <c r="S44" s="3">
        <v>14359</v>
      </c>
      <c r="U44" s="3">
        <v>6736008571</v>
      </c>
      <c r="W44" s="3">
        <v>6635938619.1000004</v>
      </c>
      <c r="Y44" s="10">
        <v>3.1086012481146942E-4</v>
      </c>
    </row>
    <row r="45" spans="1:25" ht="22.5" thickBot="1">
      <c r="E45" s="9">
        <f>SUM(E9:E44)</f>
        <v>881869451080</v>
      </c>
      <c r="G45" s="9">
        <f>SUM(G9:G44)</f>
        <v>1006103649925.6523</v>
      </c>
      <c r="K45" s="9">
        <f>SUM(K9:K44)</f>
        <v>144402228670</v>
      </c>
      <c r="O45" s="9">
        <f>SUM(O9:O44)</f>
        <v>30761262334</v>
      </c>
      <c r="U45" s="9">
        <f>SUM(U9:U44)</f>
        <v>1001245864996</v>
      </c>
      <c r="W45" s="9">
        <f>SUM(W9:W44)</f>
        <v>1247563940036.917</v>
      </c>
      <c r="Y45" s="11">
        <f>SUM(Y9:Y44)</f>
        <v>5.8442053848105413E-2</v>
      </c>
    </row>
    <row r="46" spans="1:25" ht="22.5" thickTop="1"/>
    <row r="47" spans="1:25">
      <c r="Y47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7"/>
  <sheetViews>
    <sheetView rightToLeft="1" topLeftCell="L1" workbookViewId="0">
      <selection activeCell="AC50" sqref="AC50"/>
    </sheetView>
  </sheetViews>
  <sheetFormatPr defaultRowHeight="21.7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0.28515625" style="1" customWidth="1"/>
    <col min="26" max="26" width="1" style="1" customWidth="1"/>
    <col min="27" max="27" width="18.710937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9.42578125" style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2.5">
      <c r="A6" s="23" t="s">
        <v>52</v>
      </c>
      <c r="B6" s="19" t="s">
        <v>52</v>
      </c>
      <c r="C6" s="21"/>
      <c r="D6" s="21" t="s">
        <v>52</v>
      </c>
      <c r="E6" s="21" t="s">
        <v>52</v>
      </c>
      <c r="F6" s="21" t="s">
        <v>52</v>
      </c>
      <c r="G6" s="21" t="s">
        <v>52</v>
      </c>
      <c r="H6" s="19" t="s">
        <v>52</v>
      </c>
      <c r="I6" s="21" t="s">
        <v>52</v>
      </c>
      <c r="J6" s="21" t="s">
        <v>52</v>
      </c>
      <c r="K6" s="21" t="s">
        <v>52</v>
      </c>
      <c r="L6" s="21" t="s">
        <v>52</v>
      </c>
      <c r="M6" s="21" t="s">
        <v>52</v>
      </c>
      <c r="N6" s="12"/>
      <c r="O6" s="21" t="s">
        <v>242</v>
      </c>
      <c r="P6" s="21" t="s">
        <v>4</v>
      </c>
      <c r="Q6" s="21" t="s">
        <v>4</v>
      </c>
      <c r="R6" s="21" t="s">
        <v>4</v>
      </c>
      <c r="S6" s="21" t="s">
        <v>4</v>
      </c>
      <c r="T6" s="12"/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2.5">
      <c r="A7" s="23" t="s">
        <v>53</v>
      </c>
      <c r="C7" s="20" t="s">
        <v>54</v>
      </c>
      <c r="E7" s="20" t="s">
        <v>55</v>
      </c>
      <c r="G7" s="20" t="s">
        <v>56</v>
      </c>
      <c r="I7" s="22" t="s">
        <v>57</v>
      </c>
      <c r="J7" s="7"/>
      <c r="K7" s="22" t="s">
        <v>58</v>
      </c>
      <c r="M7" s="22" t="s">
        <v>51</v>
      </c>
      <c r="N7" s="12"/>
      <c r="O7" s="21" t="s">
        <v>7</v>
      </c>
      <c r="Q7" s="23" t="s">
        <v>8</v>
      </c>
      <c r="S7" s="23" t="s">
        <v>9</v>
      </c>
      <c r="T7" s="12"/>
      <c r="U7" s="21" t="s">
        <v>10</v>
      </c>
      <c r="V7" s="21" t="s">
        <v>10</v>
      </c>
      <c r="W7" s="21" t="s">
        <v>10</v>
      </c>
      <c r="Y7" s="22" t="s">
        <v>11</v>
      </c>
      <c r="Z7" s="22" t="s">
        <v>11</v>
      </c>
      <c r="AA7" s="22" t="s">
        <v>11</v>
      </c>
      <c r="AC7" s="20" t="s">
        <v>7</v>
      </c>
      <c r="AE7" s="20" t="s">
        <v>59</v>
      </c>
      <c r="AG7" s="20" t="s">
        <v>8</v>
      </c>
      <c r="AI7" s="20" t="s">
        <v>9</v>
      </c>
      <c r="AK7" s="20" t="s">
        <v>13</v>
      </c>
    </row>
    <row r="8" spans="1:37" ht="22.5">
      <c r="A8" s="21" t="s">
        <v>53</v>
      </c>
      <c r="C8" s="21" t="s">
        <v>54</v>
      </c>
      <c r="E8" s="21" t="s">
        <v>55</v>
      </c>
      <c r="G8" s="21" t="s">
        <v>56</v>
      </c>
      <c r="I8" s="22" t="s">
        <v>57</v>
      </c>
      <c r="K8" s="22" t="s">
        <v>58</v>
      </c>
      <c r="M8" s="22" t="s">
        <v>51</v>
      </c>
      <c r="N8" s="12"/>
      <c r="O8" s="22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2" t="s">
        <v>14</v>
      </c>
      <c r="AC8" s="21" t="s">
        <v>7</v>
      </c>
      <c r="AE8" s="21" t="s">
        <v>59</v>
      </c>
      <c r="AG8" s="21" t="s">
        <v>8</v>
      </c>
      <c r="AI8" s="21" t="s">
        <v>9</v>
      </c>
      <c r="AK8" s="21" t="s">
        <v>13</v>
      </c>
    </row>
    <row r="9" spans="1:37">
      <c r="A9" s="1" t="s">
        <v>60</v>
      </c>
      <c r="C9" s="1" t="s">
        <v>61</v>
      </c>
      <c r="E9" s="1" t="s">
        <v>61</v>
      </c>
      <c r="G9" s="1" t="s">
        <v>62</v>
      </c>
      <c r="I9" s="1" t="s">
        <v>63</v>
      </c>
      <c r="K9" s="3">
        <v>16</v>
      </c>
      <c r="M9" s="3">
        <v>16</v>
      </c>
      <c r="O9" s="3">
        <v>1000</v>
      </c>
      <c r="Q9" s="3">
        <v>790022434</v>
      </c>
      <c r="S9" s="3">
        <v>834873574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832600</v>
      </c>
      <c r="AG9" s="3">
        <v>790022434</v>
      </c>
      <c r="AI9" s="3">
        <v>832470947</v>
      </c>
      <c r="AK9" s="10">
        <v>3.8997048848748918E-5</v>
      </c>
    </row>
    <row r="10" spans="1:37">
      <c r="A10" s="1" t="s">
        <v>64</v>
      </c>
      <c r="C10" s="1" t="s">
        <v>61</v>
      </c>
      <c r="E10" s="1" t="s">
        <v>61</v>
      </c>
      <c r="G10" s="1" t="s">
        <v>65</v>
      </c>
      <c r="I10" s="1" t="s">
        <v>66</v>
      </c>
      <c r="K10" s="3">
        <v>20</v>
      </c>
      <c r="M10" s="3">
        <v>20</v>
      </c>
      <c r="O10" s="3">
        <v>500000</v>
      </c>
      <c r="Q10" s="3">
        <v>497532500000</v>
      </c>
      <c r="S10" s="3">
        <v>497422887500</v>
      </c>
      <c r="U10" s="3">
        <v>0</v>
      </c>
      <c r="W10" s="3">
        <v>0</v>
      </c>
      <c r="Y10" s="3">
        <v>0</v>
      </c>
      <c r="AA10" s="3">
        <v>0</v>
      </c>
      <c r="AC10" s="3">
        <v>500000</v>
      </c>
      <c r="AE10" s="3">
        <v>995000</v>
      </c>
      <c r="AG10" s="3">
        <v>497532500000</v>
      </c>
      <c r="AI10" s="3">
        <v>497422887500</v>
      </c>
      <c r="AK10" s="10">
        <v>2.3301743697156603E-2</v>
      </c>
    </row>
    <row r="11" spans="1:37">
      <c r="A11" s="1" t="s">
        <v>67</v>
      </c>
      <c r="C11" s="1" t="s">
        <v>61</v>
      </c>
      <c r="E11" s="1" t="s">
        <v>61</v>
      </c>
      <c r="G11" s="1" t="s">
        <v>68</v>
      </c>
      <c r="I11" s="1" t="s">
        <v>69</v>
      </c>
      <c r="K11" s="3">
        <v>18</v>
      </c>
      <c r="M11" s="3">
        <v>18</v>
      </c>
      <c r="O11" s="3">
        <v>610293</v>
      </c>
      <c r="Q11" s="3">
        <v>602246311897</v>
      </c>
      <c r="S11" s="3">
        <v>604706618943</v>
      </c>
      <c r="U11" s="3">
        <v>100250</v>
      </c>
      <c r="W11" s="3">
        <v>99363148900</v>
      </c>
      <c r="Y11" s="3">
        <v>0</v>
      </c>
      <c r="AA11" s="3">
        <v>0</v>
      </c>
      <c r="AC11" s="3">
        <v>710543</v>
      </c>
      <c r="AE11" s="3">
        <v>991000</v>
      </c>
      <c r="AG11" s="3">
        <v>701609460797</v>
      </c>
      <c r="AI11" s="3">
        <v>704038970042</v>
      </c>
      <c r="AK11" s="10">
        <v>3.2980661012967157E-2</v>
      </c>
    </row>
    <row r="12" spans="1:37">
      <c r="A12" s="1" t="s">
        <v>70</v>
      </c>
      <c r="C12" s="1" t="s">
        <v>61</v>
      </c>
      <c r="E12" s="1" t="s">
        <v>61</v>
      </c>
      <c r="G12" s="1" t="s">
        <v>65</v>
      </c>
      <c r="I12" s="1" t="s">
        <v>66</v>
      </c>
      <c r="K12" s="3">
        <v>20</v>
      </c>
      <c r="M12" s="3">
        <v>20</v>
      </c>
      <c r="O12" s="3">
        <v>501000</v>
      </c>
      <c r="Q12" s="3">
        <v>489791485533</v>
      </c>
      <c r="S12" s="3">
        <v>484892829960</v>
      </c>
      <c r="U12" s="3">
        <v>4000</v>
      </c>
      <c r="W12" s="3">
        <v>3896513865</v>
      </c>
      <c r="Y12" s="3">
        <v>500000</v>
      </c>
      <c r="AA12" s="3">
        <v>490967500000</v>
      </c>
      <c r="AC12" s="3">
        <v>5000</v>
      </c>
      <c r="AE12" s="3">
        <v>968000</v>
      </c>
      <c r="AG12" s="3">
        <v>4887999994</v>
      </c>
      <c r="AI12" s="3">
        <v>4839249800</v>
      </c>
      <c r="AK12" s="10">
        <v>2.2669435074218684E-4</v>
      </c>
    </row>
    <row r="13" spans="1:37">
      <c r="A13" s="1" t="s">
        <v>71</v>
      </c>
      <c r="C13" s="1" t="s">
        <v>61</v>
      </c>
      <c r="E13" s="1" t="s">
        <v>61</v>
      </c>
      <c r="G13" s="1" t="s">
        <v>65</v>
      </c>
      <c r="I13" s="1" t="s">
        <v>66</v>
      </c>
      <c r="K13" s="3">
        <v>20</v>
      </c>
      <c r="M13" s="3">
        <v>20</v>
      </c>
      <c r="O13" s="3">
        <v>945000</v>
      </c>
      <c r="Q13" s="3">
        <v>935796683146</v>
      </c>
      <c r="S13" s="3">
        <v>935404989750</v>
      </c>
      <c r="U13" s="3">
        <v>3806</v>
      </c>
      <c r="W13" s="3">
        <v>3783750383</v>
      </c>
      <c r="Y13" s="3">
        <v>0</v>
      </c>
      <c r="AA13" s="3">
        <v>0</v>
      </c>
      <c r="AC13" s="3">
        <v>948806</v>
      </c>
      <c r="AE13" s="3">
        <v>990000</v>
      </c>
      <c r="AG13" s="3">
        <v>939580433529</v>
      </c>
      <c r="AI13" s="3">
        <v>939172345719</v>
      </c>
      <c r="AK13" s="10">
        <v>4.3995469121636446E-2</v>
      </c>
    </row>
    <row r="14" spans="1:37">
      <c r="A14" s="1" t="s">
        <v>72</v>
      </c>
      <c r="C14" s="1" t="s">
        <v>61</v>
      </c>
      <c r="E14" s="1" t="s">
        <v>61</v>
      </c>
      <c r="G14" s="1" t="s">
        <v>73</v>
      </c>
      <c r="I14" s="1" t="s">
        <v>74</v>
      </c>
      <c r="K14" s="3">
        <v>0</v>
      </c>
      <c r="M14" s="3">
        <v>0</v>
      </c>
      <c r="O14" s="3">
        <v>542785</v>
      </c>
      <c r="Q14" s="3">
        <v>507529183626</v>
      </c>
      <c r="S14" s="3">
        <v>539021899138</v>
      </c>
      <c r="U14" s="3">
        <v>4781</v>
      </c>
      <c r="W14" s="3">
        <v>4756396624</v>
      </c>
      <c r="Y14" s="3">
        <v>547566</v>
      </c>
      <c r="AA14" s="3">
        <v>547566000000</v>
      </c>
      <c r="AC14" s="3">
        <v>0</v>
      </c>
      <c r="AE14" s="3">
        <v>0</v>
      </c>
      <c r="AG14" s="3">
        <v>0</v>
      </c>
      <c r="AI14" s="3">
        <v>0</v>
      </c>
      <c r="AK14" s="10">
        <v>0</v>
      </c>
    </row>
    <row r="15" spans="1:37">
      <c r="A15" s="1" t="s">
        <v>75</v>
      </c>
      <c r="C15" s="1" t="s">
        <v>61</v>
      </c>
      <c r="E15" s="1" t="s">
        <v>61</v>
      </c>
      <c r="G15" s="1" t="s">
        <v>76</v>
      </c>
      <c r="I15" s="1" t="s">
        <v>77</v>
      </c>
      <c r="K15" s="3">
        <v>0</v>
      </c>
      <c r="M15" s="3">
        <v>0</v>
      </c>
      <c r="O15" s="3">
        <v>802892</v>
      </c>
      <c r="Q15" s="3">
        <v>716868384930</v>
      </c>
      <c r="S15" s="3">
        <v>773863906039</v>
      </c>
      <c r="U15" s="3">
        <v>60393</v>
      </c>
      <c r="W15" s="3">
        <v>58725763047</v>
      </c>
      <c r="Y15" s="3">
        <v>0</v>
      </c>
      <c r="AA15" s="3">
        <v>0</v>
      </c>
      <c r="AC15" s="3">
        <v>863285</v>
      </c>
      <c r="AE15" s="3">
        <v>977276</v>
      </c>
      <c r="AG15" s="3">
        <v>775594147967</v>
      </c>
      <c r="AI15" s="3">
        <v>843536943164</v>
      </c>
      <c r="AK15" s="10">
        <v>3.951543473899858E-2</v>
      </c>
    </row>
    <row r="16" spans="1:37">
      <c r="A16" s="1" t="s">
        <v>78</v>
      </c>
      <c r="C16" s="1" t="s">
        <v>61</v>
      </c>
      <c r="E16" s="1" t="s">
        <v>61</v>
      </c>
      <c r="G16" s="1" t="s">
        <v>79</v>
      </c>
      <c r="I16" s="1" t="s">
        <v>80</v>
      </c>
      <c r="K16" s="3">
        <v>0</v>
      </c>
      <c r="M16" s="3">
        <v>0</v>
      </c>
      <c r="O16" s="3">
        <v>1220643</v>
      </c>
      <c r="Q16" s="3">
        <v>1087521804411</v>
      </c>
      <c r="S16" s="3">
        <v>1181570142256</v>
      </c>
      <c r="U16" s="3">
        <v>24690</v>
      </c>
      <c r="W16" s="3">
        <v>24410743266</v>
      </c>
      <c r="Y16" s="3">
        <v>0</v>
      </c>
      <c r="AA16" s="3">
        <v>0</v>
      </c>
      <c r="AC16" s="3">
        <v>1245333</v>
      </c>
      <c r="AE16" s="3">
        <v>963140</v>
      </c>
      <c r="AG16" s="3">
        <v>1111932547676</v>
      </c>
      <c r="AI16" s="3">
        <v>1199244113966</v>
      </c>
      <c r="AK16" s="10">
        <v>5.6178514652604108E-2</v>
      </c>
    </row>
    <row r="17" spans="1:37">
      <c r="A17" s="1" t="s">
        <v>81</v>
      </c>
      <c r="C17" s="1" t="s">
        <v>61</v>
      </c>
      <c r="E17" s="1" t="s">
        <v>61</v>
      </c>
      <c r="G17" s="1" t="s">
        <v>82</v>
      </c>
      <c r="I17" s="1" t="s">
        <v>80</v>
      </c>
      <c r="K17" s="3">
        <v>0</v>
      </c>
      <c r="M17" s="3">
        <v>0</v>
      </c>
      <c r="O17" s="3">
        <v>260854</v>
      </c>
      <c r="Q17" s="3">
        <v>239289422392</v>
      </c>
      <c r="S17" s="3">
        <v>254946044799</v>
      </c>
      <c r="U17" s="3">
        <v>4398</v>
      </c>
      <c r="W17" s="3">
        <v>4358064410</v>
      </c>
      <c r="Y17" s="3">
        <v>0</v>
      </c>
      <c r="AA17" s="3">
        <v>0</v>
      </c>
      <c r="AC17" s="3">
        <v>265252</v>
      </c>
      <c r="AE17" s="3">
        <v>991521</v>
      </c>
      <c r="AG17" s="3">
        <v>243647486802</v>
      </c>
      <c r="AI17" s="3">
        <v>262962162838</v>
      </c>
      <c r="AK17" s="10">
        <v>1.2318445882731994E-2</v>
      </c>
    </row>
    <row r="18" spans="1:37">
      <c r="A18" s="1" t="s">
        <v>83</v>
      </c>
      <c r="C18" s="1" t="s">
        <v>61</v>
      </c>
      <c r="E18" s="1" t="s">
        <v>61</v>
      </c>
      <c r="G18" s="1" t="s">
        <v>84</v>
      </c>
      <c r="I18" s="1" t="s">
        <v>85</v>
      </c>
      <c r="K18" s="3">
        <v>0</v>
      </c>
      <c r="M18" s="3">
        <v>0</v>
      </c>
      <c r="O18" s="3">
        <v>438087</v>
      </c>
      <c r="Q18" s="3">
        <v>376015015224</v>
      </c>
      <c r="S18" s="3">
        <v>401612701289</v>
      </c>
      <c r="U18" s="3">
        <v>184390</v>
      </c>
      <c r="W18" s="3">
        <v>170679452207</v>
      </c>
      <c r="Y18" s="3">
        <v>0</v>
      </c>
      <c r="AA18" s="3">
        <v>0</v>
      </c>
      <c r="AC18" s="3">
        <v>622477</v>
      </c>
      <c r="AE18" s="3">
        <v>927730</v>
      </c>
      <c r="AG18" s="3">
        <v>546694467428</v>
      </c>
      <c r="AI18" s="3">
        <v>577401076168</v>
      </c>
      <c r="AK18" s="10">
        <v>2.7048316885758768E-2</v>
      </c>
    </row>
    <row r="19" spans="1:37">
      <c r="A19" s="1" t="s">
        <v>86</v>
      </c>
      <c r="C19" s="1" t="s">
        <v>61</v>
      </c>
      <c r="E19" s="1" t="s">
        <v>61</v>
      </c>
      <c r="G19" s="1" t="s">
        <v>87</v>
      </c>
      <c r="I19" s="1" t="s">
        <v>88</v>
      </c>
      <c r="K19" s="3">
        <v>0</v>
      </c>
      <c r="M19" s="3">
        <v>0</v>
      </c>
      <c r="O19" s="3">
        <v>327469</v>
      </c>
      <c r="Q19" s="3">
        <v>292780802841</v>
      </c>
      <c r="S19" s="3">
        <v>319735700667</v>
      </c>
      <c r="U19" s="3">
        <v>259</v>
      </c>
      <c r="W19" s="3">
        <v>255881153</v>
      </c>
      <c r="Y19" s="3">
        <v>0</v>
      </c>
      <c r="AA19" s="3">
        <v>0</v>
      </c>
      <c r="AC19" s="3">
        <v>327728</v>
      </c>
      <c r="AE19" s="3">
        <v>989937</v>
      </c>
      <c r="AG19" s="3">
        <v>293036683993</v>
      </c>
      <c r="AI19" s="3">
        <v>324379786474</v>
      </c>
      <c r="AK19" s="10">
        <v>1.5195550576581649E-2</v>
      </c>
    </row>
    <row r="20" spans="1:37">
      <c r="A20" s="1" t="s">
        <v>89</v>
      </c>
      <c r="C20" s="1" t="s">
        <v>61</v>
      </c>
      <c r="E20" s="1" t="s">
        <v>61</v>
      </c>
      <c r="G20" s="1" t="s">
        <v>90</v>
      </c>
      <c r="I20" s="1" t="s">
        <v>91</v>
      </c>
      <c r="K20" s="3">
        <v>0</v>
      </c>
      <c r="M20" s="3">
        <v>0</v>
      </c>
      <c r="O20" s="3">
        <v>3119</v>
      </c>
      <c r="Q20" s="3">
        <v>2296474619</v>
      </c>
      <c r="S20" s="3">
        <v>2311488129</v>
      </c>
      <c r="U20" s="3">
        <v>0</v>
      </c>
      <c r="W20" s="3">
        <v>0</v>
      </c>
      <c r="Y20" s="3">
        <v>0</v>
      </c>
      <c r="AA20" s="3">
        <v>0</v>
      </c>
      <c r="AC20" s="3">
        <v>3119</v>
      </c>
      <c r="AE20" s="3">
        <v>749610</v>
      </c>
      <c r="AG20" s="3">
        <v>2296474619</v>
      </c>
      <c r="AI20" s="3">
        <v>2337671194</v>
      </c>
      <c r="AK20" s="10">
        <v>1.0950805919804815E-4</v>
      </c>
    </row>
    <row r="21" spans="1:37">
      <c r="A21" s="1" t="s">
        <v>92</v>
      </c>
      <c r="C21" s="1" t="s">
        <v>61</v>
      </c>
      <c r="E21" s="1" t="s">
        <v>61</v>
      </c>
      <c r="G21" s="1" t="s">
        <v>93</v>
      </c>
      <c r="I21" s="1" t="s">
        <v>94</v>
      </c>
      <c r="K21" s="3">
        <v>0</v>
      </c>
      <c r="M21" s="3">
        <v>0</v>
      </c>
      <c r="O21" s="3">
        <v>111741</v>
      </c>
      <c r="Q21" s="3">
        <v>91921018805</v>
      </c>
      <c r="S21" s="3">
        <v>97860559017</v>
      </c>
      <c r="U21" s="3">
        <v>0</v>
      </c>
      <c r="W21" s="3">
        <v>0</v>
      </c>
      <c r="Y21" s="3">
        <v>0</v>
      </c>
      <c r="AA21" s="3">
        <v>0</v>
      </c>
      <c r="AC21" s="3">
        <v>111741</v>
      </c>
      <c r="AE21" s="3">
        <v>881732</v>
      </c>
      <c r="AG21" s="3">
        <v>91921018805</v>
      </c>
      <c r="AI21" s="3">
        <v>98510343941</v>
      </c>
      <c r="AK21" s="10">
        <v>4.6147108299915652E-3</v>
      </c>
    </row>
    <row r="22" spans="1:37">
      <c r="A22" s="1" t="s">
        <v>95</v>
      </c>
      <c r="C22" s="1" t="s">
        <v>61</v>
      </c>
      <c r="E22" s="1" t="s">
        <v>61</v>
      </c>
      <c r="G22" s="1" t="s">
        <v>96</v>
      </c>
      <c r="I22" s="1" t="s">
        <v>97</v>
      </c>
      <c r="K22" s="3">
        <v>0</v>
      </c>
      <c r="M22" s="3">
        <v>0</v>
      </c>
      <c r="O22" s="3">
        <v>102672</v>
      </c>
      <c r="Q22" s="3">
        <v>82377892881</v>
      </c>
      <c r="S22" s="3">
        <v>89391071739</v>
      </c>
      <c r="U22" s="3">
        <v>0</v>
      </c>
      <c r="W22" s="3">
        <v>0</v>
      </c>
      <c r="Y22" s="3">
        <v>0</v>
      </c>
      <c r="AA22" s="3">
        <v>0</v>
      </c>
      <c r="AC22" s="3">
        <v>102672</v>
      </c>
      <c r="AE22" s="3">
        <v>876992</v>
      </c>
      <c r="AG22" s="3">
        <v>82377892881</v>
      </c>
      <c r="AI22" s="3">
        <v>90028566032</v>
      </c>
      <c r="AK22" s="10">
        <v>4.2173824804155255E-3</v>
      </c>
    </row>
    <row r="23" spans="1:37">
      <c r="A23" s="1" t="s">
        <v>98</v>
      </c>
      <c r="C23" s="1" t="s">
        <v>61</v>
      </c>
      <c r="E23" s="1" t="s">
        <v>61</v>
      </c>
      <c r="G23" s="1" t="s">
        <v>99</v>
      </c>
      <c r="I23" s="1" t="s">
        <v>100</v>
      </c>
      <c r="K23" s="3">
        <v>0</v>
      </c>
      <c r="M23" s="3">
        <v>0</v>
      </c>
      <c r="O23" s="3">
        <v>35283</v>
      </c>
      <c r="Q23" s="3">
        <v>30771256241</v>
      </c>
      <c r="S23" s="3">
        <v>31241252410</v>
      </c>
      <c r="U23" s="3">
        <v>10000</v>
      </c>
      <c r="W23" s="3">
        <v>8921392601</v>
      </c>
      <c r="Y23" s="3">
        <v>0</v>
      </c>
      <c r="AA23" s="3">
        <v>0</v>
      </c>
      <c r="AC23" s="3">
        <v>45283</v>
      </c>
      <c r="AE23" s="3">
        <v>898777</v>
      </c>
      <c r="AG23" s="3">
        <v>39692648842</v>
      </c>
      <c r="AI23" s="3">
        <v>40693010496</v>
      </c>
      <c r="AK23" s="10">
        <v>1.9062615023790908E-3</v>
      </c>
    </row>
    <row r="24" spans="1:37">
      <c r="A24" s="1" t="s">
        <v>101</v>
      </c>
      <c r="C24" s="1" t="s">
        <v>61</v>
      </c>
      <c r="E24" s="1" t="s">
        <v>61</v>
      </c>
      <c r="G24" s="1" t="s">
        <v>102</v>
      </c>
      <c r="I24" s="1" t="s">
        <v>103</v>
      </c>
      <c r="K24" s="3">
        <v>0</v>
      </c>
      <c r="M24" s="3">
        <v>0</v>
      </c>
      <c r="O24" s="3">
        <v>1244178</v>
      </c>
      <c r="Q24" s="3">
        <v>995682371983</v>
      </c>
      <c r="S24" s="3">
        <v>1009245154150</v>
      </c>
      <c r="U24" s="3">
        <v>103718</v>
      </c>
      <c r="W24" s="3">
        <v>88972151085</v>
      </c>
      <c r="Y24" s="3">
        <v>0</v>
      </c>
      <c r="AA24" s="3">
        <v>0</v>
      </c>
      <c r="AC24" s="3">
        <v>1347896</v>
      </c>
      <c r="AE24" s="3">
        <v>775400</v>
      </c>
      <c r="AG24" s="3">
        <v>1084654523064</v>
      </c>
      <c r="AI24" s="3">
        <v>1044996558823</v>
      </c>
      <c r="AK24" s="10">
        <v>4.8952797689881485E-2</v>
      </c>
    </row>
    <row r="25" spans="1:37">
      <c r="A25" s="1" t="s">
        <v>104</v>
      </c>
      <c r="C25" s="1" t="s">
        <v>61</v>
      </c>
      <c r="E25" s="1" t="s">
        <v>61</v>
      </c>
      <c r="G25" s="1" t="s">
        <v>105</v>
      </c>
      <c r="I25" s="1" t="s">
        <v>106</v>
      </c>
      <c r="K25" s="3">
        <v>0</v>
      </c>
      <c r="M25" s="3">
        <v>0</v>
      </c>
      <c r="O25" s="3">
        <v>216726</v>
      </c>
      <c r="Q25" s="3">
        <v>171888511600</v>
      </c>
      <c r="S25" s="3">
        <v>175837871042</v>
      </c>
      <c r="U25" s="3">
        <v>450</v>
      </c>
      <c r="W25" s="3">
        <v>369297207</v>
      </c>
      <c r="Y25" s="3">
        <v>0</v>
      </c>
      <c r="AA25" s="3">
        <v>0</v>
      </c>
      <c r="AC25" s="3">
        <v>217176</v>
      </c>
      <c r="AE25" s="3">
        <v>822762</v>
      </c>
      <c r="AG25" s="3">
        <v>172257808807</v>
      </c>
      <c r="AI25" s="3">
        <v>178656464067</v>
      </c>
      <c r="AK25" s="10">
        <v>8.3691507571201224E-3</v>
      </c>
    </row>
    <row r="26" spans="1:37">
      <c r="A26" s="1" t="s">
        <v>107</v>
      </c>
      <c r="C26" s="1" t="s">
        <v>61</v>
      </c>
      <c r="E26" s="1" t="s">
        <v>61</v>
      </c>
      <c r="G26" s="1" t="s">
        <v>108</v>
      </c>
      <c r="I26" s="1" t="s">
        <v>109</v>
      </c>
      <c r="K26" s="3">
        <v>0</v>
      </c>
      <c r="M26" s="3">
        <v>0</v>
      </c>
      <c r="O26" s="3">
        <v>573012</v>
      </c>
      <c r="Q26" s="3">
        <v>471178012506</v>
      </c>
      <c r="S26" s="3">
        <v>509999029935</v>
      </c>
      <c r="U26" s="3">
        <v>46698</v>
      </c>
      <c r="W26" s="3">
        <v>41823966762</v>
      </c>
      <c r="Y26" s="3">
        <v>0</v>
      </c>
      <c r="AA26" s="3">
        <v>0</v>
      </c>
      <c r="AC26" s="3">
        <v>619710</v>
      </c>
      <c r="AE26" s="3">
        <v>902813</v>
      </c>
      <c r="AG26" s="3">
        <v>513001979268</v>
      </c>
      <c r="AI26" s="3">
        <v>559395524482</v>
      </c>
      <c r="AK26" s="10">
        <v>2.620484795608858E-2</v>
      </c>
    </row>
    <row r="27" spans="1:37">
      <c r="A27" s="1" t="s">
        <v>110</v>
      </c>
      <c r="C27" s="1" t="s">
        <v>61</v>
      </c>
      <c r="E27" s="1" t="s">
        <v>61</v>
      </c>
      <c r="G27" s="1" t="s">
        <v>111</v>
      </c>
      <c r="I27" s="1" t="s">
        <v>112</v>
      </c>
      <c r="K27" s="3">
        <v>0</v>
      </c>
      <c r="M27" s="3">
        <v>0</v>
      </c>
      <c r="O27" s="3">
        <v>225302</v>
      </c>
      <c r="Q27" s="3">
        <v>185767855646</v>
      </c>
      <c r="S27" s="3">
        <v>198485075263</v>
      </c>
      <c r="U27" s="3">
        <v>0</v>
      </c>
      <c r="W27" s="3">
        <v>0</v>
      </c>
      <c r="Y27" s="3">
        <v>0</v>
      </c>
      <c r="AA27" s="3">
        <v>0</v>
      </c>
      <c r="AC27" s="3">
        <v>225302</v>
      </c>
      <c r="AE27" s="3">
        <v>894432</v>
      </c>
      <c r="AG27" s="3">
        <v>185767855646</v>
      </c>
      <c r="AI27" s="3">
        <v>201486083279</v>
      </c>
      <c r="AK27" s="10">
        <v>9.43860282486742E-3</v>
      </c>
    </row>
    <row r="28" spans="1:37">
      <c r="A28" s="1" t="s">
        <v>113</v>
      </c>
      <c r="C28" s="1" t="s">
        <v>61</v>
      </c>
      <c r="E28" s="1" t="s">
        <v>61</v>
      </c>
      <c r="G28" s="1" t="s">
        <v>114</v>
      </c>
      <c r="I28" s="1" t="s">
        <v>115</v>
      </c>
      <c r="K28" s="3">
        <v>18</v>
      </c>
      <c r="M28" s="3">
        <v>18</v>
      </c>
      <c r="O28" s="3">
        <v>3000</v>
      </c>
      <c r="Q28" s="3">
        <v>2643409665</v>
      </c>
      <c r="S28" s="3">
        <v>2769812612</v>
      </c>
      <c r="U28" s="3">
        <v>0</v>
      </c>
      <c r="W28" s="3">
        <v>0</v>
      </c>
      <c r="Y28" s="3">
        <v>0</v>
      </c>
      <c r="AA28" s="3">
        <v>0</v>
      </c>
      <c r="AC28" s="3">
        <v>3000</v>
      </c>
      <c r="AE28" s="3">
        <v>899756</v>
      </c>
      <c r="AG28" s="3">
        <v>2643409665</v>
      </c>
      <c r="AI28" s="3">
        <v>2698849613</v>
      </c>
      <c r="AK28" s="10">
        <v>1.2642743938736894E-4</v>
      </c>
    </row>
    <row r="29" spans="1:37">
      <c r="A29" s="1" t="s">
        <v>116</v>
      </c>
      <c r="C29" s="1" t="s">
        <v>61</v>
      </c>
      <c r="E29" s="1" t="s">
        <v>61</v>
      </c>
      <c r="G29" s="1" t="s">
        <v>117</v>
      </c>
      <c r="I29" s="1" t="s">
        <v>118</v>
      </c>
      <c r="K29" s="3">
        <v>21</v>
      </c>
      <c r="M29" s="3">
        <v>21</v>
      </c>
      <c r="O29" s="3">
        <v>2089</v>
      </c>
      <c r="Q29" s="3">
        <v>2089330221</v>
      </c>
      <c r="S29" s="3">
        <v>2088676205</v>
      </c>
      <c r="U29" s="3">
        <v>0</v>
      </c>
      <c r="W29" s="3">
        <v>0</v>
      </c>
      <c r="Y29" s="3">
        <v>0</v>
      </c>
      <c r="AA29" s="3">
        <v>0</v>
      </c>
      <c r="AC29" s="3">
        <v>2089</v>
      </c>
      <c r="AE29" s="3">
        <v>1000000</v>
      </c>
      <c r="AG29" s="3">
        <v>2089330221</v>
      </c>
      <c r="AI29" s="3">
        <v>2088676205</v>
      </c>
      <c r="AK29" s="10">
        <v>9.7843904690171144E-5</v>
      </c>
    </row>
    <row r="30" spans="1:37">
      <c r="A30" s="1" t="s">
        <v>119</v>
      </c>
      <c r="C30" s="1" t="s">
        <v>61</v>
      </c>
      <c r="E30" s="1" t="s">
        <v>61</v>
      </c>
      <c r="G30" s="1" t="s">
        <v>120</v>
      </c>
      <c r="I30" s="1" t="s">
        <v>121</v>
      </c>
      <c r="K30" s="3">
        <v>18</v>
      </c>
      <c r="M30" s="3">
        <v>18</v>
      </c>
      <c r="O30" s="3">
        <v>500</v>
      </c>
      <c r="Q30" s="3">
        <v>447069285</v>
      </c>
      <c r="S30" s="3">
        <v>479051735</v>
      </c>
      <c r="U30" s="3">
        <v>0</v>
      </c>
      <c r="W30" s="3">
        <v>0</v>
      </c>
      <c r="Y30" s="3">
        <v>0</v>
      </c>
      <c r="AA30" s="3">
        <v>0</v>
      </c>
      <c r="AC30" s="3">
        <v>500</v>
      </c>
      <c r="AE30" s="3">
        <v>942777</v>
      </c>
      <c r="AG30" s="3">
        <v>447069285</v>
      </c>
      <c r="AI30" s="3">
        <v>471315434</v>
      </c>
      <c r="AK30" s="10">
        <v>2.2078741689549073E-5</v>
      </c>
    </row>
    <row r="31" spans="1:37">
      <c r="A31" s="1" t="s">
        <v>122</v>
      </c>
      <c r="C31" s="1" t="s">
        <v>61</v>
      </c>
      <c r="E31" s="1" t="s">
        <v>61</v>
      </c>
      <c r="G31" s="1" t="s">
        <v>123</v>
      </c>
      <c r="I31" s="1" t="s">
        <v>124</v>
      </c>
      <c r="K31" s="3">
        <v>16</v>
      </c>
      <c r="M31" s="3">
        <v>16</v>
      </c>
      <c r="O31" s="3">
        <v>288518</v>
      </c>
      <c r="Q31" s="3">
        <v>279891950298</v>
      </c>
      <c r="S31" s="3">
        <v>279819081318</v>
      </c>
      <c r="U31" s="3">
        <v>25675</v>
      </c>
      <c r="W31" s="3">
        <v>24933639112</v>
      </c>
      <c r="Y31" s="3">
        <v>0</v>
      </c>
      <c r="AA31" s="3">
        <v>0</v>
      </c>
      <c r="AC31" s="3">
        <v>314193</v>
      </c>
      <c r="AE31" s="3">
        <v>971001</v>
      </c>
      <c r="AG31" s="3">
        <v>304825589410</v>
      </c>
      <c r="AI31" s="3">
        <v>305034429526</v>
      </c>
      <c r="AK31" s="10">
        <v>1.4289318554171334E-2</v>
      </c>
    </row>
    <row r="32" spans="1:37">
      <c r="A32" s="1" t="s">
        <v>125</v>
      </c>
      <c r="C32" s="1" t="s">
        <v>61</v>
      </c>
      <c r="E32" s="1" t="s">
        <v>61</v>
      </c>
      <c r="G32" s="1" t="s">
        <v>65</v>
      </c>
      <c r="I32" s="1" t="s">
        <v>66</v>
      </c>
      <c r="K32" s="3">
        <v>20</v>
      </c>
      <c r="M32" s="3">
        <v>20</v>
      </c>
      <c r="O32" s="3">
        <v>500000</v>
      </c>
      <c r="Q32" s="3">
        <v>497532500000</v>
      </c>
      <c r="S32" s="3">
        <v>497422887500</v>
      </c>
      <c r="U32" s="3">
        <v>0</v>
      </c>
      <c r="W32" s="3">
        <v>0</v>
      </c>
      <c r="Y32" s="3">
        <v>0</v>
      </c>
      <c r="AA32" s="3">
        <v>0</v>
      </c>
      <c r="AC32" s="3">
        <v>500000</v>
      </c>
      <c r="AE32" s="3">
        <v>995000</v>
      </c>
      <c r="AG32" s="3">
        <v>497532500000</v>
      </c>
      <c r="AI32" s="3">
        <v>497422887500</v>
      </c>
      <c r="AK32" s="10">
        <v>2.3301743697156603E-2</v>
      </c>
    </row>
    <row r="33" spans="1:37">
      <c r="A33" s="1" t="s">
        <v>126</v>
      </c>
      <c r="C33" s="1" t="s">
        <v>61</v>
      </c>
      <c r="E33" s="1" t="s">
        <v>61</v>
      </c>
      <c r="G33" s="1" t="s">
        <v>65</v>
      </c>
      <c r="I33" s="1" t="s">
        <v>66</v>
      </c>
      <c r="K33" s="3">
        <v>20</v>
      </c>
      <c r="M33" s="3">
        <v>20</v>
      </c>
      <c r="O33" s="3">
        <v>3000</v>
      </c>
      <c r="Q33" s="3">
        <v>2805518787</v>
      </c>
      <c r="S33" s="3">
        <v>2880633432</v>
      </c>
      <c r="U33" s="3">
        <v>0</v>
      </c>
      <c r="W33" s="3">
        <v>0</v>
      </c>
      <c r="Y33" s="3">
        <v>0</v>
      </c>
      <c r="AA33" s="3">
        <v>0</v>
      </c>
      <c r="AC33" s="3">
        <v>3000</v>
      </c>
      <c r="AE33" s="3">
        <v>958688</v>
      </c>
      <c r="AG33" s="3">
        <v>2805518787</v>
      </c>
      <c r="AI33" s="3">
        <v>2875618210</v>
      </c>
      <c r="AK33" s="10">
        <v>1.3470815313116499E-4</v>
      </c>
    </row>
    <row r="34" spans="1:37">
      <c r="A34" s="1" t="s">
        <v>127</v>
      </c>
      <c r="C34" s="1" t="s">
        <v>61</v>
      </c>
      <c r="E34" s="1" t="s">
        <v>61</v>
      </c>
      <c r="G34" s="1" t="s">
        <v>65</v>
      </c>
      <c r="I34" s="1" t="s">
        <v>66</v>
      </c>
      <c r="K34" s="3">
        <v>20</v>
      </c>
      <c r="M34" s="3">
        <v>20</v>
      </c>
      <c r="O34" s="3">
        <v>2800000</v>
      </c>
      <c r="Q34" s="3">
        <v>2783265000000</v>
      </c>
      <c r="S34" s="3">
        <v>2721178152000</v>
      </c>
      <c r="U34" s="3">
        <v>0</v>
      </c>
      <c r="W34" s="3">
        <v>0</v>
      </c>
      <c r="Y34" s="3">
        <v>0</v>
      </c>
      <c r="AA34" s="3">
        <v>0</v>
      </c>
      <c r="AC34" s="3">
        <v>2800000</v>
      </c>
      <c r="AE34" s="3">
        <v>972000</v>
      </c>
      <c r="AG34" s="3">
        <v>2783265000000</v>
      </c>
      <c r="AI34" s="3">
        <v>2721178152000</v>
      </c>
      <c r="AK34" s="10">
        <v>0.12747341838428425</v>
      </c>
    </row>
    <row r="35" spans="1:37">
      <c r="A35" s="1" t="s">
        <v>128</v>
      </c>
      <c r="C35" s="1" t="s">
        <v>61</v>
      </c>
      <c r="E35" s="1" t="s">
        <v>61</v>
      </c>
      <c r="G35" s="1" t="s">
        <v>96</v>
      </c>
      <c r="I35" s="1" t="s">
        <v>129</v>
      </c>
      <c r="K35" s="3">
        <v>16</v>
      </c>
      <c r="M35" s="3">
        <v>16</v>
      </c>
      <c r="O35" s="3">
        <v>16</v>
      </c>
      <c r="Q35" s="3">
        <v>15538404</v>
      </c>
      <c r="S35" s="3">
        <v>15533591</v>
      </c>
      <c r="U35" s="3">
        <v>3</v>
      </c>
      <c r="W35" s="3">
        <v>2913450</v>
      </c>
      <c r="Y35" s="3">
        <v>0</v>
      </c>
      <c r="AA35" s="3">
        <v>0</v>
      </c>
      <c r="AC35" s="3">
        <v>19</v>
      </c>
      <c r="AE35" s="3">
        <v>971000</v>
      </c>
      <c r="AG35" s="3">
        <v>18451854</v>
      </c>
      <c r="AI35" s="3">
        <v>18446140</v>
      </c>
      <c r="AK35" s="10">
        <v>8.6410826136718181E-7</v>
      </c>
    </row>
    <row r="36" spans="1:37">
      <c r="A36" s="1" t="s">
        <v>130</v>
      </c>
      <c r="C36" s="1" t="s">
        <v>61</v>
      </c>
      <c r="E36" s="1" t="s">
        <v>61</v>
      </c>
      <c r="G36" s="1" t="s">
        <v>131</v>
      </c>
      <c r="I36" s="1" t="s">
        <v>132</v>
      </c>
      <c r="K36" s="3">
        <v>18</v>
      </c>
      <c r="M36" s="3">
        <v>18</v>
      </c>
      <c r="O36" s="3">
        <v>1000000</v>
      </c>
      <c r="Q36" s="3">
        <v>1000000000000</v>
      </c>
      <c r="S36" s="3">
        <v>899860500000</v>
      </c>
      <c r="U36" s="3">
        <v>0</v>
      </c>
      <c r="W36" s="3">
        <v>0</v>
      </c>
      <c r="Y36" s="3">
        <v>0</v>
      </c>
      <c r="AA36" s="3">
        <v>0</v>
      </c>
      <c r="AC36" s="3">
        <v>1000000</v>
      </c>
      <c r="AE36" s="3">
        <v>901140</v>
      </c>
      <c r="AG36" s="3">
        <v>1000000000000</v>
      </c>
      <c r="AI36" s="3">
        <v>901000323300</v>
      </c>
      <c r="AK36" s="10">
        <v>4.2207303146242617E-2</v>
      </c>
    </row>
    <row r="37" spans="1:37">
      <c r="A37" s="1" t="s">
        <v>133</v>
      </c>
      <c r="C37" s="1" t="s">
        <v>61</v>
      </c>
      <c r="E37" s="1" t="s">
        <v>61</v>
      </c>
      <c r="G37" s="1" t="s">
        <v>131</v>
      </c>
      <c r="I37" s="1" t="s">
        <v>132</v>
      </c>
      <c r="K37" s="3">
        <v>18</v>
      </c>
      <c r="M37" s="3">
        <v>18</v>
      </c>
      <c r="O37" s="3">
        <v>1500000</v>
      </c>
      <c r="Q37" s="3">
        <v>1500000000000</v>
      </c>
      <c r="S37" s="3">
        <v>1370787495000</v>
      </c>
      <c r="U37" s="3">
        <v>0</v>
      </c>
      <c r="W37" s="3">
        <v>0</v>
      </c>
      <c r="Y37" s="3">
        <v>0</v>
      </c>
      <c r="AA37" s="3">
        <v>0</v>
      </c>
      <c r="AC37" s="3">
        <v>1500000</v>
      </c>
      <c r="AE37" s="3">
        <v>915045</v>
      </c>
      <c r="AG37" s="3">
        <v>1500000000000</v>
      </c>
      <c r="AI37" s="3">
        <v>1372354752037</v>
      </c>
      <c r="AK37" s="10">
        <v>6.4287871541779576E-2</v>
      </c>
    </row>
    <row r="38" spans="1:37">
      <c r="A38" s="1" t="s">
        <v>134</v>
      </c>
      <c r="C38" s="1" t="s">
        <v>61</v>
      </c>
      <c r="E38" s="1" t="s">
        <v>61</v>
      </c>
      <c r="G38" s="1" t="s">
        <v>135</v>
      </c>
      <c r="I38" s="1" t="s">
        <v>136</v>
      </c>
      <c r="K38" s="3">
        <v>18</v>
      </c>
      <c r="M38" s="3">
        <v>18</v>
      </c>
      <c r="O38" s="3">
        <v>999000</v>
      </c>
      <c r="Q38" s="3">
        <v>999000000000</v>
      </c>
      <c r="S38" s="3">
        <v>908949091050</v>
      </c>
      <c r="U38" s="3">
        <v>0</v>
      </c>
      <c r="W38" s="3">
        <v>0</v>
      </c>
      <c r="Y38" s="3">
        <v>0</v>
      </c>
      <c r="AA38" s="3">
        <v>0</v>
      </c>
      <c r="AC38" s="3">
        <v>999000</v>
      </c>
      <c r="AE38" s="3">
        <v>911140</v>
      </c>
      <c r="AG38" s="3">
        <v>999000000000</v>
      </c>
      <c r="AI38" s="3">
        <v>910087774526</v>
      </c>
      <c r="AK38" s="10">
        <v>4.2633004224037638E-2</v>
      </c>
    </row>
    <row r="39" spans="1:37">
      <c r="A39" s="14" t="s">
        <v>137</v>
      </c>
      <c r="C39" s="1" t="s">
        <v>61</v>
      </c>
      <c r="E39" s="1" t="s">
        <v>61</v>
      </c>
      <c r="G39" s="1" t="s">
        <v>138</v>
      </c>
      <c r="I39" s="1" t="s">
        <v>139</v>
      </c>
      <c r="K39" s="3">
        <v>0</v>
      </c>
      <c r="M39" s="3">
        <v>0</v>
      </c>
      <c r="O39" s="3">
        <v>1550000</v>
      </c>
      <c r="Q39" s="3">
        <v>1411766403376</v>
      </c>
      <c r="S39" s="3">
        <v>1459583879426</v>
      </c>
      <c r="U39" s="3">
        <v>0</v>
      </c>
      <c r="W39" s="3">
        <v>0</v>
      </c>
      <c r="Y39" s="3">
        <v>420000</v>
      </c>
      <c r="AA39" s="3">
        <v>405967786320</v>
      </c>
      <c r="AC39" s="3">
        <v>1130000</v>
      </c>
      <c r="AE39" s="3">
        <v>944758</v>
      </c>
      <c r="AG39" s="3">
        <v>1029223248911</v>
      </c>
      <c r="AI39" s="3">
        <v>1067411065636</v>
      </c>
      <c r="AK39" s="10">
        <v>5.0002803843558312E-2</v>
      </c>
    </row>
    <row r="40" spans="1:37">
      <c r="A40" s="14" t="s">
        <v>140</v>
      </c>
      <c r="C40" s="1" t="s">
        <v>61</v>
      </c>
      <c r="E40" s="1" t="s">
        <v>61</v>
      </c>
      <c r="G40" s="1" t="s">
        <v>141</v>
      </c>
      <c r="I40" s="1" t="s">
        <v>142</v>
      </c>
      <c r="K40" s="3">
        <v>0</v>
      </c>
      <c r="M40" s="3">
        <v>0</v>
      </c>
      <c r="O40" s="3">
        <v>575000</v>
      </c>
      <c r="Q40" s="3">
        <v>431316843750</v>
      </c>
      <c r="S40" s="3">
        <v>431183156250</v>
      </c>
      <c r="U40" s="3">
        <v>243940</v>
      </c>
      <c r="W40" s="3">
        <v>183666495893</v>
      </c>
      <c r="Y40" s="3">
        <v>0</v>
      </c>
      <c r="AA40" s="3">
        <v>0</v>
      </c>
      <c r="AC40" s="3">
        <v>818940</v>
      </c>
      <c r="AE40" s="3">
        <v>761009</v>
      </c>
      <c r="AG40" s="3">
        <v>614983339643</v>
      </c>
      <c r="AI40" s="3">
        <v>623124111249</v>
      </c>
      <c r="AK40" s="10">
        <v>2.9190209571614646E-2</v>
      </c>
    </row>
    <row r="41" spans="1:37">
      <c r="A41" s="14" t="s">
        <v>143</v>
      </c>
      <c r="C41" s="1" t="s">
        <v>61</v>
      </c>
      <c r="E41" s="1" t="s">
        <v>61</v>
      </c>
      <c r="G41" s="1" t="s">
        <v>144</v>
      </c>
      <c r="I41" s="1" t="s">
        <v>145</v>
      </c>
      <c r="K41" s="3">
        <v>0</v>
      </c>
      <c r="M41" s="3">
        <v>0</v>
      </c>
      <c r="O41" s="3">
        <v>699510</v>
      </c>
      <c r="Q41" s="3">
        <v>499997856330</v>
      </c>
      <c r="S41" s="3">
        <v>480900130804</v>
      </c>
      <c r="U41" s="3">
        <v>0</v>
      </c>
      <c r="W41" s="3">
        <v>0</v>
      </c>
      <c r="Y41" s="3">
        <v>0</v>
      </c>
      <c r="AA41" s="3">
        <v>0</v>
      </c>
      <c r="AC41" s="3">
        <v>699510</v>
      </c>
      <c r="AE41" s="3">
        <v>697861</v>
      </c>
      <c r="AG41" s="3">
        <v>499997856330</v>
      </c>
      <c r="AI41" s="3">
        <v>488085083194</v>
      </c>
      <c r="AK41" s="10">
        <v>2.2864314845166721E-2</v>
      </c>
    </row>
    <row r="42" spans="1:37">
      <c r="A42" s="14" t="s">
        <v>146</v>
      </c>
      <c r="C42" s="1" t="s">
        <v>61</v>
      </c>
      <c r="E42" s="1" t="s">
        <v>61</v>
      </c>
      <c r="G42" s="12" t="s">
        <v>147</v>
      </c>
      <c r="I42" s="1" t="s">
        <v>148</v>
      </c>
      <c r="K42" s="12">
        <v>21</v>
      </c>
      <c r="M42" s="3">
        <v>21</v>
      </c>
      <c r="O42" s="12">
        <v>0</v>
      </c>
      <c r="Q42" s="3">
        <v>0</v>
      </c>
      <c r="S42" s="3">
        <v>0</v>
      </c>
      <c r="U42" s="3">
        <v>4615</v>
      </c>
      <c r="V42" s="12"/>
      <c r="W42" s="13">
        <v>4615715325</v>
      </c>
      <c r="X42" s="12"/>
      <c r="Y42" s="12">
        <v>0</v>
      </c>
      <c r="AA42" s="3">
        <v>0</v>
      </c>
      <c r="AC42" s="3">
        <v>4615</v>
      </c>
      <c r="AE42" s="3">
        <v>1002000</v>
      </c>
      <c r="AG42" s="3">
        <v>4615715325</v>
      </c>
      <c r="AI42" s="3">
        <v>4623513244</v>
      </c>
      <c r="AK42" s="10">
        <v>2.1658818542421226E-4</v>
      </c>
    </row>
    <row r="43" spans="1:37">
      <c r="A43" s="14" t="s">
        <v>149</v>
      </c>
      <c r="C43" s="1" t="s">
        <v>61</v>
      </c>
      <c r="E43" s="1" t="s">
        <v>61</v>
      </c>
      <c r="G43" s="1" t="s">
        <v>150</v>
      </c>
      <c r="I43" s="1" t="s">
        <v>151</v>
      </c>
      <c r="K43" s="3">
        <v>18</v>
      </c>
      <c r="M43" s="3">
        <v>18</v>
      </c>
      <c r="O43" s="3">
        <v>0</v>
      </c>
      <c r="Q43" s="3">
        <v>0</v>
      </c>
      <c r="S43" s="3">
        <v>0</v>
      </c>
      <c r="U43" s="3">
        <v>1000000</v>
      </c>
      <c r="W43" s="3">
        <v>1000000000000</v>
      </c>
      <c r="Y43" s="3">
        <v>0</v>
      </c>
      <c r="AA43" s="3">
        <v>0</v>
      </c>
      <c r="AC43" s="3">
        <v>1000000</v>
      </c>
      <c r="AE43" s="3">
        <v>900240</v>
      </c>
      <c r="AG43" s="3">
        <v>1000000000000</v>
      </c>
      <c r="AI43" s="3">
        <v>900100462800</v>
      </c>
      <c r="AK43" s="10">
        <v>4.2165149238046755E-2</v>
      </c>
    </row>
    <row r="44" spans="1:37">
      <c r="A44" s="1" t="s">
        <v>152</v>
      </c>
      <c r="C44" s="1" t="s">
        <v>61</v>
      </c>
      <c r="E44" s="1" t="s">
        <v>61</v>
      </c>
      <c r="G44" s="1" t="s">
        <v>153</v>
      </c>
      <c r="I44" s="1" t="s">
        <v>154</v>
      </c>
      <c r="K44" s="3">
        <v>0</v>
      </c>
      <c r="M44" s="3">
        <v>0</v>
      </c>
      <c r="O44" s="3">
        <v>0</v>
      </c>
      <c r="Q44" s="3">
        <v>0</v>
      </c>
      <c r="S44" s="3">
        <v>0</v>
      </c>
      <c r="U44" s="3">
        <v>9995</v>
      </c>
      <c r="W44" s="3">
        <v>8798962624</v>
      </c>
      <c r="Y44" s="3">
        <v>0</v>
      </c>
      <c r="AA44" s="3">
        <v>0</v>
      </c>
      <c r="AC44" s="3">
        <v>9995</v>
      </c>
      <c r="AE44" s="3">
        <v>890086</v>
      </c>
      <c r="AG44" s="3">
        <v>8798962624</v>
      </c>
      <c r="AI44" s="3">
        <v>8895030626</v>
      </c>
      <c r="AK44" s="10">
        <v>4.1668714696086525E-4</v>
      </c>
    </row>
    <row r="45" spans="1:37" ht="22.5" thickBot="1">
      <c r="Q45" s="9">
        <f>SUM(Q9:Q44)</f>
        <v>17188816430831</v>
      </c>
      <c r="S45" s="9">
        <f>SUM(S9:S44)</f>
        <v>17166302176523</v>
      </c>
      <c r="W45" s="9">
        <f>SUM(W9:W44)</f>
        <v>1732334247914</v>
      </c>
      <c r="AA45" s="9">
        <f>SUM(AA9:AA44)</f>
        <v>1444501286320</v>
      </c>
      <c r="AG45" s="9">
        <f>SUM(AG9:AG44)</f>
        <v>17537521944607</v>
      </c>
      <c r="AI45" s="9">
        <f>SUM(AI9:AI44)</f>
        <v>17377404720172</v>
      </c>
      <c r="AK45" s="15">
        <f>SUM(AK9:AK44)</f>
        <v>0.81404342479357117</v>
      </c>
    </row>
    <row r="46" spans="1:37" ht="22.5" thickTop="1"/>
    <row r="47" spans="1:37">
      <c r="AI4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rightToLeft="1" workbookViewId="0">
      <selection activeCell="P15" sqref="P15"/>
    </sheetView>
  </sheetViews>
  <sheetFormatPr defaultRowHeight="21.75"/>
  <cols>
    <col min="1" max="1" width="33" style="1" bestFit="1" customWidth="1"/>
    <col min="2" max="2" width="1" style="1" customWidth="1"/>
    <col min="3" max="3" width="10.285156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31.85546875" style="1" customWidth="1"/>
    <col min="14" max="16384" width="9.140625" style="1"/>
  </cols>
  <sheetData>
    <row r="2" spans="1:13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2.5">
      <c r="A6" s="23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</row>
    <row r="7" spans="1:13" ht="22.5">
      <c r="A7" s="21" t="s">
        <v>3</v>
      </c>
      <c r="C7" s="21" t="s">
        <v>7</v>
      </c>
      <c r="E7" s="21" t="s">
        <v>155</v>
      </c>
      <c r="G7" s="21" t="s">
        <v>156</v>
      </c>
      <c r="I7" s="21" t="s">
        <v>157</v>
      </c>
      <c r="J7" s="12"/>
      <c r="K7" s="21" t="s">
        <v>158</v>
      </c>
      <c r="M7" s="21" t="s">
        <v>159</v>
      </c>
    </row>
    <row r="8" spans="1:13">
      <c r="A8" s="12" t="s">
        <v>116</v>
      </c>
      <c r="C8" s="12">
        <v>2089</v>
      </c>
      <c r="E8" s="13">
        <v>1009421</v>
      </c>
      <c r="G8" s="13">
        <v>1000000</v>
      </c>
      <c r="I8" s="6" t="s">
        <v>160</v>
      </c>
      <c r="J8" s="12"/>
      <c r="K8" s="5">
        <v>2089000000</v>
      </c>
      <c r="M8" s="6" t="s">
        <v>243</v>
      </c>
    </row>
    <row r="9" spans="1:13">
      <c r="A9" s="12" t="s">
        <v>70</v>
      </c>
      <c r="B9" s="12"/>
      <c r="C9" s="12">
        <v>5000</v>
      </c>
      <c r="D9" s="12"/>
      <c r="E9" s="13">
        <v>964806</v>
      </c>
      <c r="F9" s="12"/>
      <c r="G9" s="13">
        <v>968000</v>
      </c>
      <c r="H9" s="12"/>
      <c r="I9" s="12" t="s">
        <v>162</v>
      </c>
      <c r="J9" s="12"/>
      <c r="K9" s="13">
        <v>4840000000</v>
      </c>
      <c r="L9" s="12"/>
      <c r="M9" s="12" t="s">
        <v>243</v>
      </c>
    </row>
    <row r="10" spans="1:13">
      <c r="A10" s="12" t="s">
        <v>71</v>
      </c>
      <c r="B10" s="12"/>
      <c r="C10" s="12">
        <v>948806</v>
      </c>
      <c r="D10" s="12"/>
      <c r="E10" s="13">
        <v>994000</v>
      </c>
      <c r="F10" s="12"/>
      <c r="G10" s="13">
        <v>990000</v>
      </c>
      <c r="H10" s="12"/>
      <c r="I10" s="12" t="s">
        <v>163</v>
      </c>
      <c r="J10" s="12"/>
      <c r="K10" s="13">
        <v>939317940000</v>
      </c>
      <c r="L10" s="12"/>
      <c r="M10" s="12" t="s">
        <v>243</v>
      </c>
    </row>
    <row r="11" spans="1:13">
      <c r="A11" s="1" t="s">
        <v>64</v>
      </c>
      <c r="C11" s="1">
        <v>500000</v>
      </c>
      <c r="E11" s="3">
        <v>999000</v>
      </c>
      <c r="G11" s="3">
        <v>995000</v>
      </c>
      <c r="I11" s="1" t="s">
        <v>163</v>
      </c>
      <c r="K11" s="3">
        <v>497500000000</v>
      </c>
      <c r="M11" s="12" t="s">
        <v>243</v>
      </c>
    </row>
    <row r="12" spans="1:13">
      <c r="A12" s="1" t="s">
        <v>125</v>
      </c>
      <c r="C12" s="1">
        <v>500000</v>
      </c>
      <c r="E12" s="3">
        <v>979411</v>
      </c>
      <c r="G12" s="3">
        <v>995000</v>
      </c>
      <c r="I12" s="1" t="s">
        <v>164</v>
      </c>
      <c r="K12" s="3">
        <v>497500000000</v>
      </c>
      <c r="M12" s="12" t="s">
        <v>243</v>
      </c>
    </row>
    <row r="13" spans="1:13">
      <c r="A13" s="1" t="s">
        <v>127</v>
      </c>
      <c r="C13" s="1">
        <v>2800000</v>
      </c>
      <c r="E13" s="3">
        <v>1000003</v>
      </c>
      <c r="G13" s="3">
        <v>972000</v>
      </c>
      <c r="I13" s="1" t="s">
        <v>165</v>
      </c>
      <c r="K13" s="3">
        <v>2721600000000</v>
      </c>
      <c r="M13" s="12" t="s">
        <v>243</v>
      </c>
    </row>
    <row r="14" spans="1:13">
      <c r="A14" s="1" t="s">
        <v>78</v>
      </c>
      <c r="C14" s="1">
        <v>1245333</v>
      </c>
      <c r="E14" s="3">
        <v>991290</v>
      </c>
      <c r="G14" s="3">
        <v>963140</v>
      </c>
      <c r="I14" s="1" t="s">
        <v>166</v>
      </c>
      <c r="K14" s="3">
        <v>1199430025620</v>
      </c>
      <c r="M14" s="12" t="s">
        <v>243</v>
      </c>
    </row>
    <row r="15" spans="1:13">
      <c r="A15" s="1" t="s">
        <v>101</v>
      </c>
      <c r="C15" s="1">
        <v>1347896</v>
      </c>
      <c r="E15" s="3">
        <v>859122</v>
      </c>
      <c r="G15" s="3">
        <v>775400</v>
      </c>
      <c r="I15" s="1" t="s">
        <v>167</v>
      </c>
      <c r="K15" s="3">
        <v>1045158558400</v>
      </c>
      <c r="M15" s="12" t="s">
        <v>243</v>
      </c>
    </row>
    <row r="16" spans="1:13">
      <c r="A16" s="1" t="s">
        <v>137</v>
      </c>
      <c r="C16" s="1">
        <v>1130000</v>
      </c>
      <c r="E16" s="3">
        <v>940000</v>
      </c>
      <c r="G16" s="3">
        <v>944758</v>
      </c>
      <c r="I16" s="1" t="s">
        <v>168</v>
      </c>
      <c r="K16" s="3">
        <v>1067576540000</v>
      </c>
      <c r="M16" s="12" t="s">
        <v>243</v>
      </c>
    </row>
    <row r="17" spans="1:13">
      <c r="A17" s="1" t="s">
        <v>140</v>
      </c>
      <c r="C17" s="1">
        <v>818940</v>
      </c>
      <c r="E17" s="3">
        <v>780092</v>
      </c>
      <c r="G17" s="3">
        <v>761009</v>
      </c>
      <c r="I17" s="1" t="s">
        <v>169</v>
      </c>
      <c r="K17" s="3">
        <v>623220710460</v>
      </c>
      <c r="M17" s="12" t="s">
        <v>243</v>
      </c>
    </row>
    <row r="18" spans="1:13">
      <c r="A18" s="1" t="s">
        <v>143</v>
      </c>
      <c r="C18" s="1">
        <v>699510</v>
      </c>
      <c r="E18" s="3">
        <v>714783</v>
      </c>
      <c r="G18" s="3">
        <v>697861</v>
      </c>
      <c r="I18" s="1" t="s">
        <v>170</v>
      </c>
      <c r="K18" s="3">
        <v>488160748110</v>
      </c>
      <c r="M18" s="12" t="s">
        <v>243</v>
      </c>
    </row>
    <row r="19" spans="1:13">
      <c r="A19" s="1" t="s">
        <v>134</v>
      </c>
      <c r="C19" s="1">
        <v>999000</v>
      </c>
      <c r="E19" s="3">
        <v>930000</v>
      </c>
      <c r="G19" s="3">
        <v>911140</v>
      </c>
      <c r="I19" s="1" t="s">
        <v>171</v>
      </c>
      <c r="K19" s="3">
        <v>910228860000</v>
      </c>
      <c r="M19" s="12" t="s">
        <v>243</v>
      </c>
    </row>
    <row r="20" spans="1:13">
      <c r="A20" s="1" t="s">
        <v>133</v>
      </c>
      <c r="C20" s="1">
        <v>1500000</v>
      </c>
      <c r="E20" s="3">
        <v>1000000</v>
      </c>
      <c r="G20" s="3">
        <v>915045</v>
      </c>
      <c r="I20" s="1" t="s">
        <v>172</v>
      </c>
      <c r="K20" s="3">
        <v>1372567500000</v>
      </c>
      <c r="M20" s="12" t="s">
        <v>243</v>
      </c>
    </row>
    <row r="21" spans="1:13">
      <c r="A21" s="1" t="s">
        <v>130</v>
      </c>
      <c r="C21" s="1">
        <v>1000000</v>
      </c>
      <c r="E21" s="3">
        <v>1000000</v>
      </c>
      <c r="G21" s="3">
        <v>901140</v>
      </c>
      <c r="I21" s="1" t="s">
        <v>173</v>
      </c>
      <c r="K21" s="3">
        <v>901140000000</v>
      </c>
      <c r="M21" s="12" t="s">
        <v>243</v>
      </c>
    </row>
    <row r="22" spans="1:13">
      <c r="A22" s="1" t="s">
        <v>149</v>
      </c>
      <c r="C22" s="1">
        <v>1000000</v>
      </c>
      <c r="E22" s="3">
        <v>1000000</v>
      </c>
      <c r="G22" s="3">
        <v>900240</v>
      </c>
      <c r="I22" s="1" t="s">
        <v>174</v>
      </c>
      <c r="K22" s="3">
        <v>900240000000</v>
      </c>
      <c r="M22" s="12" t="s">
        <v>243</v>
      </c>
    </row>
    <row r="23" spans="1:13" ht="22.5" thickBot="1">
      <c r="K23" s="9">
        <f>SUM(K8:K22)</f>
        <v>13170569882590</v>
      </c>
    </row>
    <row r="24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rightToLeft="1" workbookViewId="0">
      <selection activeCell="O18" sqref="O18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7.140625" style="1" bestFit="1" customWidth="1"/>
    <col min="20" max="16384" width="9.140625" style="1"/>
  </cols>
  <sheetData>
    <row r="2" spans="1:19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>
      <c r="A6" s="23" t="s">
        <v>176</v>
      </c>
      <c r="C6" s="21" t="s">
        <v>195</v>
      </c>
      <c r="D6" s="21" t="s">
        <v>177</v>
      </c>
      <c r="E6" s="21" t="s">
        <v>177</v>
      </c>
      <c r="F6" s="21" t="s">
        <v>177</v>
      </c>
      <c r="G6" s="21" t="s">
        <v>177</v>
      </c>
      <c r="H6" s="21" t="s">
        <v>177</v>
      </c>
      <c r="I6" s="21" t="s">
        <v>177</v>
      </c>
      <c r="J6" s="12"/>
      <c r="K6" s="21" t="s">
        <v>242</v>
      </c>
      <c r="L6" s="12"/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2.5">
      <c r="A7" s="21" t="s">
        <v>176</v>
      </c>
      <c r="C7" s="22" t="s">
        <v>178</v>
      </c>
      <c r="E7" s="22" t="s">
        <v>179</v>
      </c>
      <c r="G7" s="22" t="s">
        <v>180</v>
      </c>
      <c r="I7" s="21" t="s">
        <v>58</v>
      </c>
      <c r="J7" s="12"/>
      <c r="K7" s="22" t="s">
        <v>181</v>
      </c>
      <c r="L7" s="12"/>
      <c r="M7" s="22" t="s">
        <v>182</v>
      </c>
      <c r="N7" s="6"/>
      <c r="O7" s="22" t="s">
        <v>183</v>
      </c>
      <c r="Q7" s="22" t="s">
        <v>181</v>
      </c>
      <c r="S7" s="22" t="s">
        <v>175</v>
      </c>
    </row>
    <row r="8" spans="1:19">
      <c r="A8" s="1" t="s">
        <v>185</v>
      </c>
      <c r="C8" s="1" t="s">
        <v>186</v>
      </c>
      <c r="E8" s="1" t="s">
        <v>184</v>
      </c>
      <c r="G8" s="1" t="s">
        <v>187</v>
      </c>
      <c r="I8" s="1">
        <v>10</v>
      </c>
      <c r="K8" s="3">
        <v>359707430</v>
      </c>
      <c r="M8" s="3">
        <v>620536</v>
      </c>
      <c r="N8" s="12"/>
      <c r="O8" s="3">
        <v>0</v>
      </c>
      <c r="Q8" s="3">
        <v>360327966</v>
      </c>
      <c r="S8" s="10">
        <v>1.6879540772336814E-5</v>
      </c>
    </row>
    <row r="9" spans="1:19">
      <c r="A9" s="1" t="s">
        <v>188</v>
      </c>
      <c r="C9" s="1" t="s">
        <v>189</v>
      </c>
      <c r="E9" s="1" t="s">
        <v>184</v>
      </c>
      <c r="G9" s="1" t="s">
        <v>190</v>
      </c>
      <c r="I9" s="1">
        <v>10</v>
      </c>
      <c r="K9" s="3">
        <v>1474179891308</v>
      </c>
      <c r="M9" s="3">
        <v>25973428782872</v>
      </c>
      <c r="O9" s="3">
        <v>25198821789384</v>
      </c>
      <c r="Q9" s="3">
        <v>2248786884796</v>
      </c>
      <c r="S9" s="10">
        <v>0.10534427935635274</v>
      </c>
    </row>
    <row r="10" spans="1:19">
      <c r="A10" s="1" t="s">
        <v>185</v>
      </c>
      <c r="C10" s="1" t="s">
        <v>191</v>
      </c>
      <c r="E10" s="1" t="s">
        <v>192</v>
      </c>
      <c r="G10" s="1" t="s">
        <v>193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10">
        <v>4.6533558443873577E-8</v>
      </c>
    </row>
    <row r="11" spans="1:19" ht="22.5" thickBot="1">
      <c r="K11" s="9">
        <f>SUM(K8:K10)</f>
        <v>1474540592091</v>
      </c>
      <c r="M11" s="9">
        <f>SUM(M8:M10)</f>
        <v>25973429403408</v>
      </c>
      <c r="O11" s="9">
        <f>SUM(O8:O10)</f>
        <v>25198821789384</v>
      </c>
      <c r="Q11" s="9">
        <f>SUM(Q8:Q10)</f>
        <v>2249148206115</v>
      </c>
      <c r="S11" s="15">
        <f>SUM(S8:S10)</f>
        <v>0.10536120543068352</v>
      </c>
    </row>
    <row r="12" spans="1:19" ht="22.5" thickTop="1"/>
    <row r="14" spans="1:19">
      <c r="Q14" s="3"/>
    </row>
    <row r="15" spans="1:19">
      <c r="Q15" s="3"/>
    </row>
    <row r="16" spans="1:19">
      <c r="Q16" s="3"/>
    </row>
    <row r="17" spans="17:17">
      <c r="Q17" s="3"/>
    </row>
    <row r="44" spans="5:15" ht="22.5" thickBot="1">
      <c r="E44" s="8">
        <f>SUM(E8:E43)</f>
        <v>0</v>
      </c>
      <c r="G44" s="8">
        <f>SUM(G8:G43)</f>
        <v>0</v>
      </c>
      <c r="K44" s="8">
        <f>SUM(K8:K43)</f>
        <v>2949081184182</v>
      </c>
      <c r="O44" s="8">
        <f>SUM(O8:O43)</f>
        <v>50397643578768</v>
      </c>
    </row>
    <row r="45" spans="5:15" ht="22.5" thickTop="1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rightToLeft="1" workbookViewId="0">
      <selection activeCell="N17" sqref="N17"/>
    </sheetView>
  </sheetViews>
  <sheetFormatPr defaultRowHeight="21.75"/>
  <cols>
    <col min="1" max="1" width="24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16384" width="9.140625" style="1"/>
  </cols>
  <sheetData>
    <row r="2" spans="1:7" ht="22.5">
      <c r="A2" s="19" t="s">
        <v>0</v>
      </c>
      <c r="B2" s="19"/>
      <c r="C2" s="19"/>
      <c r="D2" s="19"/>
      <c r="E2" s="19"/>
      <c r="F2" s="19"/>
      <c r="G2" s="19"/>
    </row>
    <row r="3" spans="1:7" ht="22.5">
      <c r="A3" s="19" t="s">
        <v>194</v>
      </c>
      <c r="B3" s="19"/>
      <c r="C3" s="19"/>
      <c r="D3" s="19"/>
      <c r="E3" s="19"/>
      <c r="F3" s="19"/>
      <c r="G3" s="19"/>
    </row>
    <row r="4" spans="1:7" ht="22.5">
      <c r="A4" s="19" t="s">
        <v>2</v>
      </c>
      <c r="B4" s="19"/>
      <c r="C4" s="19"/>
      <c r="D4" s="19"/>
      <c r="E4" s="19"/>
      <c r="F4" s="19"/>
      <c r="G4" s="19"/>
    </row>
    <row r="6" spans="1:7" ht="22.5">
      <c r="A6" s="23" t="s">
        <v>198</v>
      </c>
      <c r="C6" s="21" t="s">
        <v>181</v>
      </c>
      <c r="D6" s="12"/>
      <c r="E6" s="21" t="s">
        <v>229</v>
      </c>
      <c r="F6" s="12"/>
      <c r="G6" s="21" t="s">
        <v>13</v>
      </c>
    </row>
    <row r="7" spans="1:7">
      <c r="A7" s="12" t="s">
        <v>239</v>
      </c>
      <c r="C7" s="5">
        <f>'سرمایه‌گذاری در سهام '!I52</f>
        <v>128497340230</v>
      </c>
      <c r="D7" s="12"/>
      <c r="E7" s="16">
        <f>C7/$C$11</f>
        <v>0.40680641309483501</v>
      </c>
      <c r="F7" s="12"/>
      <c r="G7" s="16">
        <v>6.0194497741236121E-3</v>
      </c>
    </row>
    <row r="8" spans="1:7">
      <c r="A8" s="12" t="s">
        <v>240</v>
      </c>
      <c r="C8" s="13">
        <f>'سرمایه‌گذاری در اوراق بهادار '!I47</f>
        <v>177772781761</v>
      </c>
      <c r="E8" s="17">
        <f t="shared" ref="E8:E10" si="0">C8/$C$11</f>
        <v>0.56280626170656822</v>
      </c>
      <c r="G8" s="17">
        <v>8.3277547153987313E-3</v>
      </c>
    </row>
    <row r="9" spans="1:7">
      <c r="A9" s="12" t="s">
        <v>241</v>
      </c>
      <c r="B9" s="12"/>
      <c r="C9" s="13">
        <f>'درآمد سپرده بانکی '!E10</f>
        <v>9521616139</v>
      </c>
      <c r="D9" s="12"/>
      <c r="E9" s="17">
        <f t="shared" si="0"/>
        <v>3.0144238794665375E-2</v>
      </c>
      <c r="F9" s="12"/>
      <c r="G9" s="17">
        <v>4.4603950567853162E-4</v>
      </c>
    </row>
    <row r="10" spans="1:7">
      <c r="A10" s="1" t="s">
        <v>237</v>
      </c>
      <c r="C10" s="3">
        <f>'سایر درآمدها '!C10</f>
        <v>76783343</v>
      </c>
      <c r="E10" s="17">
        <f t="shared" si="0"/>
        <v>2.4308640393140072E-4</v>
      </c>
      <c r="G10" s="17">
        <v>3.5969108453958372E-6</v>
      </c>
    </row>
    <row r="11" spans="1:7" ht="22.5" thickBot="1">
      <c r="C11" s="9">
        <f>SUM(C7:C10)</f>
        <v>315868521473</v>
      </c>
      <c r="E11" s="18">
        <f>SUM(E7:E10)</f>
        <v>1</v>
      </c>
      <c r="G11" s="15">
        <f>SUM(G7:G10)</f>
        <v>1.479684090604627E-2</v>
      </c>
    </row>
    <row r="12" spans="1:7" ht="22.5" thickTop="1"/>
    <row r="14" spans="1:7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rightToLeft="1" topLeftCell="A4" workbookViewId="0">
      <selection activeCell="O8" sqref="O8:O25"/>
    </sheetView>
  </sheetViews>
  <sheetFormatPr defaultRowHeight="21.7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16384" width="9.140625" style="1"/>
  </cols>
  <sheetData>
    <row r="2" spans="1:19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>
      <c r="A6" s="21" t="s">
        <v>195</v>
      </c>
      <c r="B6" s="21" t="s">
        <v>195</v>
      </c>
      <c r="C6" s="21"/>
      <c r="D6" s="21" t="s">
        <v>195</v>
      </c>
      <c r="E6" s="21" t="s">
        <v>195</v>
      </c>
      <c r="F6" s="21" t="s">
        <v>195</v>
      </c>
      <c r="G6" s="21" t="s">
        <v>195</v>
      </c>
      <c r="I6" s="21" t="s">
        <v>196</v>
      </c>
      <c r="J6" s="21" t="s">
        <v>196</v>
      </c>
      <c r="K6" s="21" t="s">
        <v>196</v>
      </c>
      <c r="L6" s="21" t="s">
        <v>196</v>
      </c>
      <c r="M6" s="21" t="s">
        <v>196</v>
      </c>
      <c r="N6" s="12"/>
      <c r="O6" s="21" t="s">
        <v>197</v>
      </c>
      <c r="P6" s="21" t="s">
        <v>197</v>
      </c>
      <c r="Q6" s="21" t="s">
        <v>197</v>
      </c>
      <c r="R6" s="21" t="s">
        <v>197</v>
      </c>
      <c r="S6" s="21" t="s">
        <v>197</v>
      </c>
    </row>
    <row r="7" spans="1:19" ht="22.5">
      <c r="A7" s="22" t="s">
        <v>198</v>
      </c>
      <c r="C7" s="22" t="s">
        <v>199</v>
      </c>
      <c r="E7" s="22" t="s">
        <v>57</v>
      </c>
      <c r="G7" s="22" t="s">
        <v>58</v>
      </c>
      <c r="I7" s="22" t="s">
        <v>200</v>
      </c>
      <c r="J7" s="6"/>
      <c r="K7" s="22" t="s">
        <v>201</v>
      </c>
      <c r="M7" s="22" t="s">
        <v>202</v>
      </c>
      <c r="N7" s="12"/>
      <c r="O7" s="21" t="s">
        <v>200</v>
      </c>
      <c r="Q7" s="22" t="s">
        <v>201</v>
      </c>
      <c r="S7" s="22" t="s">
        <v>202</v>
      </c>
    </row>
    <row r="8" spans="1:19">
      <c r="A8" s="12" t="s">
        <v>149</v>
      </c>
      <c r="C8" s="12" t="s">
        <v>161</v>
      </c>
      <c r="E8" s="12" t="s">
        <v>151</v>
      </c>
      <c r="G8" s="13">
        <v>18</v>
      </c>
      <c r="I8" s="5">
        <v>105842788819</v>
      </c>
      <c r="J8" s="12"/>
      <c r="K8" s="6" t="s">
        <v>161</v>
      </c>
      <c r="M8" s="5">
        <v>105842788819</v>
      </c>
      <c r="O8" s="5">
        <v>105842788819</v>
      </c>
      <c r="Q8" s="12" t="s">
        <v>161</v>
      </c>
      <c r="S8" s="13">
        <v>105842788819</v>
      </c>
    </row>
    <row r="9" spans="1:19">
      <c r="A9" s="12" t="s">
        <v>130</v>
      </c>
      <c r="B9" s="12"/>
      <c r="C9" s="12" t="s">
        <v>161</v>
      </c>
      <c r="D9" s="12"/>
      <c r="E9" s="12" t="s">
        <v>132</v>
      </c>
      <c r="F9" s="12"/>
      <c r="G9" s="13">
        <v>18</v>
      </c>
      <c r="H9" s="12"/>
      <c r="I9" s="13">
        <v>13785452055</v>
      </c>
      <c r="J9" s="12"/>
      <c r="K9" s="12" t="s">
        <v>161</v>
      </c>
      <c r="L9" s="12"/>
      <c r="M9" s="13">
        <v>13785452055</v>
      </c>
      <c r="N9" s="12"/>
      <c r="O9" s="13">
        <v>119176049317</v>
      </c>
      <c r="P9" s="12"/>
      <c r="Q9" s="12" t="s">
        <v>161</v>
      </c>
      <c r="R9" s="12"/>
      <c r="S9" s="13">
        <v>119176049317</v>
      </c>
    </row>
    <row r="10" spans="1:19">
      <c r="A10" s="1" t="s">
        <v>133</v>
      </c>
      <c r="C10" s="1" t="s">
        <v>161</v>
      </c>
      <c r="E10" s="1" t="s">
        <v>132</v>
      </c>
      <c r="G10" s="3">
        <v>18</v>
      </c>
      <c r="I10" s="3">
        <v>20678178082</v>
      </c>
      <c r="K10" s="1" t="s">
        <v>161</v>
      </c>
      <c r="M10" s="3">
        <v>20678178082</v>
      </c>
      <c r="O10" s="3">
        <v>157764073973</v>
      </c>
      <c r="Q10" s="1" t="s">
        <v>161</v>
      </c>
      <c r="S10" s="3">
        <v>157764073973</v>
      </c>
    </row>
    <row r="11" spans="1:19">
      <c r="A11" s="1" t="s">
        <v>134</v>
      </c>
      <c r="C11" s="1" t="s">
        <v>161</v>
      </c>
      <c r="E11" s="1" t="s">
        <v>136</v>
      </c>
      <c r="G11" s="3">
        <v>18</v>
      </c>
      <c r="I11" s="3">
        <v>14054678292</v>
      </c>
      <c r="K11" s="1" t="s">
        <v>161</v>
      </c>
      <c r="M11" s="3">
        <v>14054678292</v>
      </c>
      <c r="O11" s="3">
        <v>127678653724</v>
      </c>
      <c r="Q11" s="1" t="s">
        <v>161</v>
      </c>
      <c r="S11" s="3">
        <v>127678653724</v>
      </c>
    </row>
    <row r="12" spans="1:19">
      <c r="A12" s="1" t="s">
        <v>60</v>
      </c>
      <c r="C12" s="1" t="s">
        <v>161</v>
      </c>
      <c r="E12" s="1" t="s">
        <v>63</v>
      </c>
      <c r="G12" s="3">
        <v>16</v>
      </c>
      <c r="I12" s="3">
        <v>13815445</v>
      </c>
      <c r="K12" s="1" t="s">
        <v>161</v>
      </c>
      <c r="M12" s="3">
        <v>13815445</v>
      </c>
      <c r="O12" s="3">
        <v>27284059</v>
      </c>
      <c r="Q12" s="1" t="s">
        <v>161</v>
      </c>
      <c r="S12" s="3">
        <v>27284059</v>
      </c>
    </row>
    <row r="13" spans="1:19">
      <c r="A13" s="1" t="s">
        <v>122</v>
      </c>
      <c r="C13" s="1" t="s">
        <v>161</v>
      </c>
      <c r="E13" s="1" t="s">
        <v>124</v>
      </c>
      <c r="G13" s="3">
        <v>16</v>
      </c>
      <c r="I13" s="3">
        <v>3957559798</v>
      </c>
      <c r="K13" s="1" t="s">
        <v>161</v>
      </c>
      <c r="M13" s="3">
        <v>3957559798</v>
      </c>
      <c r="O13" s="3">
        <v>7747953261</v>
      </c>
      <c r="Q13" s="1" t="s">
        <v>161</v>
      </c>
      <c r="S13" s="3">
        <v>7747953261</v>
      </c>
    </row>
    <row r="14" spans="1:19">
      <c r="A14" s="1" t="s">
        <v>128</v>
      </c>
      <c r="C14" s="1" t="s">
        <v>161</v>
      </c>
      <c r="E14" s="1" t="s">
        <v>129</v>
      </c>
      <c r="G14" s="3">
        <v>16</v>
      </c>
      <c r="I14" s="3">
        <v>251488</v>
      </c>
      <c r="K14" s="1" t="s">
        <v>161</v>
      </c>
      <c r="M14" s="3">
        <v>251488</v>
      </c>
      <c r="O14" s="3">
        <v>273015</v>
      </c>
      <c r="Q14" s="1" t="s">
        <v>161</v>
      </c>
      <c r="S14" s="3">
        <v>273015</v>
      </c>
    </row>
    <row r="15" spans="1:19">
      <c r="A15" s="1" t="s">
        <v>113</v>
      </c>
      <c r="C15" s="1" t="s">
        <v>161</v>
      </c>
      <c r="E15" s="1" t="s">
        <v>115</v>
      </c>
      <c r="G15" s="3">
        <v>18</v>
      </c>
      <c r="I15" s="3">
        <v>43486081</v>
      </c>
      <c r="K15" s="1" t="s">
        <v>161</v>
      </c>
      <c r="M15" s="3">
        <v>43486081</v>
      </c>
      <c r="O15" s="3">
        <v>89001423</v>
      </c>
      <c r="Q15" s="1" t="s">
        <v>161</v>
      </c>
      <c r="S15" s="3">
        <v>89001423</v>
      </c>
    </row>
    <row r="16" spans="1:19">
      <c r="A16" s="1" t="s">
        <v>127</v>
      </c>
      <c r="C16" s="1" t="s">
        <v>161</v>
      </c>
      <c r="E16" s="1" t="s">
        <v>66</v>
      </c>
      <c r="G16" s="3">
        <v>20</v>
      </c>
      <c r="I16" s="3">
        <v>47451449331</v>
      </c>
      <c r="K16" s="1" t="s">
        <v>161</v>
      </c>
      <c r="M16" s="3">
        <v>47451449331</v>
      </c>
      <c r="O16" s="3">
        <v>93377128585</v>
      </c>
      <c r="Q16" s="1" t="s">
        <v>161</v>
      </c>
      <c r="S16" s="3">
        <v>93377128585</v>
      </c>
    </row>
    <row r="17" spans="1:19">
      <c r="A17" s="1" t="s">
        <v>126</v>
      </c>
      <c r="C17" s="1" t="s">
        <v>161</v>
      </c>
      <c r="E17" s="1" t="s">
        <v>66</v>
      </c>
      <c r="G17" s="3">
        <v>20</v>
      </c>
      <c r="I17" s="3">
        <v>50840838</v>
      </c>
      <c r="K17" s="1" t="s">
        <v>161</v>
      </c>
      <c r="M17" s="3">
        <v>50840838</v>
      </c>
      <c r="O17" s="3">
        <v>100046923</v>
      </c>
      <c r="Q17" s="1" t="s">
        <v>161</v>
      </c>
      <c r="S17" s="3">
        <v>100046923</v>
      </c>
    </row>
    <row r="18" spans="1:19">
      <c r="A18" s="1" t="s">
        <v>125</v>
      </c>
      <c r="C18" s="1" t="s">
        <v>161</v>
      </c>
      <c r="E18" s="1" t="s">
        <v>66</v>
      </c>
      <c r="G18" s="3">
        <v>20</v>
      </c>
      <c r="I18" s="3">
        <v>8473473093</v>
      </c>
      <c r="K18" s="1" t="s">
        <v>161</v>
      </c>
      <c r="M18" s="3">
        <v>8473473093</v>
      </c>
      <c r="O18" s="3">
        <v>16674487246</v>
      </c>
      <c r="Q18" s="1" t="s">
        <v>161</v>
      </c>
      <c r="S18" s="3">
        <v>16674487246</v>
      </c>
    </row>
    <row r="19" spans="1:19">
      <c r="A19" s="1" t="s">
        <v>71</v>
      </c>
      <c r="C19" s="1" t="s">
        <v>161</v>
      </c>
      <c r="E19" s="1" t="s">
        <v>66</v>
      </c>
      <c r="G19" s="3">
        <v>20</v>
      </c>
      <c r="I19" s="3">
        <v>16045590573</v>
      </c>
      <c r="K19" s="1" t="s">
        <v>161</v>
      </c>
      <c r="M19" s="3">
        <v>16045590573</v>
      </c>
      <c r="O19" s="3">
        <v>31031418168</v>
      </c>
      <c r="Q19" s="1" t="s">
        <v>161</v>
      </c>
      <c r="S19" s="3">
        <v>31031418168</v>
      </c>
    </row>
    <row r="20" spans="1:19">
      <c r="A20" s="1" t="s">
        <v>64</v>
      </c>
      <c r="C20" s="1" t="s">
        <v>161</v>
      </c>
      <c r="E20" s="1" t="s">
        <v>66</v>
      </c>
      <c r="G20" s="3">
        <v>20</v>
      </c>
      <c r="I20" s="3">
        <v>8473473093</v>
      </c>
      <c r="K20" s="1" t="s">
        <v>161</v>
      </c>
      <c r="M20" s="3">
        <v>8473473093</v>
      </c>
      <c r="O20" s="3">
        <v>16674487246</v>
      </c>
      <c r="Q20" s="1" t="s">
        <v>161</v>
      </c>
      <c r="S20" s="3">
        <v>16674487246</v>
      </c>
    </row>
    <row r="21" spans="1:19">
      <c r="A21" s="1" t="s">
        <v>70</v>
      </c>
      <c r="C21" s="1" t="s">
        <v>161</v>
      </c>
      <c r="E21" s="1" t="s">
        <v>66</v>
      </c>
      <c r="G21" s="3">
        <v>20</v>
      </c>
      <c r="I21" s="3">
        <v>5401754029</v>
      </c>
      <c r="K21" s="1" t="s">
        <v>161</v>
      </c>
      <c r="M21" s="3">
        <v>5401754029</v>
      </c>
      <c r="O21" s="3">
        <v>13603323695</v>
      </c>
      <c r="Q21" s="1" t="s">
        <v>161</v>
      </c>
      <c r="S21" s="3">
        <v>13603323695</v>
      </c>
    </row>
    <row r="22" spans="1:19">
      <c r="A22" s="1" t="s">
        <v>119</v>
      </c>
      <c r="C22" s="1" t="s">
        <v>161</v>
      </c>
      <c r="E22" s="1" t="s">
        <v>121</v>
      </c>
      <c r="G22" s="3">
        <v>18</v>
      </c>
      <c r="I22" s="3">
        <v>7202771</v>
      </c>
      <c r="K22" s="1" t="s">
        <v>161</v>
      </c>
      <c r="M22" s="3">
        <v>7202771</v>
      </c>
      <c r="O22" s="3">
        <v>14530901</v>
      </c>
      <c r="Q22" s="1" t="s">
        <v>161</v>
      </c>
      <c r="S22" s="3">
        <v>14530901</v>
      </c>
    </row>
    <row r="23" spans="1:19">
      <c r="A23" s="1" t="s">
        <v>146</v>
      </c>
      <c r="C23" s="1" t="s">
        <v>161</v>
      </c>
      <c r="E23" s="1" t="s">
        <v>148</v>
      </c>
      <c r="G23" s="3">
        <v>21</v>
      </c>
      <c r="I23" s="3">
        <v>26515456</v>
      </c>
      <c r="K23" s="1" t="s">
        <v>161</v>
      </c>
      <c r="M23" s="3">
        <v>26515456</v>
      </c>
      <c r="O23" s="3">
        <v>26515456</v>
      </c>
      <c r="Q23" s="1" t="s">
        <v>161</v>
      </c>
      <c r="S23" s="3">
        <v>26515456</v>
      </c>
    </row>
    <row r="24" spans="1:19">
      <c r="A24" s="1" t="s">
        <v>116</v>
      </c>
      <c r="C24" s="1" t="s">
        <v>161</v>
      </c>
      <c r="E24" s="1" t="s">
        <v>118</v>
      </c>
      <c r="G24" s="3">
        <v>21</v>
      </c>
      <c r="I24" s="3">
        <v>37279635</v>
      </c>
      <c r="K24" s="1" t="s">
        <v>161</v>
      </c>
      <c r="M24" s="3">
        <v>37279635</v>
      </c>
      <c r="O24" s="3">
        <v>73336347</v>
      </c>
      <c r="Q24" s="1" t="s">
        <v>161</v>
      </c>
      <c r="S24" s="3">
        <v>73336347</v>
      </c>
    </row>
    <row r="25" spans="1:19">
      <c r="A25" s="1" t="s">
        <v>67</v>
      </c>
      <c r="C25" s="1" t="s">
        <v>161</v>
      </c>
      <c r="E25" s="1" t="s">
        <v>69</v>
      </c>
      <c r="G25" s="3">
        <v>18</v>
      </c>
      <c r="I25" s="3">
        <v>10159410800</v>
      </c>
      <c r="K25" s="1" t="s">
        <v>161</v>
      </c>
      <c r="M25" s="3">
        <v>10159410800</v>
      </c>
      <c r="O25" s="3">
        <v>18822728939</v>
      </c>
      <c r="Q25" s="1" t="s">
        <v>161</v>
      </c>
      <c r="S25" s="3">
        <v>18822728939</v>
      </c>
    </row>
    <row r="26" spans="1:19">
      <c r="A26" s="1" t="s">
        <v>185</v>
      </c>
      <c r="C26" s="3">
        <v>1</v>
      </c>
      <c r="E26" s="1" t="s">
        <v>161</v>
      </c>
      <c r="G26" s="1">
        <v>0</v>
      </c>
      <c r="I26" s="3">
        <v>620536</v>
      </c>
      <c r="K26" s="3">
        <v>0</v>
      </c>
      <c r="M26" s="3">
        <v>620536</v>
      </c>
      <c r="O26" s="3">
        <v>1235400</v>
      </c>
      <c r="Q26" s="3">
        <v>0</v>
      </c>
      <c r="S26" s="3">
        <v>1235400</v>
      </c>
    </row>
    <row r="27" spans="1:19">
      <c r="A27" s="1" t="s">
        <v>188</v>
      </c>
      <c r="C27" s="3">
        <v>1</v>
      </c>
      <c r="E27" s="1" t="s">
        <v>161</v>
      </c>
      <c r="G27" s="1">
        <v>0</v>
      </c>
      <c r="I27" s="3">
        <v>9520995603</v>
      </c>
      <c r="K27" s="3">
        <v>0</v>
      </c>
      <c r="M27" s="3">
        <v>9520995603</v>
      </c>
      <c r="O27" s="3">
        <v>12995103383</v>
      </c>
      <c r="Q27" s="3">
        <v>0</v>
      </c>
      <c r="S27" s="3">
        <v>12995103383</v>
      </c>
    </row>
    <row r="28" spans="1:19" ht="22.5" thickBot="1">
      <c r="I28" s="9">
        <f>SUM(I8:I27)</f>
        <v>264024815818</v>
      </c>
      <c r="K28" s="9">
        <f>SUM(K8:K27)</f>
        <v>0</v>
      </c>
      <c r="M28" s="9">
        <f>SUM(M8:M27)</f>
        <v>264024815818</v>
      </c>
      <c r="O28" s="9">
        <f>SUM(O8:O27)</f>
        <v>721720419880</v>
      </c>
      <c r="Q28" s="9">
        <f>SUM(Q8:Q27)</f>
        <v>0</v>
      </c>
      <c r="S28" s="9">
        <f>SUM(S8:S27)</f>
        <v>721720419880</v>
      </c>
    </row>
    <row r="29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6"/>
  <sheetViews>
    <sheetView rightToLeft="1" workbookViewId="0">
      <selection activeCell="I14" sqref="I14"/>
    </sheetView>
  </sheetViews>
  <sheetFormatPr defaultRowHeight="21.75"/>
  <cols>
    <col min="1" max="1" width="14.28515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16384" width="9.140625" style="1"/>
  </cols>
  <sheetData>
    <row r="2" spans="1:19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>
      <c r="A6" s="23" t="s">
        <v>3</v>
      </c>
      <c r="C6" s="21" t="s">
        <v>195</v>
      </c>
      <c r="D6" s="21" t="s">
        <v>206</v>
      </c>
      <c r="E6" s="21" t="s">
        <v>206</v>
      </c>
      <c r="F6" s="21" t="s">
        <v>206</v>
      </c>
      <c r="G6" s="21" t="s">
        <v>206</v>
      </c>
      <c r="I6" s="21" t="s">
        <v>196</v>
      </c>
      <c r="J6" s="21" t="s">
        <v>196</v>
      </c>
      <c r="K6" s="21" t="s">
        <v>196</v>
      </c>
      <c r="L6" s="21" t="s">
        <v>196</v>
      </c>
      <c r="M6" s="21" t="s">
        <v>196</v>
      </c>
      <c r="N6" s="12"/>
      <c r="O6" s="21" t="s">
        <v>197</v>
      </c>
      <c r="P6" s="21" t="s">
        <v>197</v>
      </c>
      <c r="Q6" s="21" t="s">
        <v>197</v>
      </c>
      <c r="R6" s="21" t="s">
        <v>197</v>
      </c>
      <c r="S6" s="21" t="s">
        <v>197</v>
      </c>
    </row>
    <row r="7" spans="1:19" ht="22.5">
      <c r="A7" s="21" t="s">
        <v>3</v>
      </c>
      <c r="C7" s="22" t="s">
        <v>207</v>
      </c>
      <c r="E7" s="22" t="s">
        <v>208</v>
      </c>
      <c r="G7" s="22" t="s">
        <v>209</v>
      </c>
      <c r="I7" s="22" t="s">
        <v>210</v>
      </c>
      <c r="J7" s="6"/>
      <c r="K7" s="22" t="s">
        <v>201</v>
      </c>
      <c r="M7" s="22" t="s">
        <v>211</v>
      </c>
      <c r="N7" s="12"/>
      <c r="O7" s="21" t="s">
        <v>210</v>
      </c>
      <c r="Q7" s="22" t="s">
        <v>201</v>
      </c>
      <c r="S7" s="22" t="s">
        <v>211</v>
      </c>
    </row>
    <row r="8" spans="1:19">
      <c r="A8" s="12" t="s">
        <v>21</v>
      </c>
      <c r="C8" s="12" t="s">
        <v>212</v>
      </c>
      <c r="E8" s="13">
        <v>380000</v>
      </c>
      <c r="G8" s="13">
        <v>2080</v>
      </c>
      <c r="I8" s="5">
        <v>790400000</v>
      </c>
      <c r="J8" s="12"/>
      <c r="K8" s="5">
        <v>112383549</v>
      </c>
      <c r="M8" s="5">
        <v>678016451</v>
      </c>
      <c r="O8" s="5">
        <v>790400000</v>
      </c>
      <c r="Q8" s="13">
        <v>112383549</v>
      </c>
      <c r="S8" s="13">
        <v>678016451</v>
      </c>
    </row>
    <row r="9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4" spans="1:19">
      <c r="I14" s="3"/>
    </row>
    <row r="45" spans="5:15" ht="22.5" thickBot="1">
      <c r="E45" s="8">
        <f>SUM(E9:E44)</f>
        <v>0</v>
      </c>
      <c r="G45" s="8">
        <f>SUM(G9:G44)</f>
        <v>0</v>
      </c>
      <c r="K45" s="8">
        <f>SUM(K9:K44)</f>
        <v>0</v>
      </c>
      <c r="O45" s="8">
        <f>SUM(O9:O44)</f>
        <v>0</v>
      </c>
    </row>
    <row r="46" spans="5:15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rightToLeft="1" topLeftCell="A52" workbookViewId="0">
      <selection activeCell="Q44" sqref="Q44:Q75"/>
    </sheetView>
  </sheetViews>
  <sheetFormatPr defaultRowHeight="21.75"/>
  <cols>
    <col min="1" max="1" width="38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6384" width="9.140625" style="1"/>
  </cols>
  <sheetData>
    <row r="2" spans="1:17" ht="22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>
      <c r="A6" s="23" t="s">
        <v>3</v>
      </c>
      <c r="C6" s="21" t="s">
        <v>196</v>
      </c>
      <c r="D6" s="21" t="s">
        <v>196</v>
      </c>
      <c r="E6" s="21" t="s">
        <v>196</v>
      </c>
      <c r="F6" s="21" t="s">
        <v>196</v>
      </c>
      <c r="G6" s="21" t="s">
        <v>196</v>
      </c>
      <c r="H6" s="21" t="s">
        <v>196</v>
      </c>
      <c r="I6" s="21" t="s">
        <v>196</v>
      </c>
      <c r="J6" s="12"/>
      <c r="K6" s="21" t="s">
        <v>197</v>
      </c>
      <c r="L6" s="21" t="s">
        <v>197</v>
      </c>
      <c r="M6" s="21" t="s">
        <v>197</v>
      </c>
      <c r="N6" s="21" t="s">
        <v>197</v>
      </c>
      <c r="O6" s="21" t="s">
        <v>197</v>
      </c>
      <c r="P6" s="21" t="s">
        <v>197</v>
      </c>
      <c r="Q6" s="21" t="s">
        <v>197</v>
      </c>
    </row>
    <row r="7" spans="1:17" ht="22.5">
      <c r="A7" s="21" t="s">
        <v>3</v>
      </c>
      <c r="C7" s="22" t="s">
        <v>7</v>
      </c>
      <c r="E7" s="22" t="s">
        <v>213</v>
      </c>
      <c r="G7" s="22" t="s">
        <v>214</v>
      </c>
      <c r="I7" s="21" t="s">
        <v>215</v>
      </c>
      <c r="J7" s="12"/>
      <c r="K7" s="21" t="s">
        <v>7</v>
      </c>
      <c r="M7" s="21" t="s">
        <v>213</v>
      </c>
      <c r="N7" s="12"/>
      <c r="O7" s="21" t="s">
        <v>214</v>
      </c>
      <c r="Q7" s="22" t="s">
        <v>215</v>
      </c>
    </row>
    <row r="8" spans="1:17">
      <c r="A8" s="12" t="s">
        <v>47</v>
      </c>
      <c r="C8" s="13">
        <v>6382600</v>
      </c>
      <c r="E8" s="13">
        <v>27872947213</v>
      </c>
      <c r="G8" s="13">
        <v>24188154189</v>
      </c>
      <c r="I8" s="5">
        <v>3684793024</v>
      </c>
      <c r="K8" s="5">
        <v>6382600</v>
      </c>
      <c r="M8" s="5">
        <v>27872947213</v>
      </c>
      <c r="N8" s="12"/>
      <c r="O8" s="5">
        <v>24390464558</v>
      </c>
      <c r="Q8" s="13">
        <v>3482482655</v>
      </c>
    </row>
    <row r="9" spans="1:17">
      <c r="A9" s="12" t="s">
        <v>30</v>
      </c>
      <c r="B9" s="12"/>
      <c r="C9" s="13">
        <v>8551901</v>
      </c>
      <c r="D9" s="12"/>
      <c r="E9" s="13">
        <v>32204197530</v>
      </c>
      <c r="F9" s="12"/>
      <c r="G9" s="13">
        <v>25982642346</v>
      </c>
      <c r="H9" s="12"/>
      <c r="I9" s="13">
        <v>6221555184</v>
      </c>
      <c r="J9" s="12"/>
      <c r="K9" s="13">
        <v>8551901</v>
      </c>
      <c r="L9" s="12"/>
      <c r="M9" s="13">
        <v>32204197530</v>
      </c>
      <c r="N9" s="12"/>
      <c r="O9" s="13">
        <v>26380885261</v>
      </c>
      <c r="P9" s="12"/>
      <c r="Q9" s="13">
        <v>5823312269</v>
      </c>
    </row>
    <row r="10" spans="1:17">
      <c r="A10" s="1" t="s">
        <v>49</v>
      </c>
      <c r="C10" s="3">
        <v>330649</v>
      </c>
      <c r="E10" s="3">
        <v>1254338017</v>
      </c>
      <c r="G10" s="3">
        <v>1192368603</v>
      </c>
      <c r="I10" s="3">
        <v>61969414</v>
      </c>
      <c r="K10" s="3">
        <v>330649</v>
      </c>
      <c r="M10" s="3">
        <v>1254338017</v>
      </c>
      <c r="O10" s="3">
        <v>1192368603</v>
      </c>
      <c r="Q10" s="3">
        <v>61969414</v>
      </c>
    </row>
    <row r="11" spans="1:17">
      <c r="A11" s="1" t="s">
        <v>46</v>
      </c>
      <c r="C11" s="3">
        <v>6001056</v>
      </c>
      <c r="E11" s="3">
        <v>61771317958</v>
      </c>
      <c r="G11" s="3">
        <v>54960190691</v>
      </c>
      <c r="I11" s="3">
        <v>6811127267</v>
      </c>
      <c r="K11" s="3">
        <v>6001056</v>
      </c>
      <c r="M11" s="3">
        <v>61771317958</v>
      </c>
      <c r="O11" s="3">
        <v>59021817371</v>
      </c>
      <c r="Q11" s="3">
        <v>2749500587</v>
      </c>
    </row>
    <row r="12" spans="1:17">
      <c r="A12" s="1" t="s">
        <v>29</v>
      </c>
      <c r="C12" s="3">
        <v>11058544</v>
      </c>
      <c r="E12" s="3">
        <v>41665533450</v>
      </c>
      <c r="G12" s="3">
        <v>40458146124</v>
      </c>
      <c r="I12" s="3">
        <v>1207387326</v>
      </c>
      <c r="K12" s="3">
        <v>11058544</v>
      </c>
      <c r="M12" s="3">
        <v>41665533450</v>
      </c>
      <c r="O12" s="3">
        <v>33002908900</v>
      </c>
      <c r="Q12" s="3">
        <v>8662624550</v>
      </c>
    </row>
    <row r="13" spans="1:17">
      <c r="A13" s="1" t="s">
        <v>20</v>
      </c>
      <c r="C13" s="3">
        <v>320292</v>
      </c>
      <c r="E13" s="3">
        <v>19464325343</v>
      </c>
      <c r="G13" s="3">
        <v>17303711800</v>
      </c>
      <c r="I13" s="3">
        <v>2160613543</v>
      </c>
      <c r="K13" s="3">
        <v>320292</v>
      </c>
      <c r="M13" s="3">
        <v>19464325343</v>
      </c>
      <c r="O13" s="3">
        <v>17903575880</v>
      </c>
      <c r="Q13" s="3">
        <v>1560749463</v>
      </c>
    </row>
    <row r="14" spans="1:17">
      <c r="A14" s="1" t="s">
        <v>21</v>
      </c>
      <c r="C14" s="3">
        <v>380000</v>
      </c>
      <c r="E14" s="3">
        <v>8382692292</v>
      </c>
      <c r="G14" s="3">
        <v>8750917421</v>
      </c>
      <c r="I14" s="3">
        <v>-368225129</v>
      </c>
      <c r="K14" s="3">
        <v>380000</v>
      </c>
      <c r="M14" s="3">
        <v>8382692292</v>
      </c>
      <c r="O14" s="3">
        <v>8974118500</v>
      </c>
      <c r="Q14" s="3">
        <v>-591426208</v>
      </c>
    </row>
    <row r="15" spans="1:17">
      <c r="A15" s="1" t="s">
        <v>23</v>
      </c>
      <c r="C15" s="3">
        <v>137051</v>
      </c>
      <c r="E15" s="3">
        <v>9273007017</v>
      </c>
      <c r="G15" s="3">
        <v>8968714979</v>
      </c>
      <c r="I15" s="3">
        <v>304292038</v>
      </c>
      <c r="K15" s="3">
        <v>137051</v>
      </c>
      <c r="M15" s="3">
        <v>9273007017</v>
      </c>
      <c r="O15" s="3">
        <v>9093074258</v>
      </c>
      <c r="Q15" s="3">
        <v>179932759</v>
      </c>
    </row>
    <row r="16" spans="1:17">
      <c r="A16" s="1" t="s">
        <v>45</v>
      </c>
      <c r="C16" s="3">
        <v>10654992</v>
      </c>
      <c r="E16" s="3">
        <v>71871413959</v>
      </c>
      <c r="G16" s="3">
        <v>66926448035</v>
      </c>
      <c r="I16" s="3">
        <v>4944965924</v>
      </c>
      <c r="K16" s="3">
        <v>10654992</v>
      </c>
      <c r="M16" s="3">
        <v>71871413959</v>
      </c>
      <c r="O16" s="3">
        <v>66913248542</v>
      </c>
      <c r="Q16" s="3">
        <v>4958165417</v>
      </c>
    </row>
    <row r="17" spans="1:17">
      <c r="A17" s="1" t="s">
        <v>41</v>
      </c>
      <c r="C17" s="3">
        <v>4982519</v>
      </c>
      <c r="E17" s="3">
        <v>47865319938</v>
      </c>
      <c r="G17" s="3">
        <v>43511739675</v>
      </c>
      <c r="I17" s="3">
        <v>4353580263</v>
      </c>
      <c r="K17" s="3">
        <v>4982519</v>
      </c>
      <c r="M17" s="3">
        <v>47865319938</v>
      </c>
      <c r="O17" s="3">
        <v>43951421187</v>
      </c>
      <c r="Q17" s="3">
        <v>3913898751</v>
      </c>
    </row>
    <row r="18" spans="1:17">
      <c r="A18" s="1" t="s">
        <v>42</v>
      </c>
      <c r="C18" s="3">
        <v>14225791</v>
      </c>
      <c r="E18" s="3">
        <v>74057173041</v>
      </c>
      <c r="G18" s="3">
        <v>62364679321</v>
      </c>
      <c r="I18" s="3">
        <v>11692493720</v>
      </c>
      <c r="K18" s="3">
        <v>14225791</v>
      </c>
      <c r="M18" s="3">
        <v>74057173041</v>
      </c>
      <c r="O18" s="3">
        <v>65546980370</v>
      </c>
      <c r="Q18" s="3">
        <v>8510192671</v>
      </c>
    </row>
    <row r="19" spans="1:17">
      <c r="A19" s="1" t="s">
        <v>43</v>
      </c>
      <c r="C19" s="3">
        <v>1500000</v>
      </c>
      <c r="E19" s="3">
        <v>20988832410</v>
      </c>
      <c r="G19" s="3">
        <v>18561826290</v>
      </c>
      <c r="I19" s="3">
        <v>2427006120</v>
      </c>
      <c r="K19" s="3">
        <v>1500000</v>
      </c>
      <c r="M19" s="3">
        <v>20988832410</v>
      </c>
      <c r="O19" s="3">
        <v>20027272860</v>
      </c>
      <c r="Q19" s="3">
        <v>961559550</v>
      </c>
    </row>
    <row r="20" spans="1:17">
      <c r="A20" s="1" t="s">
        <v>27</v>
      </c>
      <c r="C20" s="3">
        <v>1829224</v>
      </c>
      <c r="E20" s="3">
        <v>4275918512</v>
      </c>
      <c r="G20" s="3">
        <v>3678828225</v>
      </c>
      <c r="I20" s="3">
        <v>597090287</v>
      </c>
      <c r="K20" s="3">
        <v>1829224</v>
      </c>
      <c r="M20" s="3">
        <v>4275918512</v>
      </c>
      <c r="O20" s="3">
        <v>3413459352</v>
      </c>
      <c r="Q20" s="3">
        <v>862459160</v>
      </c>
    </row>
    <row r="21" spans="1:17">
      <c r="A21" s="1" t="s">
        <v>34</v>
      </c>
      <c r="C21" s="3">
        <v>8652000</v>
      </c>
      <c r="E21" s="3">
        <v>36046491210</v>
      </c>
      <c r="G21" s="3">
        <v>34020862121</v>
      </c>
      <c r="I21" s="3">
        <v>2025629089</v>
      </c>
      <c r="K21" s="3">
        <v>8652000</v>
      </c>
      <c r="M21" s="3">
        <v>36046491210</v>
      </c>
      <c r="O21" s="3">
        <v>33647904049</v>
      </c>
      <c r="Q21" s="3">
        <v>2398587161</v>
      </c>
    </row>
    <row r="22" spans="1:17">
      <c r="A22" s="1" t="s">
        <v>40</v>
      </c>
      <c r="C22" s="3">
        <v>6965</v>
      </c>
      <c r="E22" s="3">
        <v>90037035585</v>
      </c>
      <c r="G22" s="3">
        <v>81693717917</v>
      </c>
      <c r="I22" s="3">
        <v>8343317668</v>
      </c>
      <c r="K22" s="3">
        <v>6965</v>
      </c>
      <c r="M22" s="3">
        <v>90037035585</v>
      </c>
      <c r="O22" s="3">
        <v>80301700957</v>
      </c>
      <c r="Q22" s="3">
        <v>9735334628</v>
      </c>
    </row>
    <row r="23" spans="1:17">
      <c r="A23" s="1" t="s">
        <v>38</v>
      </c>
      <c r="C23" s="3">
        <v>16690</v>
      </c>
      <c r="E23" s="3">
        <v>75708885769</v>
      </c>
      <c r="G23" s="3">
        <v>71090197014</v>
      </c>
      <c r="I23" s="3">
        <v>4618688755</v>
      </c>
      <c r="K23" s="3">
        <v>16690</v>
      </c>
      <c r="M23" s="3">
        <v>75708885769</v>
      </c>
      <c r="O23" s="3">
        <v>69420635908</v>
      </c>
      <c r="Q23" s="3">
        <v>6288249861</v>
      </c>
    </row>
    <row r="24" spans="1:17">
      <c r="A24" s="1" t="s">
        <v>48</v>
      </c>
      <c r="C24" s="3">
        <v>7540755</v>
      </c>
      <c r="E24" s="3">
        <v>48736439332</v>
      </c>
      <c r="G24" s="3">
        <v>39372887102</v>
      </c>
      <c r="I24" s="3">
        <v>9363552230</v>
      </c>
      <c r="K24" s="3">
        <v>7540755</v>
      </c>
      <c r="M24" s="3">
        <v>48736439332</v>
      </c>
      <c r="O24" s="3">
        <v>40500963476</v>
      </c>
      <c r="Q24" s="3">
        <v>8235475856</v>
      </c>
    </row>
    <row r="25" spans="1:17">
      <c r="A25" s="1" t="s">
        <v>16</v>
      </c>
      <c r="C25" s="3">
        <v>104001531</v>
      </c>
      <c r="E25" s="3">
        <v>50441125260</v>
      </c>
      <c r="G25" s="3">
        <v>46826878147</v>
      </c>
      <c r="I25" s="3">
        <v>3614247113</v>
      </c>
      <c r="K25" s="3">
        <v>104001531</v>
      </c>
      <c r="M25" s="3">
        <v>50441125260</v>
      </c>
      <c r="O25" s="3">
        <v>49809300404</v>
      </c>
      <c r="Q25" s="3">
        <v>631824856</v>
      </c>
    </row>
    <row r="26" spans="1:17">
      <c r="A26" s="1" t="s">
        <v>35</v>
      </c>
      <c r="C26" s="3">
        <v>12817383</v>
      </c>
      <c r="E26" s="3">
        <v>42661853614</v>
      </c>
      <c r="G26" s="3">
        <v>38241530173</v>
      </c>
      <c r="I26" s="3">
        <v>4420323441</v>
      </c>
      <c r="K26" s="3">
        <v>12817383</v>
      </c>
      <c r="M26" s="3">
        <v>42661853614</v>
      </c>
      <c r="O26" s="3">
        <v>39591830745</v>
      </c>
      <c r="Q26" s="3">
        <v>3070022869</v>
      </c>
    </row>
    <row r="27" spans="1:17">
      <c r="A27" s="1" t="s">
        <v>44</v>
      </c>
      <c r="C27" s="3">
        <v>5870143</v>
      </c>
      <c r="E27" s="3">
        <v>43504886101</v>
      </c>
      <c r="G27" s="3">
        <v>37836449382</v>
      </c>
      <c r="I27" s="3">
        <v>5668436719</v>
      </c>
      <c r="K27" s="3">
        <v>5870143</v>
      </c>
      <c r="M27" s="3">
        <v>43504886101</v>
      </c>
      <c r="O27" s="3">
        <v>38863730729</v>
      </c>
      <c r="Q27" s="3">
        <v>4641155372</v>
      </c>
    </row>
    <row r="28" spans="1:17">
      <c r="A28" s="1" t="s">
        <v>50</v>
      </c>
      <c r="C28" s="3">
        <v>465000</v>
      </c>
      <c r="E28" s="3">
        <v>6635938619</v>
      </c>
      <c r="G28" s="3">
        <v>6736008570</v>
      </c>
      <c r="I28" s="3">
        <v>-100069951</v>
      </c>
      <c r="K28" s="3">
        <v>465000</v>
      </c>
      <c r="M28" s="3">
        <v>6635938619</v>
      </c>
      <c r="O28" s="3">
        <v>6736008570</v>
      </c>
      <c r="Q28" s="3">
        <v>-100069951</v>
      </c>
    </row>
    <row r="29" spans="1:17">
      <c r="A29" s="1" t="s">
        <v>15</v>
      </c>
      <c r="C29" s="3">
        <v>4781344</v>
      </c>
      <c r="E29" s="3">
        <v>11371503808</v>
      </c>
      <c r="G29" s="3">
        <v>10045699562</v>
      </c>
      <c r="I29" s="3">
        <v>1325804246</v>
      </c>
      <c r="K29" s="3">
        <v>4781344</v>
      </c>
      <c r="M29" s="3">
        <v>11371503808</v>
      </c>
      <c r="O29" s="3">
        <v>9832207841</v>
      </c>
      <c r="Q29" s="3">
        <v>1539295967</v>
      </c>
    </row>
    <row r="30" spans="1:17">
      <c r="A30" s="1" t="s">
        <v>22</v>
      </c>
      <c r="C30" s="3">
        <v>2917535</v>
      </c>
      <c r="E30" s="3">
        <v>40075666472</v>
      </c>
      <c r="G30" s="3">
        <v>36074189029</v>
      </c>
      <c r="I30" s="3">
        <v>4001477443</v>
      </c>
      <c r="K30" s="3">
        <v>2917535</v>
      </c>
      <c r="M30" s="3">
        <v>40075666472</v>
      </c>
      <c r="O30" s="3">
        <v>39313066061</v>
      </c>
      <c r="Q30" s="3">
        <v>762600411</v>
      </c>
    </row>
    <row r="31" spans="1:17">
      <c r="A31" s="1" t="s">
        <v>19</v>
      </c>
      <c r="C31" s="3">
        <v>426382</v>
      </c>
      <c r="E31" s="3">
        <v>20097855916</v>
      </c>
      <c r="G31" s="3">
        <v>18563870264</v>
      </c>
      <c r="I31" s="3">
        <v>1533985652</v>
      </c>
      <c r="K31" s="3">
        <v>426382</v>
      </c>
      <c r="M31" s="3">
        <v>20097855916</v>
      </c>
      <c r="O31" s="3">
        <v>20038410653</v>
      </c>
      <c r="Q31" s="3">
        <v>59445263</v>
      </c>
    </row>
    <row r="32" spans="1:17">
      <c r="A32" s="1" t="s">
        <v>33</v>
      </c>
      <c r="C32" s="3">
        <v>6124931</v>
      </c>
      <c r="E32" s="3">
        <v>12959912633</v>
      </c>
      <c r="G32" s="3">
        <v>11220966732</v>
      </c>
      <c r="I32" s="3">
        <v>1738945901</v>
      </c>
      <c r="K32" s="3">
        <v>6124931</v>
      </c>
      <c r="M32" s="3">
        <v>12959912633</v>
      </c>
      <c r="O32" s="3">
        <v>10094206989</v>
      </c>
      <c r="Q32" s="3">
        <v>2865705644</v>
      </c>
    </row>
    <row r="33" spans="1:17">
      <c r="A33" s="1" t="s">
        <v>24</v>
      </c>
      <c r="C33" s="3">
        <v>2522013</v>
      </c>
      <c r="E33" s="3">
        <v>21573685120</v>
      </c>
      <c r="G33" s="3">
        <v>19591021598</v>
      </c>
      <c r="I33" s="3">
        <v>1982663522</v>
      </c>
      <c r="K33" s="3">
        <v>2522013</v>
      </c>
      <c r="M33" s="3">
        <v>21573685120</v>
      </c>
      <c r="O33" s="3">
        <v>20154592241</v>
      </c>
      <c r="Q33" s="3">
        <v>1419092879</v>
      </c>
    </row>
    <row r="34" spans="1:17">
      <c r="A34" s="1" t="s">
        <v>31</v>
      </c>
      <c r="C34" s="3">
        <v>3220346</v>
      </c>
      <c r="E34" s="3">
        <v>76589713698</v>
      </c>
      <c r="G34" s="3">
        <v>64937538813</v>
      </c>
      <c r="I34" s="3">
        <v>11652174885</v>
      </c>
      <c r="K34" s="3">
        <v>3220346</v>
      </c>
      <c r="M34" s="3">
        <v>76589713698</v>
      </c>
      <c r="O34" s="3">
        <v>62948824953</v>
      </c>
      <c r="Q34" s="3">
        <v>13640888745</v>
      </c>
    </row>
    <row r="35" spans="1:17">
      <c r="A35" s="1" t="s">
        <v>39</v>
      </c>
      <c r="C35" s="3">
        <v>2061969</v>
      </c>
      <c r="E35" s="3">
        <v>15326778348</v>
      </c>
      <c r="G35" s="3">
        <v>13865621380</v>
      </c>
      <c r="I35" s="3">
        <v>1461156968</v>
      </c>
      <c r="K35" s="3">
        <v>2061969</v>
      </c>
      <c r="M35" s="3">
        <v>15326778348</v>
      </c>
      <c r="O35" s="3">
        <v>14149585609</v>
      </c>
      <c r="Q35" s="3">
        <v>1177192739</v>
      </c>
    </row>
    <row r="36" spans="1:17">
      <c r="A36" s="1" t="s">
        <v>28</v>
      </c>
      <c r="C36" s="3">
        <v>2217255</v>
      </c>
      <c r="E36" s="3">
        <v>8847618833</v>
      </c>
      <c r="G36" s="3">
        <v>7929197662</v>
      </c>
      <c r="I36" s="3">
        <v>918421171</v>
      </c>
      <c r="K36" s="3">
        <v>2217255</v>
      </c>
      <c r="M36" s="3">
        <v>8847618833</v>
      </c>
      <c r="O36" s="3">
        <v>6978968753</v>
      </c>
      <c r="Q36" s="3">
        <v>1868650080</v>
      </c>
    </row>
    <row r="37" spans="1:17">
      <c r="A37" s="1" t="s">
        <v>36</v>
      </c>
      <c r="C37" s="3">
        <v>9070</v>
      </c>
      <c r="E37" s="3">
        <v>41008086699</v>
      </c>
      <c r="G37" s="3">
        <v>38693211038</v>
      </c>
      <c r="I37" s="3">
        <v>2314875661</v>
      </c>
      <c r="K37" s="3">
        <v>9070</v>
      </c>
      <c r="M37" s="3">
        <v>41008086699</v>
      </c>
      <c r="O37" s="3">
        <v>37490468496</v>
      </c>
      <c r="Q37" s="3">
        <v>3517618203</v>
      </c>
    </row>
    <row r="38" spans="1:17">
      <c r="A38" s="1" t="s">
        <v>37</v>
      </c>
      <c r="C38" s="3">
        <v>14400</v>
      </c>
      <c r="E38" s="3">
        <v>65112656725</v>
      </c>
      <c r="G38" s="3">
        <v>61086185967</v>
      </c>
      <c r="I38" s="3">
        <v>4026470758</v>
      </c>
      <c r="K38" s="3">
        <v>14400</v>
      </c>
      <c r="M38" s="3">
        <v>65112656725</v>
      </c>
      <c r="O38" s="3">
        <v>58782968698</v>
      </c>
      <c r="Q38" s="3">
        <v>6329688027</v>
      </c>
    </row>
    <row r="39" spans="1:17">
      <c r="A39" s="1" t="s">
        <v>32</v>
      </c>
      <c r="C39" s="3">
        <v>3184048</v>
      </c>
      <c r="E39" s="3">
        <v>16309822409</v>
      </c>
      <c r="G39" s="3">
        <v>13211778921</v>
      </c>
      <c r="I39" s="3">
        <v>3098043488</v>
      </c>
      <c r="K39" s="3">
        <v>3184048</v>
      </c>
      <c r="M39" s="3">
        <v>16309822409</v>
      </c>
      <c r="O39" s="3">
        <v>12559892344</v>
      </c>
      <c r="Q39" s="3">
        <v>3749930065</v>
      </c>
    </row>
    <row r="40" spans="1:17">
      <c r="A40" s="1" t="s">
        <v>17</v>
      </c>
      <c r="C40" s="3">
        <v>5545917</v>
      </c>
      <c r="E40" s="3">
        <v>24511263964</v>
      </c>
      <c r="G40" s="3">
        <v>21322005217</v>
      </c>
      <c r="I40" s="3">
        <v>3189258747</v>
      </c>
      <c r="K40" s="3">
        <v>5545917</v>
      </c>
      <c r="M40" s="3">
        <v>24511263964</v>
      </c>
      <c r="O40" s="3">
        <v>21101369087</v>
      </c>
      <c r="Q40" s="3">
        <v>3409894877</v>
      </c>
    </row>
    <row r="41" spans="1:17">
      <c r="A41" s="1" t="s">
        <v>25</v>
      </c>
      <c r="C41" s="3">
        <v>1125375</v>
      </c>
      <c r="E41" s="3">
        <v>12097319576</v>
      </c>
      <c r="G41" s="3">
        <v>10511882430</v>
      </c>
      <c r="I41" s="3">
        <v>1585437146</v>
      </c>
      <c r="K41" s="3">
        <v>1125375</v>
      </c>
      <c r="M41" s="3">
        <v>12097319576</v>
      </c>
      <c r="O41" s="3">
        <v>11170642191</v>
      </c>
      <c r="Q41" s="3">
        <v>926677385</v>
      </c>
    </row>
    <row r="42" spans="1:17">
      <c r="A42" s="1" t="s">
        <v>26</v>
      </c>
      <c r="C42" s="3">
        <v>797212</v>
      </c>
      <c r="E42" s="3">
        <v>22823486910</v>
      </c>
      <c r="G42" s="3">
        <v>21199236817</v>
      </c>
      <c r="I42" s="3">
        <v>1624250093</v>
      </c>
      <c r="K42" s="3">
        <v>797212</v>
      </c>
      <c r="M42" s="3">
        <v>22823486910</v>
      </c>
      <c r="O42" s="3">
        <v>21881421856</v>
      </c>
      <c r="Q42" s="3">
        <v>942065054</v>
      </c>
    </row>
    <row r="43" spans="1:17">
      <c r="A43" s="1" t="s">
        <v>18</v>
      </c>
      <c r="C43" s="3">
        <v>7827209</v>
      </c>
      <c r="E43" s="3">
        <v>44138896741</v>
      </c>
      <c r="G43" s="3">
        <v>41945176458</v>
      </c>
      <c r="I43" s="3">
        <v>2193720283</v>
      </c>
      <c r="K43" s="3">
        <v>7827209</v>
      </c>
      <c r="M43" s="3">
        <v>44138896741</v>
      </c>
      <c r="O43" s="3">
        <v>43784215400</v>
      </c>
      <c r="Q43" s="3">
        <v>354681341</v>
      </c>
    </row>
    <row r="44" spans="1:17">
      <c r="A44" s="14" t="s">
        <v>71</v>
      </c>
      <c r="C44" s="3">
        <v>948806</v>
      </c>
      <c r="E44" s="13">
        <v>939172345719</v>
      </c>
      <c r="G44" s="13">
        <v>939188740133</v>
      </c>
      <c r="I44" s="3">
        <f>E44-G44</f>
        <v>-16394414</v>
      </c>
      <c r="K44" s="13">
        <v>948806</v>
      </c>
      <c r="M44" s="3">
        <v>939172345719</v>
      </c>
      <c r="O44" s="13">
        <v>939382578528</v>
      </c>
      <c r="Q44" s="3">
        <v>-210232809</v>
      </c>
    </row>
    <row r="45" spans="1:17">
      <c r="A45" s="1" t="s">
        <v>83</v>
      </c>
      <c r="C45" s="3">
        <v>622477</v>
      </c>
      <c r="E45" s="3">
        <v>577401076168</v>
      </c>
      <c r="G45" s="3">
        <v>572292153493</v>
      </c>
      <c r="I45" s="3">
        <v>5108922675</v>
      </c>
      <c r="K45" s="3">
        <v>622477</v>
      </c>
      <c r="M45" s="3">
        <v>577401076168</v>
      </c>
      <c r="O45" s="3">
        <v>565653033255</v>
      </c>
      <c r="Q45" s="3">
        <f>M45-O45</f>
        <v>11748042913</v>
      </c>
    </row>
    <row r="46" spans="1:17">
      <c r="A46" s="1" t="s">
        <v>122</v>
      </c>
      <c r="C46" s="3">
        <v>314193</v>
      </c>
      <c r="E46" s="3">
        <v>305034429526</v>
      </c>
      <c r="G46" s="3">
        <v>304752720430</v>
      </c>
      <c r="I46" s="3">
        <v>281709096</v>
      </c>
      <c r="K46" s="3">
        <v>314193</v>
      </c>
      <c r="M46" s="3">
        <v>305034429526</v>
      </c>
      <c r="O46" s="3">
        <v>304752752603</v>
      </c>
      <c r="Q46" s="3">
        <v>281676923</v>
      </c>
    </row>
    <row r="47" spans="1:17">
      <c r="A47" s="1" t="s">
        <v>217</v>
      </c>
      <c r="C47" s="3">
        <v>1000</v>
      </c>
      <c r="E47" s="3">
        <v>832470947</v>
      </c>
      <c r="G47" s="3">
        <v>834873574</v>
      </c>
      <c r="I47" s="3">
        <v>-2402627</v>
      </c>
      <c r="K47" s="3">
        <v>1000</v>
      </c>
      <c r="M47" s="3">
        <v>832470947</v>
      </c>
      <c r="O47" s="3">
        <v>839969784</v>
      </c>
      <c r="Q47" s="3">
        <v>-7498837</v>
      </c>
    </row>
    <row r="48" spans="1:17">
      <c r="A48" s="1" t="s">
        <v>119</v>
      </c>
      <c r="C48" s="3">
        <v>500</v>
      </c>
      <c r="E48" s="3">
        <v>471315434</v>
      </c>
      <c r="G48" s="3">
        <v>479051734</v>
      </c>
      <c r="I48" s="3">
        <v>-7736300</v>
      </c>
      <c r="K48" s="3">
        <v>500</v>
      </c>
      <c r="M48" s="3">
        <v>471315434</v>
      </c>
      <c r="O48" s="3">
        <v>487423436</v>
      </c>
      <c r="Q48" s="3">
        <v>-16108002</v>
      </c>
    </row>
    <row r="49" spans="1:17">
      <c r="A49" s="1" t="s">
        <v>92</v>
      </c>
      <c r="C49" s="3">
        <v>111741</v>
      </c>
      <c r="E49" s="3">
        <v>98510343941</v>
      </c>
      <c r="G49" s="3">
        <v>97860559017</v>
      </c>
      <c r="I49" s="3">
        <v>649784924</v>
      </c>
      <c r="K49" s="3">
        <v>111741</v>
      </c>
      <c r="M49" s="3">
        <v>98510343941</v>
      </c>
      <c r="O49" s="3">
        <v>96039916327</v>
      </c>
      <c r="Q49" s="3">
        <v>2470427614</v>
      </c>
    </row>
    <row r="50" spans="1:17">
      <c r="A50" s="1" t="s">
        <v>95</v>
      </c>
      <c r="C50" s="3">
        <v>102672</v>
      </c>
      <c r="E50" s="3">
        <v>90028566032</v>
      </c>
      <c r="G50" s="3">
        <v>89391071739</v>
      </c>
      <c r="I50" s="3">
        <v>637494293</v>
      </c>
      <c r="K50" s="3">
        <v>102672</v>
      </c>
      <c r="M50" s="3">
        <v>90028566032</v>
      </c>
      <c r="O50" s="3">
        <v>87137741050</v>
      </c>
      <c r="Q50" s="3">
        <v>2890824982</v>
      </c>
    </row>
    <row r="51" spans="1:17">
      <c r="A51" s="1" t="s">
        <v>133</v>
      </c>
      <c r="C51" s="3">
        <v>1500000</v>
      </c>
      <c r="E51" s="3">
        <v>1372354752037</v>
      </c>
      <c r="G51" s="3">
        <v>1370787495000</v>
      </c>
      <c r="I51" s="3">
        <v>1567257037</v>
      </c>
      <c r="K51" s="3">
        <v>1500000</v>
      </c>
      <c r="M51" s="3">
        <v>1372354752038</v>
      </c>
      <c r="O51" s="3">
        <v>1500000000000</v>
      </c>
      <c r="Q51" s="3">
        <v>-127645247962</v>
      </c>
    </row>
    <row r="52" spans="1:17">
      <c r="A52" s="1" t="s">
        <v>137</v>
      </c>
      <c r="C52" s="3">
        <v>1130000</v>
      </c>
      <c r="E52" s="3">
        <v>1067411065636</v>
      </c>
      <c r="G52" s="3">
        <v>1068289547118</v>
      </c>
      <c r="I52" s="3">
        <v>-878481482</v>
      </c>
      <c r="K52" s="3">
        <v>1130000</v>
      </c>
      <c r="M52" s="3">
        <v>1067411065636</v>
      </c>
      <c r="O52" s="3">
        <v>1052768084529</v>
      </c>
      <c r="Q52" s="3">
        <v>14642981107</v>
      </c>
    </row>
    <row r="53" spans="1:17">
      <c r="A53" s="1" t="s">
        <v>101</v>
      </c>
      <c r="C53" s="3">
        <v>1347896</v>
      </c>
      <c r="E53" s="3">
        <v>1044996558823</v>
      </c>
      <c r="G53" s="3">
        <v>1098217305230</v>
      </c>
      <c r="I53" s="3">
        <v>-53220746407</v>
      </c>
      <c r="K53" s="3">
        <v>1347896</v>
      </c>
      <c r="M53" s="3">
        <v>1044996558823</v>
      </c>
      <c r="O53" s="3">
        <v>1065966629340</v>
      </c>
      <c r="Q53" s="3">
        <v>-20970070517</v>
      </c>
    </row>
    <row r="54" spans="1:17">
      <c r="A54" s="1" t="s">
        <v>143</v>
      </c>
      <c r="C54" s="3">
        <v>699510</v>
      </c>
      <c r="E54" s="3">
        <v>488085083194</v>
      </c>
      <c r="G54" s="3">
        <v>480900130804</v>
      </c>
      <c r="I54" s="3">
        <v>7184952390</v>
      </c>
      <c r="K54" s="3">
        <v>699510</v>
      </c>
      <c r="M54" s="3">
        <v>488085083194</v>
      </c>
      <c r="O54" s="3">
        <v>473457798634</v>
      </c>
      <c r="Q54" s="3">
        <v>14627284560</v>
      </c>
    </row>
    <row r="55" spans="1:17">
      <c r="A55" s="1" t="s">
        <v>113</v>
      </c>
      <c r="C55" s="3">
        <v>3000</v>
      </c>
      <c r="E55" s="3">
        <v>2698849613</v>
      </c>
      <c r="G55" s="3">
        <v>2769812611</v>
      </c>
      <c r="I55" s="3">
        <v>-70962998</v>
      </c>
      <c r="K55" s="3">
        <v>3000</v>
      </c>
      <c r="M55" s="3">
        <v>2698849613</v>
      </c>
      <c r="O55" s="3">
        <v>2696371997</v>
      </c>
      <c r="Q55" s="3">
        <v>2477616</v>
      </c>
    </row>
    <row r="56" spans="1:17">
      <c r="A56" s="1" t="s">
        <v>110</v>
      </c>
      <c r="C56" s="3">
        <v>225302</v>
      </c>
      <c r="E56" s="3">
        <v>201486083279</v>
      </c>
      <c r="G56" s="3">
        <v>198485075263</v>
      </c>
      <c r="I56" s="3">
        <v>3001008016</v>
      </c>
      <c r="K56" s="3">
        <v>225302</v>
      </c>
      <c r="M56" s="3">
        <v>201486083279</v>
      </c>
      <c r="O56" s="3">
        <v>195278565485</v>
      </c>
      <c r="Q56" s="3">
        <v>6207517794</v>
      </c>
    </row>
    <row r="57" spans="1:17">
      <c r="A57" s="1" t="s">
        <v>89</v>
      </c>
      <c r="C57" s="3">
        <v>3119</v>
      </c>
      <c r="E57" s="3">
        <v>2337671194</v>
      </c>
      <c r="G57" s="3">
        <v>2311488129</v>
      </c>
      <c r="I57" s="3">
        <v>26183065</v>
      </c>
      <c r="K57" s="3">
        <v>3119</v>
      </c>
      <c r="M57" s="3">
        <v>2337671194</v>
      </c>
      <c r="O57" s="3">
        <v>2296474619</v>
      </c>
      <c r="Q57" s="3">
        <v>41196575</v>
      </c>
    </row>
    <row r="58" spans="1:17">
      <c r="A58" s="1" t="s">
        <v>126</v>
      </c>
      <c r="C58" s="3">
        <v>3000</v>
      </c>
      <c r="E58" s="3">
        <v>2875618210</v>
      </c>
      <c r="G58" s="3">
        <v>2880633431</v>
      </c>
      <c r="I58" s="3">
        <v>-5015221</v>
      </c>
      <c r="K58" s="3">
        <v>3000</v>
      </c>
      <c r="M58" s="3">
        <v>2875618210</v>
      </c>
      <c r="O58" s="3">
        <v>2954356002</v>
      </c>
      <c r="Q58" s="3">
        <v>-78737792</v>
      </c>
    </row>
    <row r="59" spans="1:17">
      <c r="A59" s="1" t="s">
        <v>149</v>
      </c>
      <c r="C59" s="3">
        <v>1000000</v>
      </c>
      <c r="E59" s="3">
        <v>900100462800</v>
      </c>
      <c r="G59" s="3">
        <v>1000000000000</v>
      </c>
      <c r="I59" s="3">
        <v>-99899537200</v>
      </c>
      <c r="K59" s="3">
        <v>1000000</v>
      </c>
      <c r="M59" s="3">
        <v>900100462800</v>
      </c>
      <c r="O59" s="3">
        <v>1000000000000</v>
      </c>
      <c r="Q59" s="3">
        <v>-99899537200</v>
      </c>
    </row>
    <row r="60" spans="1:17">
      <c r="A60" s="1" t="s">
        <v>130</v>
      </c>
      <c r="C60" s="3">
        <v>1000000</v>
      </c>
      <c r="E60" s="3">
        <v>901000323300</v>
      </c>
      <c r="G60" s="3">
        <v>899860500000</v>
      </c>
      <c r="I60" s="3">
        <v>1139823300</v>
      </c>
      <c r="K60" s="3">
        <v>1000000</v>
      </c>
      <c r="M60" s="3">
        <v>901000323300</v>
      </c>
      <c r="O60" s="3">
        <v>1000000000000</v>
      </c>
      <c r="Q60" s="3">
        <v>-98999676700</v>
      </c>
    </row>
    <row r="61" spans="1:17">
      <c r="A61" s="1" t="s">
        <v>134</v>
      </c>
      <c r="C61" s="3">
        <v>999000</v>
      </c>
      <c r="E61" s="3">
        <v>910087774526</v>
      </c>
      <c r="G61" s="3">
        <v>908949091050</v>
      </c>
      <c r="I61" s="3">
        <v>1138683476</v>
      </c>
      <c r="K61" s="3">
        <v>999000</v>
      </c>
      <c r="M61" s="3">
        <v>910087774527</v>
      </c>
      <c r="O61" s="3">
        <v>998845155000</v>
      </c>
      <c r="Q61" s="3">
        <v>-88757380473</v>
      </c>
    </row>
    <row r="62" spans="1:17">
      <c r="A62" s="1" t="s">
        <v>78</v>
      </c>
      <c r="C62" s="3">
        <v>1245333</v>
      </c>
      <c r="E62" s="3">
        <v>1199244113966</v>
      </c>
      <c r="G62" s="3">
        <v>1205980885520</v>
      </c>
      <c r="I62" s="3">
        <v>-6736771554</v>
      </c>
      <c r="K62" s="3">
        <v>1245333</v>
      </c>
      <c r="M62" s="3">
        <v>1199244113966</v>
      </c>
      <c r="O62" s="3">
        <v>1161381350931</v>
      </c>
      <c r="Q62" s="3">
        <v>37862763035</v>
      </c>
    </row>
    <row r="63" spans="1:17">
      <c r="A63" s="1" t="s">
        <v>75</v>
      </c>
      <c r="C63" s="3">
        <v>863285</v>
      </c>
      <c r="E63" s="3">
        <v>843536943164</v>
      </c>
      <c r="G63" s="3">
        <v>832589669076</v>
      </c>
      <c r="I63" s="3">
        <v>10947274088</v>
      </c>
      <c r="K63" s="3">
        <v>863285</v>
      </c>
      <c r="M63" s="3">
        <v>843536943164</v>
      </c>
      <c r="O63" s="3">
        <v>821190463326</v>
      </c>
      <c r="Q63" s="3">
        <v>22346479838</v>
      </c>
    </row>
    <row r="64" spans="1:17">
      <c r="A64" s="1" t="s">
        <v>81</v>
      </c>
      <c r="C64" s="3">
        <v>265252</v>
      </c>
      <c r="E64" s="3">
        <v>262962162838</v>
      </c>
      <c r="G64" s="3">
        <v>259304109209</v>
      </c>
      <c r="I64" s="3">
        <v>3658053629</v>
      </c>
      <c r="K64" s="3">
        <v>265252</v>
      </c>
      <c r="M64" s="3">
        <v>262962162838</v>
      </c>
      <c r="O64" s="3">
        <v>255913115801</v>
      </c>
      <c r="Q64" s="3">
        <v>7049047037</v>
      </c>
    </row>
    <row r="65" spans="1:17">
      <c r="A65" s="1" t="s">
        <v>107</v>
      </c>
      <c r="C65" s="3">
        <v>619710</v>
      </c>
      <c r="E65" s="3">
        <v>559395524482</v>
      </c>
      <c r="G65" s="3">
        <v>551822996697</v>
      </c>
      <c r="I65" s="3">
        <v>7572527785</v>
      </c>
      <c r="K65" s="3">
        <v>619710</v>
      </c>
      <c r="M65" s="3">
        <v>559395524482</v>
      </c>
      <c r="O65" s="3">
        <v>543069739407</v>
      </c>
      <c r="Q65" s="3">
        <v>16325785075</v>
      </c>
    </row>
    <row r="66" spans="1:17">
      <c r="A66" s="1" t="s">
        <v>104</v>
      </c>
      <c r="C66" s="3">
        <v>217176</v>
      </c>
      <c r="E66" s="3">
        <v>178656464067</v>
      </c>
      <c r="G66" s="3">
        <v>176207168249</v>
      </c>
      <c r="I66" s="3">
        <v>2449295818</v>
      </c>
      <c r="K66" s="3">
        <v>217176</v>
      </c>
      <c r="M66" s="3">
        <v>178656464067</v>
      </c>
      <c r="O66" s="3">
        <v>172272927001</v>
      </c>
      <c r="Q66" s="3">
        <v>6383537066</v>
      </c>
    </row>
    <row r="67" spans="1:17">
      <c r="A67" s="1" t="s">
        <v>67</v>
      </c>
      <c r="C67" s="3">
        <v>710543</v>
      </c>
      <c r="E67" s="3">
        <v>704038970042</v>
      </c>
      <c r="G67" s="3">
        <v>704069767842</v>
      </c>
      <c r="I67" s="3">
        <v>-30797800</v>
      </c>
      <c r="K67" s="3">
        <v>710543</v>
      </c>
      <c r="M67" s="3">
        <v>704038970042</v>
      </c>
      <c r="O67" s="3">
        <v>704069767842</v>
      </c>
      <c r="Q67" s="3">
        <v>-30797800</v>
      </c>
    </row>
    <row r="68" spans="1:17">
      <c r="A68" s="1" t="s">
        <v>70</v>
      </c>
      <c r="C68" s="3">
        <v>5000</v>
      </c>
      <c r="E68" s="3">
        <v>4839249800</v>
      </c>
      <c r="G68" s="3">
        <v>4832170552</v>
      </c>
      <c r="I68" s="3">
        <v>7079248</v>
      </c>
      <c r="K68" s="3">
        <v>5000</v>
      </c>
      <c r="M68" s="3">
        <v>4839249800</v>
      </c>
      <c r="O68" s="3">
        <v>4839571732</v>
      </c>
      <c r="Q68" s="3">
        <v>-321932</v>
      </c>
    </row>
    <row r="69" spans="1:17">
      <c r="A69" s="1" t="s">
        <v>128</v>
      </c>
      <c r="C69" s="3">
        <v>19</v>
      </c>
      <c r="E69" s="3">
        <v>18446140</v>
      </c>
      <c r="G69" s="3">
        <v>18447040</v>
      </c>
      <c r="I69" s="3">
        <v>-900</v>
      </c>
      <c r="K69" s="3">
        <v>19</v>
      </c>
      <c r="M69" s="3">
        <v>18446140</v>
      </c>
      <c r="O69" s="3">
        <v>18451853</v>
      </c>
      <c r="Q69" s="3">
        <v>-5713</v>
      </c>
    </row>
    <row r="70" spans="1:17">
      <c r="A70" s="1" t="s">
        <v>146</v>
      </c>
      <c r="C70" s="3">
        <v>4615</v>
      </c>
      <c r="E70" s="3">
        <v>4623513244</v>
      </c>
      <c r="G70" s="3">
        <v>4615715325</v>
      </c>
      <c r="I70" s="3">
        <v>7797919</v>
      </c>
      <c r="K70" s="3">
        <v>4615</v>
      </c>
      <c r="M70" s="3">
        <v>4623513244</v>
      </c>
      <c r="O70" s="3">
        <v>4615715325</v>
      </c>
      <c r="Q70" s="3">
        <v>7797919</v>
      </c>
    </row>
    <row r="71" spans="1:17">
      <c r="A71" s="1" t="s">
        <v>98</v>
      </c>
      <c r="C71" s="3">
        <v>45283</v>
      </c>
      <c r="E71" s="3">
        <v>40693010496</v>
      </c>
      <c r="G71" s="3">
        <v>40162645011</v>
      </c>
      <c r="I71" s="3">
        <v>530365485</v>
      </c>
      <c r="K71" s="3">
        <v>45283</v>
      </c>
      <c r="M71" s="3">
        <v>40693010496</v>
      </c>
      <c r="O71" s="3">
        <v>39692648842</v>
      </c>
      <c r="Q71" s="3">
        <v>1000361654</v>
      </c>
    </row>
    <row r="72" spans="1:17">
      <c r="A72" s="1" t="s">
        <v>140</v>
      </c>
      <c r="C72" s="3">
        <v>818940</v>
      </c>
      <c r="E72" s="3">
        <v>623124111249</v>
      </c>
      <c r="G72" s="3">
        <v>614849652143</v>
      </c>
      <c r="I72" s="3">
        <v>8274459106</v>
      </c>
      <c r="K72" s="3">
        <v>818940</v>
      </c>
      <c r="M72" s="3">
        <v>623124111249</v>
      </c>
      <c r="O72" s="3">
        <v>614983339643</v>
      </c>
      <c r="Q72" s="3">
        <v>8140771606</v>
      </c>
    </row>
    <row r="73" spans="1:17">
      <c r="A73" s="1" t="s">
        <v>152</v>
      </c>
      <c r="C73" s="3">
        <v>9995</v>
      </c>
      <c r="E73" s="3">
        <v>8895030626</v>
      </c>
      <c r="G73" s="3">
        <v>8798962624</v>
      </c>
      <c r="I73" s="3">
        <v>96068002</v>
      </c>
      <c r="K73" s="3">
        <v>9995</v>
      </c>
      <c r="M73" s="3">
        <v>8895030626</v>
      </c>
      <c r="O73" s="3">
        <v>8798962624</v>
      </c>
      <c r="Q73" s="3">
        <v>96068002</v>
      </c>
    </row>
    <row r="74" spans="1:17">
      <c r="A74" s="1" t="s">
        <v>86</v>
      </c>
      <c r="C74" s="3">
        <v>327728</v>
      </c>
      <c r="E74" s="3">
        <v>324379786474</v>
      </c>
      <c r="G74" s="3">
        <v>319991581819</v>
      </c>
      <c r="I74" s="3">
        <v>4388204655</v>
      </c>
      <c r="K74" s="3">
        <v>327728</v>
      </c>
      <c r="M74" s="3">
        <v>324379786474</v>
      </c>
      <c r="O74" s="3">
        <v>315004614257</v>
      </c>
      <c r="Q74" s="3">
        <v>9375172217</v>
      </c>
    </row>
    <row r="75" spans="1:17">
      <c r="A75" s="1" t="s">
        <v>72</v>
      </c>
      <c r="C75" s="3">
        <v>0</v>
      </c>
      <c r="E75" s="3">
        <v>0</v>
      </c>
      <c r="G75" s="3">
        <v>3924440904</v>
      </c>
      <c r="I75" s="3">
        <v>-3924440904</v>
      </c>
      <c r="K75" s="3">
        <v>0</v>
      </c>
      <c r="M75" s="3">
        <v>0</v>
      </c>
      <c r="O75" s="3">
        <v>0</v>
      </c>
      <c r="Q75" s="3">
        <v>0</v>
      </c>
    </row>
    <row r="76" spans="1:17" ht="22.5" thickBot="1">
      <c r="E76" s="9">
        <f>SUM(E8:E75)</f>
        <v>14906856056989</v>
      </c>
      <c r="G76" s="9">
        <f>SUM(G8:G75)</f>
        <v>14888282940780</v>
      </c>
      <c r="I76" s="9">
        <f>SUM(I8:I75)</f>
        <v>18573116209</v>
      </c>
      <c r="M76" s="9">
        <f>SUM(M8:M75)</f>
        <v>14906856056991</v>
      </c>
      <c r="O76" s="9">
        <f>SUM(O8:O75)</f>
        <v>15063372030825</v>
      </c>
      <c r="Q76" s="9">
        <f>SUM(Q8:Q75)</f>
        <v>-156515973834</v>
      </c>
    </row>
    <row r="77" spans="1:17" ht="22.5" thickTop="1"/>
    <row r="79" spans="1:17">
      <c r="O79" s="3"/>
    </row>
    <row r="80" spans="1:17">
      <c r="I80" s="3"/>
    </row>
    <row r="83" spans="9:17">
      <c r="I83" s="3"/>
    </row>
    <row r="84" spans="9:17">
      <c r="Q8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2019-12-24T07:45:44Z</dcterms:created>
  <dcterms:modified xsi:type="dcterms:W3CDTF">2019-12-31T05:56:27Z</dcterms:modified>
</cp:coreProperties>
</file>