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اردیبهشت99\تارنما\"/>
    </mc:Choice>
  </mc:AlternateContent>
  <xr:revisionPtr revIDLastSave="0" documentId="13_ncr:1_{0470DCD0-B34F-4D52-8E09-51BF012E87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7" i="11" l="1"/>
  <c r="I58" i="11"/>
  <c r="I59" i="11"/>
  <c r="I60" i="11"/>
  <c r="I61" i="11"/>
  <c r="I62" i="11"/>
  <c r="I63" i="11"/>
  <c r="I64" i="11"/>
  <c r="I65" i="11"/>
  <c r="I66" i="11"/>
  <c r="I67" i="11"/>
  <c r="G11" i="11"/>
  <c r="I11" i="11" s="1"/>
  <c r="G15" i="11"/>
  <c r="I15" i="11" s="1"/>
  <c r="G19" i="11"/>
  <c r="I19" i="11" s="1"/>
  <c r="G23" i="11"/>
  <c r="I23" i="11" s="1"/>
  <c r="G27" i="11"/>
  <c r="I27" i="11" s="1"/>
  <c r="G30" i="11"/>
  <c r="I30" i="11" s="1"/>
  <c r="G31" i="11"/>
  <c r="I31" i="11" s="1"/>
  <c r="G32" i="11"/>
  <c r="I32" i="11" s="1"/>
  <c r="G33" i="11"/>
  <c r="I33" i="11" s="1"/>
  <c r="G34" i="11"/>
  <c r="I34" i="11" s="1"/>
  <c r="G35" i="11"/>
  <c r="I35" i="11" s="1"/>
  <c r="G36" i="11"/>
  <c r="I36" i="11" s="1"/>
  <c r="G37" i="11"/>
  <c r="I37" i="11" s="1"/>
  <c r="G38" i="11"/>
  <c r="I38" i="11" s="1"/>
  <c r="G39" i="11"/>
  <c r="I39" i="11" s="1"/>
  <c r="G40" i="11"/>
  <c r="I40" i="11" s="1"/>
  <c r="G41" i="11"/>
  <c r="I41" i="11" s="1"/>
  <c r="G42" i="11"/>
  <c r="I42" i="11" s="1"/>
  <c r="G43" i="11"/>
  <c r="I43" i="11" s="1"/>
  <c r="G44" i="11"/>
  <c r="I44" i="11" s="1"/>
  <c r="G45" i="11"/>
  <c r="I45" i="11" s="1"/>
  <c r="G46" i="11"/>
  <c r="I46" i="11" s="1"/>
  <c r="G47" i="11"/>
  <c r="I47" i="11" s="1"/>
  <c r="G48" i="11"/>
  <c r="I48" i="11" s="1"/>
  <c r="G49" i="11"/>
  <c r="I49" i="11" s="1"/>
  <c r="G50" i="11"/>
  <c r="I50" i="11" s="1"/>
  <c r="G51" i="11"/>
  <c r="I51" i="11" s="1"/>
  <c r="G52" i="11"/>
  <c r="I52" i="11" s="1"/>
  <c r="G53" i="11"/>
  <c r="I53" i="11" s="1"/>
  <c r="G54" i="11"/>
  <c r="I54" i="11" s="1"/>
  <c r="G55" i="11"/>
  <c r="I55" i="11" s="1"/>
  <c r="G56" i="11"/>
  <c r="I56" i="11" s="1"/>
  <c r="I9" i="10"/>
  <c r="G9" i="11" s="1"/>
  <c r="I9" i="11" s="1"/>
  <c r="I10" i="10"/>
  <c r="G10" i="11" s="1"/>
  <c r="I10" i="11" s="1"/>
  <c r="I11" i="10"/>
  <c r="I12" i="10"/>
  <c r="G12" i="11" s="1"/>
  <c r="I12" i="11" s="1"/>
  <c r="I13" i="10"/>
  <c r="G13" i="11" s="1"/>
  <c r="I13" i="11" s="1"/>
  <c r="I14" i="10"/>
  <c r="G14" i="11" s="1"/>
  <c r="I14" i="11" s="1"/>
  <c r="I15" i="10"/>
  <c r="I16" i="10"/>
  <c r="G16" i="11" s="1"/>
  <c r="I16" i="11" s="1"/>
  <c r="I17" i="10"/>
  <c r="G17" i="11" s="1"/>
  <c r="I17" i="11" s="1"/>
  <c r="I18" i="10"/>
  <c r="G18" i="11" s="1"/>
  <c r="I18" i="11" s="1"/>
  <c r="I19" i="10"/>
  <c r="I20" i="10"/>
  <c r="G20" i="11" s="1"/>
  <c r="I20" i="11" s="1"/>
  <c r="I21" i="10"/>
  <c r="G21" i="11" s="1"/>
  <c r="I21" i="11" s="1"/>
  <c r="I22" i="10"/>
  <c r="G22" i="11" s="1"/>
  <c r="I22" i="11" s="1"/>
  <c r="I23" i="10"/>
  <c r="I24" i="10"/>
  <c r="G24" i="11" s="1"/>
  <c r="I24" i="11" s="1"/>
  <c r="I25" i="10"/>
  <c r="G25" i="11" s="1"/>
  <c r="I25" i="11" s="1"/>
  <c r="I26" i="10"/>
  <c r="G26" i="11" s="1"/>
  <c r="I26" i="11" s="1"/>
  <c r="I27" i="10"/>
  <c r="I28" i="10"/>
  <c r="G28" i="11" s="1"/>
  <c r="I28" i="11" s="1"/>
  <c r="I29" i="10"/>
  <c r="G29" i="11" s="1"/>
  <c r="I29" i="11" s="1"/>
  <c r="I8" i="10"/>
  <c r="G8" i="11" s="1"/>
  <c r="I8" i="11" s="1"/>
  <c r="E10" i="13" l="1"/>
  <c r="C9" i="15" s="1"/>
  <c r="G11" i="15"/>
  <c r="G8" i="13"/>
  <c r="I10" i="13"/>
  <c r="K9" i="13" s="1"/>
  <c r="Q69" i="12"/>
  <c r="O69" i="12"/>
  <c r="M69" i="12"/>
  <c r="K69" i="12"/>
  <c r="I69" i="12"/>
  <c r="G69" i="12"/>
  <c r="E69" i="12"/>
  <c r="C69" i="12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K10" i="11"/>
  <c r="K26" i="11"/>
  <c r="K42" i="11"/>
  <c r="K58" i="11"/>
  <c r="S68" i="11"/>
  <c r="U10" i="11" s="1"/>
  <c r="Q68" i="11"/>
  <c r="O68" i="11"/>
  <c r="M68" i="11"/>
  <c r="I68" i="11"/>
  <c r="G68" i="11"/>
  <c r="E68" i="11"/>
  <c r="C68" i="11"/>
  <c r="Q78" i="10"/>
  <c r="O78" i="10"/>
  <c r="M78" i="10"/>
  <c r="I78" i="10"/>
  <c r="G78" i="10"/>
  <c r="E78" i="10"/>
  <c r="Q40" i="9"/>
  <c r="Q103" i="9"/>
  <c r="O103" i="9"/>
  <c r="M103" i="9"/>
  <c r="I103" i="9"/>
  <c r="G103" i="9"/>
  <c r="E103" i="9"/>
  <c r="S22" i="8"/>
  <c r="Q22" i="8"/>
  <c r="O22" i="8"/>
  <c r="M22" i="8"/>
  <c r="K22" i="8"/>
  <c r="I22" i="8"/>
  <c r="S35" i="7"/>
  <c r="Q35" i="7"/>
  <c r="O35" i="7"/>
  <c r="M35" i="7"/>
  <c r="K35" i="7"/>
  <c r="I35" i="7"/>
  <c r="S11" i="6"/>
  <c r="Q11" i="6"/>
  <c r="O11" i="6"/>
  <c r="M11" i="6"/>
  <c r="K11" i="6"/>
  <c r="K32" i="4"/>
  <c r="AK60" i="3"/>
  <c r="AI60" i="3"/>
  <c r="AG60" i="3"/>
  <c r="AA60" i="3"/>
  <c r="W60" i="3"/>
  <c r="S60" i="3"/>
  <c r="Q60" i="3"/>
  <c r="Y53" i="1"/>
  <c r="W53" i="1"/>
  <c r="U53" i="1"/>
  <c r="O53" i="1"/>
  <c r="K53" i="1"/>
  <c r="G53" i="1"/>
  <c r="E53" i="1"/>
  <c r="K12" i="11" l="1"/>
  <c r="C7" i="15"/>
  <c r="C11" i="15" s="1"/>
  <c r="E10" i="15" s="1"/>
  <c r="K55" i="11"/>
  <c r="K39" i="11"/>
  <c r="K23" i="11"/>
  <c r="U8" i="11"/>
  <c r="U68" i="11" s="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K8" i="13"/>
  <c r="K10" i="13" s="1"/>
  <c r="K66" i="11"/>
  <c r="K50" i="11"/>
  <c r="K34" i="11"/>
  <c r="K18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K63" i="11"/>
  <c r="K47" i="11"/>
  <c r="K31" i="11"/>
  <c r="K15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G9" i="13"/>
  <c r="G10" i="13" s="1"/>
  <c r="K62" i="11"/>
  <c r="K54" i="11"/>
  <c r="K46" i="11"/>
  <c r="K38" i="11"/>
  <c r="K30" i="11"/>
  <c r="K22" i="11"/>
  <c r="K14" i="11"/>
  <c r="K67" i="11"/>
  <c r="K59" i="11"/>
  <c r="K51" i="11"/>
  <c r="K43" i="11"/>
  <c r="K35" i="11"/>
  <c r="K27" i="11"/>
  <c r="K19" i="11"/>
  <c r="K11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E8" i="15" l="1"/>
  <c r="E9" i="15"/>
  <c r="E7" i="15"/>
  <c r="E11" i="15" s="1"/>
  <c r="K68" i="11"/>
</calcChain>
</file>

<file path=xl/sharedStrings.xml><?xml version="1.0" encoding="utf-8"?>
<sst xmlns="http://schemas.openxmlformats.org/spreadsheetml/2006/main" count="1225" uniqueCount="349">
  <si>
    <t>صندوق سرمایه‌گذاری ثابت حامی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</si>
  <si>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</si>
  <si>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</si>
  <si>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</si>
  <si>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</si>
  <si>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</si>
  <si>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</si>
  <si>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</si>
  <si>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</si>
  <si>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</si>
  <si>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</si>
  <si>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</si>
  <si>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</si>
  <si>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</si>
  <si>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</si>
  <si>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</si>
  <si>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تجارت</t>
  </si>
  <si>
    <t>پالایش نفت اصفهان</t>
  </si>
  <si>
    <t>پالایش نفت شیراز</t>
  </si>
  <si>
    <t>پتروشيمي تندگويان</t>
  </si>
  <si>
    <t>پتروشیمی پردیس</t>
  </si>
  <si>
    <t>پتروشیمی جم</t>
  </si>
  <si>
    <t>پتروشیمی زاگرس</t>
  </si>
  <si>
    <t>پتروشیمی‌شیراز</t>
  </si>
  <si>
    <t>پلی پروپیلن جم - جم پیلن</t>
  </si>
  <si>
    <t>تامين سرمايه بانك ملت</t>
  </si>
  <si>
    <t>تامین سرمایه امید</t>
  </si>
  <si>
    <t>تامین سرمایه لوتوس پارسیان</t>
  </si>
  <si>
    <t>تامین سرمایه نوین</t>
  </si>
  <si>
    <t>س. نفت و گاز و پتروشیمی تأمین</t>
  </si>
  <si>
    <t>س.ص.بازنشستگی کارکنان بانکها</t>
  </si>
  <si>
    <t>سرمايه گذاري تامين اجتماعي</t>
  </si>
  <si>
    <t>سرمايه گذاري صبا تامين</t>
  </si>
  <si>
    <t>سرمايه گذاري كشاورزي كوثر</t>
  </si>
  <si>
    <t>سرمایه گذاری دارویی تامین</t>
  </si>
  <si>
    <t>سرمایه گذاری گروه توسعه ملی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</si>
  <si>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</si>
  <si>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</si>
  <si>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</si>
  <si>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</si>
  <si>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</si>
  <si>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</si>
  <si>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</si>
  <si>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صنایع پتروشیمی خلیج فارس</t>
  </si>
  <si>
    <t>صندوق سرمایه‌گذاری مشترک آسمان خاورمیانه</t>
  </si>
  <si>
    <t>صنعتی دوده فام</t>
  </si>
  <si>
    <t>فولاد  خوزستان</t>
  </si>
  <si>
    <t>فولاد مبارکه اصفهان</t>
  </si>
  <si>
    <t>گروه پتروشیمی س. ایرانیان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</si>
  <si>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</si>
  <si>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</si>
  <si>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</si>
  <si>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</si>
  <si>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</si>
  <si>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ملی‌ صنایع‌ مس‌ ایران‌</t>
  </si>
  <si>
    <t>کالسیمین‌</t>
  </si>
  <si>
    <t>مجتمع صنایع لاستیک یزد</t>
  </si>
  <si>
    <t>شيرپاستوريزه پگاه گيلان</t>
  </si>
  <si>
    <t>فولاد امیرکبیرکاشان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</si>
  <si>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</si>
  <si>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</si>
  <si>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</si>
  <si>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</si>
  <si>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</si>
  <si>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</si>
  <si>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</si>
  <si>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</si>
  <si>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</si>
  <si>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</si>
  <si>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</si>
  <si>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</si>
  <si>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</si>
  <si>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تامين اجتماعي-سپهر000523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</si>
  <si>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</si>
  <si>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</si>
  <si>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</si>
  <si>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</si>
  <si>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</si>
  <si>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</si>
  <si>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</si>
  <si>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</si>
  <si>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آپرورش-سپهر991118</t>
  </si>
  <si>
    <t>اجاره دولتي آپرورش-لوتوس991118</t>
  </si>
  <si>
    <t>اجاره دولتي آپرورش-ملت991118</t>
  </si>
  <si>
    <t>اجاره هواپيمايي ماهان 9903</t>
  </si>
  <si>
    <t>1395/03/09</t>
  </si>
  <si>
    <t>1399/03/09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</si>
  <si>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</si>
  <si>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</si>
  <si>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</si>
  <si>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</si>
  <si>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</si>
  <si>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</si>
  <si>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</si>
  <si>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</si>
  <si>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</si>
  <si>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</si>
  <si>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</si>
  <si>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</si>
  <si>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</si>
  <si>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</si>
  <si>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</si>
  <si>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</si>
  <si>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</si>
  <si>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</si>
  <si>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</si>
  <si>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</si>
  <si>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</si>
  <si>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</si>
  <si>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</si>
  <si>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</si>
  <si>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</si>
  <si>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</si>
  <si>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</si>
  <si>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</si>
  <si>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</si>
  <si>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</si>
  <si>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</si>
  <si>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</si>
  <si>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</si>
  <si>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</si>
  <si>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</si>
  <si>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</si>
  <si>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</si>
  <si>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</si>
  <si>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</si>
  <si>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</si>
  <si>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</si>
  <si>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</si>
  <si>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</si>
  <si>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</si>
  <si>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</si>
  <si>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</si>
  <si>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</si>
  <si>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</si>
  <si>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</si>
  <si>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</si>
  <si>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</si>
  <si>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</si>
  <si>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</si>
  <si>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</si>
  <si>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</si>
  <si>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</si>
  <si>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</si>
  <si>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اسنادخزانه-م6بودجه97-990423</t>
  </si>
  <si>
    <t>1397/07/10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</si>
  <si>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</si>
  <si>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</si>
  <si>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</si>
  <si>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</si>
  <si>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</si>
  <si>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</si>
  <si>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</si>
  <si>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</si>
  <si>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</si>
  <si>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اسنادخزانه-م9بودجه97-990513</t>
  </si>
  <si>
    <t>1397/07/24</t>
  </si>
  <si>
    <t>1399/05/13</t>
  </si>
  <si>
    <t>ص مرابحه خودرو412- 3ماهه 18%</t>
  </si>
  <si>
    <t>1396/12/05</t>
  </si>
  <si>
    <t>1400/12/05</t>
  </si>
  <si>
    <t>صكوك اجاره رايتل  ماهانه 21 %</t>
  </si>
  <si>
    <t>1395/02/14</t>
  </si>
  <si>
    <t>1399/02/14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</si>
  <si>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</si>
  <si>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</si>
  <si>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</si>
  <si>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</si>
  <si>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</si>
  <si>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</si>
  <si>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</si>
  <si>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تعاون-لوتوس991118</t>
  </si>
  <si>
    <t>مرابحه دولتي تعاون-ملت991118</t>
  </si>
  <si>
    <t>مرابحه صنعت غذايي كورش990411</t>
  </si>
  <si>
    <t>1399/04/11</t>
  </si>
  <si>
    <t>مرابحه عام دولت1-ش.خ ساير0206</t>
  </si>
  <si>
    <t>1398/12/25</t>
  </si>
  <si>
    <t>1402/06/25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</si>
  <si>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</si>
  <si>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</si>
  <si>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</si>
  <si>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</si>
  <si>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</si>
  <si>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</si>
  <si>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سپهر0108</t>
  </si>
  <si>
    <t>منفعت دولت5-ش.خاص كاردان0108</t>
  </si>
  <si>
    <t>منفعت دولت6-ش.خاص140109</t>
  </si>
  <si>
    <t>1398/09/17</t>
  </si>
  <si>
    <t>1401/09/18</t>
  </si>
  <si>
    <t>منفعت دولتي4-شرايط خاص14010729</t>
  </si>
  <si>
    <t>1398/07/29</t>
  </si>
  <si>
    <t>1401/07/29</t>
  </si>
  <si>
    <t>سلف نفت خام سبك داخلي 993</t>
  </si>
  <si>
    <t>1398/06/12</t>
  </si>
  <si>
    <t>1399/07/12</t>
  </si>
  <si>
    <t>سلف نفت خام سبك داخلي2993</t>
  </si>
  <si>
    <t>1398/07/03</t>
  </si>
  <si>
    <t>1399/12/03</t>
  </si>
  <si>
    <t>مرابحه دولتي تعاون-اميد991118</t>
  </si>
  <si>
    <t>سلف نفت خام سبك داخلي2991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</si>
  <si>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</si>
  <si>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</si>
  <si>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</si>
  <si>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</si>
  <si>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</si>
  <si>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اجاره دولتی آپرورش-لوتوس991118</t>
  </si>
  <si>
    <t>-5.10%</t>
  </si>
  <si>
    <t>اجاره دولتی آپرورش-ملت991118</t>
  </si>
  <si>
    <t>-8.69%</t>
  </si>
  <si>
    <t>اجاره دولت آپرورش-کاردان991118</t>
  </si>
  <si>
    <t>-0.40%</t>
  </si>
  <si>
    <t>مرابحه دولت تعاون-کاردان991118</t>
  </si>
  <si>
    <t>-1.49%</t>
  </si>
  <si>
    <t>مرابحه دولتی تعاون-ملت991118</t>
  </si>
  <si>
    <t>-9.45%</t>
  </si>
  <si>
    <t>اجاره تامین اجتماعی-سپهر991226</t>
  </si>
  <si>
    <t>-8.64%</t>
  </si>
  <si>
    <t>اجاره تامین اجتماعی-سپهر000523</t>
  </si>
  <si>
    <t>-8.72%</t>
  </si>
  <si>
    <t>-9.62%</t>
  </si>
  <si>
    <t>-4.71%</t>
  </si>
  <si>
    <t>-9.95%</t>
  </si>
  <si>
    <t>-8.68%</t>
  </si>
  <si>
    <t>-8.96%</t>
  </si>
  <si>
    <t>سلف نفت خام سبک داخلی 993</t>
  </si>
  <si>
    <t>سلف نفت خام سبک داخلی2991</t>
  </si>
  <si>
    <t>-9.90%</t>
  </si>
  <si>
    <t>سلف نفت خام سبک داخلی2993</t>
  </si>
  <si>
    <t>-9.98%</t>
  </si>
  <si>
    <t>-9.70%</t>
  </si>
  <si>
    <t>منفعت دولتی4-شرایط خاص14010729</t>
  </si>
  <si>
    <t>0.79%</t>
  </si>
  <si>
    <t>منفعت دولت5-ش.خاص کاردان0108</t>
  </si>
  <si>
    <t>-5.83%</t>
  </si>
  <si>
    <t>-9.87%</t>
  </si>
  <si>
    <t>منفعت دولت5-ش.خاص سایر0108</t>
  </si>
  <si>
    <t>-1.78%</t>
  </si>
  <si>
    <t>-8.06%</t>
  </si>
  <si>
    <t>-4.30%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</si>
  <si>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</si>
  <si>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</si>
  <si>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</si>
  <si>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</si>
  <si>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</si>
  <si>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</si>
  <si>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</si>
  <si>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</si>
  <si>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</si>
  <si>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</si>
  <si>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</si>
  <si>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</si>
  <si>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</si>
  <si>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</si>
  <si>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</si>
  <si>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</si>
  <si>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</si>
  <si>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</si>
  <si>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</si>
  <si>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</si>
  <si>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</si>
  <si>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</si>
  <si>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</si>
  <si>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</si>
  <si>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</si>
  <si>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</si>
  <si>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</si>
  <si>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</si>
  <si>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</si>
  <si>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</si>
  <si>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</si>
  <si>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</si>
  <si>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</si>
  <si>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</si>
  <si>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</si>
  <si>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</si>
  <si>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</si>
  <si>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1398/12/05</t>
  </si>
  <si>
    <t>1399/02/07</t>
  </si>
  <si>
    <t>1398/10/25</t>
  </si>
  <si>
    <t>1398/09/28</t>
  </si>
  <si>
    <t>1398/12/10</t>
  </si>
  <si>
    <t>1398/12/19</t>
  </si>
  <si>
    <t>1399/01/30</t>
  </si>
  <si>
    <t>1399/02/03</t>
  </si>
  <si>
    <t>1399/02/16</t>
  </si>
  <si>
    <t>1399/02/29</t>
  </si>
  <si>
    <t>1399/02/20</t>
  </si>
  <si>
    <t>1399/02/30</t>
  </si>
  <si>
    <t>1399/02/28</t>
  </si>
  <si>
    <t>بهای فروش</t>
  </si>
  <si>
    <t>ارزش دفتری</t>
  </si>
  <si>
    <t>سود و زیان ناشی از تغییر قیمت</t>
  </si>
  <si>
    <t>تراکتورسازی‌ایران‌</t>
  </si>
  <si>
    <t>پتروشیمی شازند</t>
  </si>
  <si>
    <t>اجاره هواپیمایی ماهان 9903</t>
  </si>
  <si>
    <t>صکوک مرابحه سایپا908-3ماهه 18%</t>
  </si>
  <si>
    <t>اجاره دولتی آپرورش-سپهر991118</t>
  </si>
  <si>
    <t>مرابحه دولتی تعاون-امید991118</t>
  </si>
  <si>
    <t>مرابحه دولتی تعاون-لوتوس991118</t>
  </si>
  <si>
    <t>مرابحه گندم2-واجدشرایط خاص1400</t>
  </si>
  <si>
    <t>مرابحه صنعت غذایی کورش990411</t>
  </si>
  <si>
    <t>مرابحه پدیده شیمی قرن990701</t>
  </si>
  <si>
    <t>صکوک اجاره رایتل  ماهانه 21 %</t>
  </si>
  <si>
    <t>سود و زیان ناشی از فروش</t>
  </si>
  <si>
    <t>کلر پارس</t>
  </si>
  <si>
    <t>توزیع دارو پخش</t>
  </si>
  <si>
    <t>ذوب روی اصفهان</t>
  </si>
  <si>
    <t>نفت ایرانول</t>
  </si>
  <si>
    <t>جنرال مکانیک</t>
  </si>
  <si>
    <t>غلتک سازان سپاهان</t>
  </si>
  <si>
    <t>تولیدی فولاد سپید فراب کویر</t>
  </si>
  <si>
    <t>بانک خاورمیانه</t>
  </si>
  <si>
    <t>پتروشیمی پارس</t>
  </si>
  <si>
    <t>ح . تامین سرمایه امید</t>
  </si>
  <si>
    <t>ح . تامین سرمایه لوتوس پارسیان</t>
  </si>
  <si>
    <t>سرمایه گذاری آوا نوین</t>
  </si>
  <si>
    <t>گروه توسعه مالی مهر آیندگان</t>
  </si>
  <si>
    <t>پديده شيمي قرن</t>
  </si>
  <si>
    <t>اسنادخزانه-م14بودجه96-981016</t>
  </si>
  <si>
    <t>سلف نفت خام سبک داخلی 983</t>
  </si>
  <si>
    <t>اسنادخزانه-م19بودجه97-980827</t>
  </si>
  <si>
    <t>اسنادخزانه-م13بودجه96-981016</t>
  </si>
  <si>
    <t>اجاره دولت مرحله یک1394-981226</t>
  </si>
  <si>
    <t>اسنادخزانه-م17بودجه97-981017</t>
  </si>
  <si>
    <t>اسنادخزانه-م12بودجه96-981114</t>
  </si>
  <si>
    <t>اسنادخزانه-م15بودجه96-980820</t>
  </si>
  <si>
    <t>اسنادخزانه-م4بودجه96-980820</t>
  </si>
  <si>
    <t>اسنادخزانه-م10بودجه96-980911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</si>
  <si>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</si>
  <si>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</si>
  <si>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</si>
  <si>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</si>
  <si>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</si>
  <si>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</si>
  <si>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</si>
  <si>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</si>
  <si>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</si>
  <si>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</si>
  <si>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</si>
  <si>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</si>
  <si>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</si>
  <si>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</si>
  <si>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</si>
  <si>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</si>
  <si>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1399/02/01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</si>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</sst>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7">
    <font>
      <sz val="11"/>
      <name val="Calibri"/>
    </font>
    <font>
      <b/>
      <sz val="18"/>
      <color rgb="FF000000"/>
      <name val="B Nazanin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3" fontId="3" fillId="0" borderId="4" xfId="0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4" xfId="0" applyNumberFormat="1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10" fontId="3" fillId="0" borderId="4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444500</xdr:colOff>
      <xdr:row>41</xdr:row>
      <xdr:rowOff>67774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C4CC7D-001B-4851-966A-5DBAD679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71000" y="0"/>
          <a:ext cx="6477000" cy="7878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F344-9A25-49B0-BCDB-5B47D737D1F2}">
  <dimension ref="A1"/>
  <sheetViews>
    <sheetView rightToLeft="1" tabSelected="1" view="pageBreakPreview" zoomScale="90" zoomScaleNormal="100" zoomScaleSheetLayoutView="90" workbookViewId="0">
      <selection activeCell="AB52" sqref="AB51:AB52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1"/>
  <sheetViews>
    <sheetView rightToLeft="1" workbookViewId="0">
      <selection activeCell="I8" sqref="I8:I29"/>
    </sheetView>
  </sheetViews>
  <sheetFormatPr defaultRowHeight="21.75"/>
  <cols>
    <col min="1" max="1" width="33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>
      <c r="A3" s="16" t="s">
        <v>258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>
      <c r="A6" s="13" t="s">
        <v>3</v>
      </c>
      <c r="C6" s="14" t="s">
        <v>260</v>
      </c>
      <c r="D6" s="14" t="s">
        <v>260</v>
      </c>
      <c r="E6" s="14" t="s">
        <v>260</v>
      </c>
      <c r="F6" s="14" t="s">
        <v>260</v>
      </c>
      <c r="G6" s="14" t="s">
        <v>260</v>
      </c>
      <c r="H6" s="14" t="s">
        <v>260</v>
      </c>
      <c r="I6" s="14" t="s">
        <v>260</v>
      </c>
      <c r="K6" s="14" t="s">
        <v>261</v>
      </c>
      <c r="L6" s="14" t="s">
        <v>261</v>
      </c>
      <c r="M6" s="14" t="s">
        <v>261</v>
      </c>
      <c r="N6" s="14" t="s">
        <v>261</v>
      </c>
      <c r="O6" s="14" t="s">
        <v>261</v>
      </c>
      <c r="P6" s="14" t="s">
        <v>261</v>
      </c>
      <c r="Q6" s="14" t="s">
        <v>261</v>
      </c>
    </row>
    <row r="7" spans="1:17" ht="22.5">
      <c r="A7" s="14" t="s">
        <v>3</v>
      </c>
      <c r="C7" s="17" t="s">
        <v>7</v>
      </c>
      <c r="E7" s="17" t="s">
        <v>289</v>
      </c>
      <c r="G7" s="17" t="s">
        <v>290</v>
      </c>
      <c r="I7" s="17" t="s">
        <v>303</v>
      </c>
      <c r="K7" s="17" t="s">
        <v>7</v>
      </c>
      <c r="M7" s="17" t="s">
        <v>289</v>
      </c>
      <c r="O7" s="17" t="s">
        <v>290</v>
      </c>
      <c r="Q7" s="17" t="s">
        <v>303</v>
      </c>
    </row>
    <row r="8" spans="1:17">
      <c r="A8" s="1" t="s">
        <v>38</v>
      </c>
      <c r="C8" s="3">
        <v>17817383</v>
      </c>
      <c r="E8" s="3">
        <v>183927732495</v>
      </c>
      <c r="G8" s="3">
        <v>97107156344</v>
      </c>
      <c r="I8" s="3">
        <f>E8-G8</f>
        <v>86820576151</v>
      </c>
      <c r="K8" s="3">
        <v>19628383</v>
      </c>
      <c r="M8" s="3">
        <v>189435549394</v>
      </c>
      <c r="O8" s="3">
        <v>69997281814</v>
      </c>
      <c r="Q8" s="3">
        <v>119438267580</v>
      </c>
    </row>
    <row r="9" spans="1:17">
      <c r="A9" s="1" t="s">
        <v>46</v>
      </c>
      <c r="C9" s="3">
        <v>1000000</v>
      </c>
      <c r="E9" s="3">
        <v>24506793738</v>
      </c>
      <c r="G9" s="3">
        <v>12443939563</v>
      </c>
      <c r="I9" s="3">
        <f t="shared" ref="I9:I29" si="0">E9-G9</f>
        <v>12062854175</v>
      </c>
      <c r="K9" s="3">
        <v>1120000</v>
      </c>
      <c r="M9" s="3">
        <v>25759027527</v>
      </c>
      <c r="O9" s="3">
        <v>-1512252025</v>
      </c>
      <c r="Q9" s="3">
        <v>27271279552</v>
      </c>
    </row>
    <row r="10" spans="1:17">
      <c r="A10" s="1" t="s">
        <v>34</v>
      </c>
      <c r="C10" s="3">
        <v>2064700</v>
      </c>
      <c r="E10" s="3">
        <v>110644897016</v>
      </c>
      <c r="G10" s="3">
        <v>33714125270</v>
      </c>
      <c r="I10" s="3">
        <f t="shared" si="0"/>
        <v>76930771746</v>
      </c>
      <c r="K10" s="3">
        <v>2710259</v>
      </c>
      <c r="M10" s="3">
        <v>127484618666</v>
      </c>
      <c r="O10" s="3">
        <v>26695418293</v>
      </c>
      <c r="Q10" s="3">
        <v>100789200373</v>
      </c>
    </row>
    <row r="11" spans="1:17">
      <c r="A11" s="1" t="s">
        <v>35</v>
      </c>
      <c r="C11" s="3">
        <v>3184048</v>
      </c>
      <c r="E11" s="3">
        <v>54701062248</v>
      </c>
      <c r="G11" s="3">
        <v>16035168284</v>
      </c>
      <c r="I11" s="3">
        <f t="shared" si="0"/>
        <v>38665893964</v>
      </c>
      <c r="K11" s="3">
        <v>3184048</v>
      </c>
      <c r="M11" s="3">
        <v>54701062248</v>
      </c>
      <c r="O11" s="3">
        <v>12559892344</v>
      </c>
      <c r="Q11" s="3">
        <v>42141169904</v>
      </c>
    </row>
    <row r="12" spans="1:17">
      <c r="A12" s="1" t="s">
        <v>43</v>
      </c>
      <c r="C12" s="3">
        <v>5203732</v>
      </c>
      <c r="E12" s="3">
        <v>90879075372</v>
      </c>
      <c r="G12" s="3">
        <v>45738111273</v>
      </c>
      <c r="I12" s="3">
        <f t="shared" si="0"/>
        <v>45140964099</v>
      </c>
      <c r="K12" s="3">
        <v>5203732</v>
      </c>
      <c r="M12" s="3">
        <v>90879075372</v>
      </c>
      <c r="O12" s="3">
        <v>31120650911</v>
      </c>
      <c r="Q12" s="3">
        <v>59758424461</v>
      </c>
    </row>
    <row r="13" spans="1:17">
      <c r="A13" s="1" t="s">
        <v>55</v>
      </c>
      <c r="C13" s="3">
        <v>1050980</v>
      </c>
      <c r="E13" s="3">
        <v>39734020991</v>
      </c>
      <c r="G13" s="3">
        <v>17039088948</v>
      </c>
      <c r="I13" s="3">
        <f t="shared" si="0"/>
        <v>22694932043</v>
      </c>
      <c r="K13" s="3">
        <v>1500000</v>
      </c>
      <c r="M13" s="3">
        <v>50761780309</v>
      </c>
      <c r="O13" s="3">
        <v>20027272860</v>
      </c>
      <c r="Q13" s="3">
        <v>30734507449</v>
      </c>
    </row>
    <row r="14" spans="1:17">
      <c r="A14" s="1" t="s">
        <v>16</v>
      </c>
      <c r="C14" s="3">
        <v>98001531</v>
      </c>
      <c r="E14" s="3">
        <v>194886425836</v>
      </c>
      <c r="G14" s="3">
        <v>125411314613</v>
      </c>
      <c r="I14" s="3">
        <f t="shared" si="0"/>
        <v>69475111223</v>
      </c>
      <c r="K14" s="3">
        <v>104001531</v>
      </c>
      <c r="M14" s="3">
        <v>197968385998</v>
      </c>
      <c r="O14" s="3">
        <v>49809300404</v>
      </c>
      <c r="Q14" s="3">
        <v>148159085594</v>
      </c>
    </row>
    <row r="15" spans="1:17">
      <c r="A15" s="1" t="s">
        <v>15</v>
      </c>
      <c r="C15" s="3">
        <v>4781344</v>
      </c>
      <c r="E15" s="3">
        <v>45194488922</v>
      </c>
      <c r="G15" s="3">
        <v>20963426932</v>
      </c>
      <c r="I15" s="3">
        <f t="shared" si="0"/>
        <v>24231061990</v>
      </c>
      <c r="K15" s="3">
        <v>6000000</v>
      </c>
      <c r="M15" s="3">
        <v>47828979603</v>
      </c>
      <c r="O15" s="3">
        <v>12338214328</v>
      </c>
      <c r="Q15" s="3">
        <v>35490765275</v>
      </c>
    </row>
    <row r="16" spans="1:17">
      <c r="A16" s="1" t="s">
        <v>47</v>
      </c>
      <c r="C16" s="3">
        <v>22218397</v>
      </c>
      <c r="E16" s="3">
        <v>236147668802</v>
      </c>
      <c r="G16" s="3">
        <v>109011887233</v>
      </c>
      <c r="I16" s="3">
        <f t="shared" si="0"/>
        <v>127135781569</v>
      </c>
      <c r="K16" s="3">
        <v>24627618</v>
      </c>
      <c r="M16" s="3">
        <v>246408169393</v>
      </c>
      <c r="O16" s="3">
        <v>74955584761</v>
      </c>
      <c r="Q16" s="3">
        <v>171452584632</v>
      </c>
    </row>
    <row r="17" spans="1:17">
      <c r="A17" s="1" t="s">
        <v>48</v>
      </c>
      <c r="C17" s="3">
        <v>1400000</v>
      </c>
      <c r="E17" s="3">
        <v>12433943675</v>
      </c>
      <c r="G17" s="3">
        <v>7227193007</v>
      </c>
      <c r="I17" s="3">
        <f t="shared" si="0"/>
        <v>5206750668</v>
      </c>
      <c r="K17" s="3">
        <v>1400000</v>
      </c>
      <c r="M17" s="3">
        <v>12433943675</v>
      </c>
      <c r="O17" s="3">
        <v>5618448397</v>
      </c>
      <c r="Q17" s="3">
        <v>6815495278</v>
      </c>
    </row>
    <row r="18" spans="1:17">
      <c r="A18" s="1" t="s">
        <v>32</v>
      </c>
      <c r="C18" s="3">
        <v>1000000</v>
      </c>
      <c r="E18" s="3">
        <v>21843941635</v>
      </c>
      <c r="G18" s="3">
        <v>12010312733</v>
      </c>
      <c r="I18" s="3">
        <f t="shared" si="0"/>
        <v>9833628902</v>
      </c>
      <c r="K18" s="3">
        <v>1000000</v>
      </c>
      <c r="M18" s="3">
        <v>21843941635</v>
      </c>
      <c r="O18" s="3">
        <v>18252846344</v>
      </c>
      <c r="Q18" s="3">
        <v>3591095291</v>
      </c>
    </row>
    <row r="19" spans="1:17">
      <c r="A19" s="1" t="s">
        <v>33</v>
      </c>
      <c r="C19" s="3">
        <v>1064478</v>
      </c>
      <c r="E19" s="3">
        <v>31611489769</v>
      </c>
      <c r="G19" s="3">
        <v>11407348384</v>
      </c>
      <c r="I19" s="3">
        <f t="shared" si="0"/>
        <v>20204141385</v>
      </c>
      <c r="K19" s="3">
        <v>1064478</v>
      </c>
      <c r="M19" s="3">
        <v>31611489769</v>
      </c>
      <c r="O19" s="3">
        <v>13980336285</v>
      </c>
      <c r="Q19" s="3">
        <v>17631153484</v>
      </c>
    </row>
    <row r="20" spans="1:17">
      <c r="A20" s="1" t="s">
        <v>23</v>
      </c>
      <c r="C20" s="3">
        <v>556331</v>
      </c>
      <c r="E20" s="3">
        <v>17673019665</v>
      </c>
      <c r="G20" s="3">
        <v>6241015852</v>
      </c>
      <c r="I20" s="3">
        <f t="shared" si="0"/>
        <v>11432003813</v>
      </c>
      <c r="K20" s="3">
        <v>668063</v>
      </c>
      <c r="M20" s="3">
        <v>18882271035</v>
      </c>
      <c r="O20" s="3">
        <v>6914811496</v>
      </c>
      <c r="Q20" s="3">
        <v>11967459539</v>
      </c>
    </row>
    <row r="21" spans="1:17">
      <c r="A21" s="1" t="s">
        <v>28</v>
      </c>
      <c r="C21" s="3">
        <v>2000000</v>
      </c>
      <c r="E21" s="3">
        <v>21076021543</v>
      </c>
      <c r="G21" s="3">
        <v>6396837762</v>
      </c>
      <c r="I21" s="3">
        <f t="shared" si="0"/>
        <v>14679183781</v>
      </c>
      <c r="K21" s="3">
        <v>5098488</v>
      </c>
      <c r="M21" s="3">
        <v>31645013920</v>
      </c>
      <c r="O21" s="3">
        <v>9325528554</v>
      </c>
      <c r="Q21" s="3">
        <v>22319485366</v>
      </c>
    </row>
    <row r="22" spans="1:17">
      <c r="A22" s="1" t="s">
        <v>58</v>
      </c>
      <c r="C22" s="3">
        <v>159129</v>
      </c>
      <c r="E22" s="3">
        <v>7789515019</v>
      </c>
      <c r="G22" s="3">
        <v>7474286448</v>
      </c>
      <c r="I22" s="3">
        <f t="shared" si="0"/>
        <v>315228571</v>
      </c>
      <c r="K22" s="3">
        <v>159129</v>
      </c>
      <c r="M22" s="3">
        <v>7789515019</v>
      </c>
      <c r="O22" s="3">
        <v>8373265220</v>
      </c>
      <c r="Q22" s="3">
        <v>-583750201</v>
      </c>
    </row>
    <row r="23" spans="1:17">
      <c r="A23" s="1" t="s">
        <v>54</v>
      </c>
      <c r="C23" s="3">
        <v>1000000</v>
      </c>
      <c r="E23" s="3">
        <v>13906167654</v>
      </c>
      <c r="G23" s="3">
        <v>7343875884</v>
      </c>
      <c r="I23" s="3">
        <f t="shared" si="0"/>
        <v>6562291770</v>
      </c>
      <c r="K23" s="3">
        <v>9590755</v>
      </c>
      <c r="M23" s="3">
        <v>72671006060</v>
      </c>
      <c r="O23" s="3">
        <v>35414293780</v>
      </c>
      <c r="Q23" s="3">
        <v>37256712280</v>
      </c>
    </row>
    <row r="24" spans="1:17">
      <c r="A24" s="1" t="s">
        <v>17</v>
      </c>
      <c r="C24" s="3">
        <v>5000000</v>
      </c>
      <c r="E24" s="3">
        <v>64496403488</v>
      </c>
      <c r="G24" s="3">
        <v>52492848478</v>
      </c>
      <c r="I24" s="3">
        <f t="shared" si="0"/>
        <v>12003555010</v>
      </c>
      <c r="K24" s="3">
        <v>7833426</v>
      </c>
      <c r="M24" s="3">
        <v>81166658823</v>
      </c>
      <c r="O24" s="3">
        <v>43818992349</v>
      </c>
      <c r="Q24" s="3">
        <v>37347666474</v>
      </c>
    </row>
    <row r="25" spans="1:17">
      <c r="A25" s="1" t="s">
        <v>53</v>
      </c>
      <c r="C25" s="3">
        <v>444523</v>
      </c>
      <c r="E25" s="3">
        <v>20949756381</v>
      </c>
      <c r="G25" s="3">
        <v>9864518744</v>
      </c>
      <c r="I25" s="3">
        <f t="shared" si="0"/>
        <v>11085237637</v>
      </c>
      <c r="K25" s="3">
        <v>972946</v>
      </c>
      <c r="M25" s="3">
        <v>34696108831</v>
      </c>
      <c r="O25" s="3">
        <v>16482554907</v>
      </c>
      <c r="Q25" s="3">
        <v>18213553924</v>
      </c>
    </row>
    <row r="26" spans="1:17">
      <c r="A26" s="1" t="s">
        <v>31</v>
      </c>
      <c r="C26" s="3">
        <v>33700000</v>
      </c>
      <c r="E26" s="3">
        <v>561290622351</v>
      </c>
      <c r="G26" s="3">
        <v>438826470399</v>
      </c>
      <c r="I26" s="3">
        <f t="shared" si="0"/>
        <v>122464151952</v>
      </c>
      <c r="K26" s="3">
        <v>33700000</v>
      </c>
      <c r="M26" s="3">
        <v>561290622351</v>
      </c>
      <c r="O26" s="3">
        <v>141660250353</v>
      </c>
      <c r="Q26" s="3">
        <v>419630371998</v>
      </c>
    </row>
    <row r="27" spans="1:17">
      <c r="A27" s="1" t="s">
        <v>52</v>
      </c>
      <c r="C27" s="3">
        <v>964855</v>
      </c>
      <c r="E27" s="3">
        <v>16090807512</v>
      </c>
      <c r="G27" s="3">
        <v>9168610911</v>
      </c>
      <c r="I27" s="3">
        <f t="shared" si="0"/>
        <v>6922196601</v>
      </c>
      <c r="K27" s="3">
        <v>1821855</v>
      </c>
      <c r="M27" s="3">
        <v>19537861934</v>
      </c>
      <c r="O27" s="3">
        <v>-25601541950</v>
      </c>
      <c r="Q27" s="3">
        <v>45139403884</v>
      </c>
    </row>
    <row r="28" spans="1:17">
      <c r="A28" s="1" t="s">
        <v>30</v>
      </c>
      <c r="C28" s="3">
        <v>6124930</v>
      </c>
      <c r="E28" s="3">
        <v>42873343664</v>
      </c>
      <c r="G28" s="3">
        <v>27262505422</v>
      </c>
      <c r="I28" s="3">
        <f t="shared" si="0"/>
        <v>15610838242</v>
      </c>
      <c r="K28" s="3">
        <v>7124930</v>
      </c>
      <c r="M28" s="3">
        <v>45073749765</v>
      </c>
      <c r="O28" s="3">
        <v>12071864848</v>
      </c>
      <c r="Q28" s="3">
        <v>33001884917</v>
      </c>
    </row>
    <row r="29" spans="1:17">
      <c r="A29" s="1" t="s">
        <v>51</v>
      </c>
      <c r="C29" s="3">
        <v>1000000</v>
      </c>
      <c r="E29" s="3">
        <v>23920906582</v>
      </c>
      <c r="G29" s="3">
        <v>9304129323</v>
      </c>
      <c r="I29" s="3">
        <f t="shared" si="0"/>
        <v>14616777259</v>
      </c>
      <c r="K29" s="3">
        <v>1000000</v>
      </c>
      <c r="M29" s="3">
        <v>23920906582</v>
      </c>
      <c r="O29" s="3">
        <v>9704514536</v>
      </c>
      <c r="Q29" s="3">
        <v>14216392046</v>
      </c>
    </row>
    <row r="30" spans="1:17">
      <c r="A30" s="1" t="s">
        <v>304</v>
      </c>
      <c r="C30" s="3">
        <v>0</v>
      </c>
      <c r="E30" s="3">
        <v>0</v>
      </c>
      <c r="G30" s="3">
        <v>0</v>
      </c>
      <c r="I30" s="3">
        <v>0</v>
      </c>
      <c r="K30" s="3">
        <v>38</v>
      </c>
      <c r="M30" s="3">
        <v>2845872</v>
      </c>
      <c r="O30" s="3">
        <v>1122040</v>
      </c>
      <c r="Q30" s="3">
        <v>1723832</v>
      </c>
    </row>
    <row r="31" spans="1:17">
      <c r="A31" s="1" t="s">
        <v>292</v>
      </c>
      <c r="C31" s="3">
        <v>0</v>
      </c>
      <c r="E31" s="3">
        <v>0</v>
      </c>
      <c r="G31" s="3">
        <v>0</v>
      </c>
      <c r="I31" s="3">
        <v>0</v>
      </c>
      <c r="K31" s="3">
        <v>22917</v>
      </c>
      <c r="M31" s="3">
        <v>259194186</v>
      </c>
      <c r="O31" s="3">
        <v>236875583</v>
      </c>
      <c r="Q31" s="3">
        <v>22318603</v>
      </c>
    </row>
    <row r="32" spans="1:17">
      <c r="A32" s="1" t="s">
        <v>42</v>
      </c>
      <c r="C32" s="3">
        <v>0</v>
      </c>
      <c r="E32" s="3">
        <v>0</v>
      </c>
      <c r="G32" s="3">
        <v>0</v>
      </c>
      <c r="I32" s="3">
        <v>0</v>
      </c>
      <c r="K32" s="3">
        <v>3450</v>
      </c>
      <c r="M32" s="3">
        <v>21481870382</v>
      </c>
      <c r="O32" s="3">
        <v>14943449585</v>
      </c>
      <c r="Q32" s="3">
        <v>6538420797</v>
      </c>
    </row>
    <row r="33" spans="1:17">
      <c r="A33" s="1" t="s">
        <v>305</v>
      </c>
      <c r="C33" s="3">
        <v>0</v>
      </c>
      <c r="E33" s="3">
        <v>0</v>
      </c>
      <c r="G33" s="3">
        <v>0</v>
      </c>
      <c r="I33" s="3">
        <v>0</v>
      </c>
      <c r="K33" s="3">
        <v>65</v>
      </c>
      <c r="M33" s="3">
        <v>2066461</v>
      </c>
      <c r="O33" s="3">
        <v>1990935</v>
      </c>
      <c r="Q33" s="3">
        <v>75526</v>
      </c>
    </row>
    <row r="34" spans="1:17">
      <c r="A34" s="1" t="s">
        <v>306</v>
      </c>
      <c r="C34" s="3">
        <v>0</v>
      </c>
      <c r="E34" s="3">
        <v>0</v>
      </c>
      <c r="G34" s="3">
        <v>0</v>
      </c>
      <c r="I34" s="3">
        <v>0</v>
      </c>
      <c r="K34" s="3">
        <v>50</v>
      </c>
      <c r="M34" s="3">
        <v>1962875</v>
      </c>
      <c r="O34" s="3">
        <v>700651</v>
      </c>
      <c r="Q34" s="3">
        <v>1262224</v>
      </c>
    </row>
    <row r="35" spans="1:17">
      <c r="A35" s="1" t="s">
        <v>37</v>
      </c>
      <c r="C35" s="3">
        <v>0</v>
      </c>
      <c r="E35" s="3">
        <v>0</v>
      </c>
      <c r="G35" s="3">
        <v>0</v>
      </c>
      <c r="I35" s="3">
        <v>0</v>
      </c>
      <c r="K35" s="3">
        <v>300000</v>
      </c>
      <c r="M35" s="3">
        <v>1166531784</v>
      </c>
      <c r="O35" s="3">
        <v>1612776915</v>
      </c>
      <c r="Q35" s="3">
        <v>-446245131</v>
      </c>
    </row>
    <row r="36" spans="1:17">
      <c r="A36" s="1" t="s">
        <v>29</v>
      </c>
      <c r="C36" s="3">
        <v>0</v>
      </c>
      <c r="E36" s="3">
        <v>0</v>
      </c>
      <c r="G36" s="3">
        <v>0</v>
      </c>
      <c r="I36" s="3">
        <v>0</v>
      </c>
      <c r="K36" s="3">
        <v>300000</v>
      </c>
      <c r="M36" s="3">
        <v>930252970</v>
      </c>
      <c r="O36" s="3">
        <v>3340560996</v>
      </c>
      <c r="Q36" s="3">
        <v>-2410308026</v>
      </c>
    </row>
    <row r="37" spans="1:17">
      <c r="A37" s="1" t="s">
        <v>307</v>
      </c>
      <c r="C37" s="3">
        <v>0</v>
      </c>
      <c r="E37" s="3">
        <v>0</v>
      </c>
      <c r="G37" s="3">
        <v>0</v>
      </c>
      <c r="I37" s="3">
        <v>0</v>
      </c>
      <c r="K37" s="3">
        <v>693923</v>
      </c>
      <c r="M37" s="3">
        <v>10770730384</v>
      </c>
      <c r="O37" s="3">
        <v>10172658340</v>
      </c>
      <c r="Q37" s="3">
        <v>598072044</v>
      </c>
    </row>
    <row r="38" spans="1:17">
      <c r="A38" s="1" t="s">
        <v>308</v>
      </c>
      <c r="C38" s="3">
        <v>0</v>
      </c>
      <c r="E38" s="3">
        <v>0</v>
      </c>
      <c r="G38" s="3">
        <v>0</v>
      </c>
      <c r="I38" s="3">
        <v>0</v>
      </c>
      <c r="K38" s="3">
        <v>156</v>
      </c>
      <c r="M38" s="3">
        <v>2186099</v>
      </c>
      <c r="O38" s="3">
        <v>2192606</v>
      </c>
      <c r="Q38" s="3">
        <v>-6507</v>
      </c>
    </row>
    <row r="39" spans="1:17">
      <c r="A39" s="1" t="s">
        <v>26</v>
      </c>
      <c r="C39" s="3">
        <v>0</v>
      </c>
      <c r="E39" s="3">
        <v>0</v>
      </c>
      <c r="G39" s="3">
        <v>0</v>
      </c>
      <c r="I39" s="3">
        <v>0</v>
      </c>
      <c r="K39" s="3">
        <v>600000</v>
      </c>
      <c r="M39" s="3">
        <v>1517027984</v>
      </c>
      <c r="O39" s="3">
        <v>-1986953830</v>
      </c>
      <c r="Q39" s="3">
        <v>3503981814</v>
      </c>
    </row>
    <row r="40" spans="1:17">
      <c r="A40" s="1" t="s">
        <v>293</v>
      </c>
      <c r="C40" s="3">
        <v>0</v>
      </c>
      <c r="E40" s="3">
        <v>0</v>
      </c>
      <c r="G40" s="3">
        <v>0</v>
      </c>
      <c r="I40" s="3">
        <v>0</v>
      </c>
      <c r="K40" s="3">
        <v>2522013</v>
      </c>
      <c r="M40" s="3">
        <v>24912140014</v>
      </c>
      <c r="O40" s="3">
        <v>20154592066</v>
      </c>
      <c r="Q40" s="3">
        <v>4757547948</v>
      </c>
    </row>
    <row r="41" spans="1:17">
      <c r="A41" s="1" t="s">
        <v>309</v>
      </c>
      <c r="C41" s="3">
        <v>0</v>
      </c>
      <c r="E41" s="3">
        <v>0</v>
      </c>
      <c r="G41" s="3">
        <v>0</v>
      </c>
      <c r="I41" s="3">
        <v>0</v>
      </c>
      <c r="K41" s="3">
        <v>117</v>
      </c>
      <c r="M41" s="3">
        <v>1888879</v>
      </c>
      <c r="O41" s="3">
        <v>1870738</v>
      </c>
      <c r="Q41" s="3">
        <v>18141</v>
      </c>
    </row>
    <row r="42" spans="1:17">
      <c r="A42" s="1" t="s">
        <v>310</v>
      </c>
      <c r="C42" s="3">
        <v>0</v>
      </c>
      <c r="E42" s="3">
        <v>0</v>
      </c>
      <c r="G42" s="3">
        <v>0</v>
      </c>
      <c r="I42" s="3">
        <v>0</v>
      </c>
      <c r="K42" s="3">
        <v>275</v>
      </c>
      <c r="M42" s="3">
        <v>3063004</v>
      </c>
      <c r="O42" s="3">
        <v>2210270</v>
      </c>
      <c r="Q42" s="3">
        <v>852734</v>
      </c>
    </row>
    <row r="43" spans="1:17">
      <c r="A43" s="1" t="s">
        <v>50</v>
      </c>
      <c r="C43" s="3">
        <v>0</v>
      </c>
      <c r="E43" s="3">
        <v>0</v>
      </c>
      <c r="G43" s="3">
        <v>0</v>
      </c>
      <c r="I43" s="3">
        <v>0</v>
      </c>
      <c r="K43" s="3">
        <v>2196676</v>
      </c>
      <c r="M43" s="3">
        <v>15450630791</v>
      </c>
      <c r="O43" s="3">
        <v>-19036259997</v>
      </c>
      <c r="Q43" s="3">
        <v>34486890788</v>
      </c>
    </row>
    <row r="44" spans="1:17">
      <c r="A44" s="1" t="s">
        <v>21</v>
      </c>
      <c r="C44" s="3">
        <v>0</v>
      </c>
      <c r="E44" s="3">
        <v>0</v>
      </c>
      <c r="G44" s="3">
        <v>0</v>
      </c>
      <c r="I44" s="3">
        <v>0</v>
      </c>
      <c r="K44" s="3">
        <v>2231266</v>
      </c>
      <c r="M44" s="3">
        <v>35900781091</v>
      </c>
      <c r="O44" s="3">
        <v>28686789992</v>
      </c>
      <c r="Q44" s="3">
        <v>7213991099</v>
      </c>
    </row>
    <row r="45" spans="1:17">
      <c r="A45" s="1" t="s">
        <v>49</v>
      </c>
      <c r="C45" s="3">
        <v>0</v>
      </c>
      <c r="E45" s="3">
        <v>0</v>
      </c>
      <c r="G45" s="3">
        <v>0</v>
      </c>
      <c r="I45" s="3">
        <v>0</v>
      </c>
      <c r="K45" s="3">
        <v>804650</v>
      </c>
      <c r="M45" s="3">
        <v>6807961786</v>
      </c>
      <c r="O45" s="3">
        <v>-34263444765</v>
      </c>
      <c r="Q45" s="3">
        <v>41071406551</v>
      </c>
    </row>
    <row r="46" spans="1:17">
      <c r="A46" s="1" t="s">
        <v>311</v>
      </c>
      <c r="C46" s="3">
        <v>0</v>
      </c>
      <c r="E46" s="3">
        <v>0</v>
      </c>
      <c r="G46" s="3">
        <v>0</v>
      </c>
      <c r="I46" s="3">
        <v>0</v>
      </c>
      <c r="K46" s="3">
        <v>5845917</v>
      </c>
      <c r="M46" s="3">
        <v>42153036702</v>
      </c>
      <c r="O46" s="3">
        <v>22242823373</v>
      </c>
      <c r="Q46" s="3">
        <v>19910213329</v>
      </c>
    </row>
    <row r="47" spans="1:17">
      <c r="A47" s="1" t="s">
        <v>19</v>
      </c>
      <c r="C47" s="3">
        <v>0</v>
      </c>
      <c r="E47" s="3">
        <v>0</v>
      </c>
      <c r="G47" s="3">
        <v>0</v>
      </c>
      <c r="I47" s="3">
        <v>0</v>
      </c>
      <c r="K47" s="3">
        <v>3800000</v>
      </c>
      <c r="M47" s="3">
        <v>33038491419</v>
      </c>
      <c r="O47" s="3">
        <v>31083787789</v>
      </c>
      <c r="Q47" s="3">
        <v>1954703630</v>
      </c>
    </row>
    <row r="48" spans="1:17">
      <c r="A48" s="1" t="s">
        <v>18</v>
      </c>
      <c r="C48" s="3">
        <v>0</v>
      </c>
      <c r="E48" s="3">
        <v>0</v>
      </c>
      <c r="G48" s="3">
        <v>0</v>
      </c>
      <c r="I48" s="3">
        <v>0</v>
      </c>
      <c r="K48" s="3">
        <v>137868</v>
      </c>
      <c r="M48" s="3">
        <v>6528336014</v>
      </c>
      <c r="O48" s="3">
        <v>1350354070</v>
      </c>
      <c r="Q48" s="3">
        <v>5177981944</v>
      </c>
    </row>
    <row r="49" spans="1:17">
      <c r="A49" s="1" t="s">
        <v>312</v>
      </c>
      <c r="C49" s="3">
        <v>0</v>
      </c>
      <c r="E49" s="3">
        <v>0</v>
      </c>
      <c r="G49" s="3">
        <v>0</v>
      </c>
      <c r="I49" s="3">
        <v>0</v>
      </c>
      <c r="K49" s="3">
        <v>330000</v>
      </c>
      <c r="M49" s="3">
        <v>26148702174</v>
      </c>
      <c r="O49" s="3">
        <v>18446230433</v>
      </c>
      <c r="Q49" s="3">
        <v>7702471741</v>
      </c>
    </row>
    <row r="50" spans="1:17">
      <c r="A50" s="1" t="s">
        <v>41</v>
      </c>
      <c r="C50" s="3">
        <v>0</v>
      </c>
      <c r="E50" s="3">
        <v>0</v>
      </c>
      <c r="G50" s="3">
        <v>0</v>
      </c>
      <c r="I50" s="3">
        <v>0</v>
      </c>
      <c r="K50" s="3">
        <v>300</v>
      </c>
      <c r="M50" s="3">
        <v>1837891806</v>
      </c>
      <c r="O50" s="3">
        <v>1296321492</v>
      </c>
      <c r="Q50" s="3">
        <v>541570314</v>
      </c>
    </row>
    <row r="51" spans="1:17">
      <c r="A51" s="1" t="s">
        <v>313</v>
      </c>
      <c r="C51" s="3">
        <v>0</v>
      </c>
      <c r="E51" s="3">
        <v>0</v>
      </c>
      <c r="G51" s="3">
        <v>0</v>
      </c>
      <c r="I51" s="3">
        <v>0</v>
      </c>
      <c r="K51" s="3">
        <v>1800000</v>
      </c>
      <c r="M51" s="3">
        <v>1544589250</v>
      </c>
      <c r="O51" s="3">
        <v>1544589250</v>
      </c>
      <c r="Q51" s="3">
        <v>0</v>
      </c>
    </row>
    <row r="52" spans="1:17">
      <c r="A52" s="1" t="s">
        <v>27</v>
      </c>
      <c r="C52" s="3">
        <v>0</v>
      </c>
      <c r="E52" s="3">
        <v>0</v>
      </c>
      <c r="G52" s="3">
        <v>0</v>
      </c>
      <c r="I52" s="3">
        <v>0</v>
      </c>
      <c r="K52" s="3">
        <v>5139070</v>
      </c>
      <c r="M52" s="3">
        <v>23344511489</v>
      </c>
      <c r="O52" s="3">
        <v>673500884</v>
      </c>
      <c r="Q52" s="3">
        <v>22671010605</v>
      </c>
    </row>
    <row r="53" spans="1:17">
      <c r="A53" s="1" t="s">
        <v>314</v>
      </c>
      <c r="C53" s="3">
        <v>0</v>
      </c>
      <c r="E53" s="3">
        <v>0</v>
      </c>
      <c r="G53" s="3">
        <v>0</v>
      </c>
      <c r="I53" s="3">
        <v>0</v>
      </c>
      <c r="K53" s="3">
        <v>216406</v>
      </c>
      <c r="M53" s="3">
        <v>404679220</v>
      </c>
      <c r="O53" s="3">
        <v>427788684</v>
      </c>
      <c r="Q53" s="3">
        <v>-23109464</v>
      </c>
    </row>
    <row r="54" spans="1:17">
      <c r="A54" s="1" t="s">
        <v>315</v>
      </c>
      <c r="C54" s="3">
        <v>0</v>
      </c>
      <c r="E54" s="3">
        <v>0</v>
      </c>
      <c r="G54" s="3">
        <v>0</v>
      </c>
      <c r="I54" s="3">
        <v>0</v>
      </c>
      <c r="K54" s="3">
        <v>173</v>
      </c>
      <c r="M54" s="3">
        <v>548140</v>
      </c>
      <c r="O54" s="3">
        <v>374024</v>
      </c>
      <c r="Q54" s="3">
        <v>174116</v>
      </c>
    </row>
    <row r="55" spans="1:17">
      <c r="A55" s="1" t="s">
        <v>316</v>
      </c>
      <c r="C55" s="3">
        <v>0</v>
      </c>
      <c r="E55" s="3">
        <v>0</v>
      </c>
      <c r="G55" s="3">
        <v>0</v>
      </c>
      <c r="I55" s="3">
        <v>0</v>
      </c>
      <c r="K55" s="3">
        <v>369</v>
      </c>
      <c r="M55" s="3">
        <v>4237617</v>
      </c>
      <c r="O55" s="3">
        <v>2077554</v>
      </c>
      <c r="Q55" s="3">
        <v>2160063</v>
      </c>
    </row>
    <row r="56" spans="1:17">
      <c r="A56" s="1" t="s">
        <v>317</v>
      </c>
      <c r="C56" s="3">
        <v>0</v>
      </c>
      <c r="E56" s="3">
        <v>0</v>
      </c>
      <c r="G56" s="3">
        <v>0</v>
      </c>
      <c r="I56" s="3">
        <v>0</v>
      </c>
      <c r="K56" s="3">
        <v>67</v>
      </c>
      <c r="M56" s="3">
        <v>3462744</v>
      </c>
      <c r="O56" s="3">
        <v>1140170</v>
      </c>
      <c r="Q56" s="3">
        <v>2322574</v>
      </c>
    </row>
    <row r="57" spans="1:17">
      <c r="A57" s="1" t="s">
        <v>96</v>
      </c>
      <c r="C57" s="3">
        <v>880440</v>
      </c>
      <c r="E57" s="3">
        <v>880440000000</v>
      </c>
      <c r="G57" s="3">
        <v>812733990592</v>
      </c>
      <c r="I57" s="3">
        <v>67706009408</v>
      </c>
      <c r="K57" s="3">
        <v>880440</v>
      </c>
      <c r="M57" s="3">
        <v>880440000000</v>
      </c>
      <c r="O57" s="3">
        <v>812733990592</v>
      </c>
      <c r="Q57" s="3">
        <v>67706009408</v>
      </c>
    </row>
    <row r="58" spans="1:17">
      <c r="A58" s="1" t="s">
        <v>302</v>
      </c>
      <c r="C58" s="3">
        <v>12089</v>
      </c>
      <c r="E58" s="3">
        <v>12089000000</v>
      </c>
      <c r="G58" s="3">
        <v>12090226205</v>
      </c>
      <c r="I58" s="3">
        <v>-1226205</v>
      </c>
      <c r="K58" s="3">
        <v>12089</v>
      </c>
      <c r="M58" s="3">
        <v>12089000000</v>
      </c>
      <c r="O58" s="3">
        <v>12090226205</v>
      </c>
      <c r="Q58" s="3">
        <v>-1226205</v>
      </c>
    </row>
    <row r="59" spans="1:17">
      <c r="A59" s="1" t="s">
        <v>175</v>
      </c>
      <c r="C59" s="3">
        <v>1200</v>
      </c>
      <c r="E59" s="3">
        <v>1175957370</v>
      </c>
      <c r="G59" s="3">
        <v>1200000000</v>
      </c>
      <c r="I59" s="3">
        <v>-24042630</v>
      </c>
      <c r="K59" s="3">
        <v>1200</v>
      </c>
      <c r="M59" s="3">
        <v>1175957370</v>
      </c>
      <c r="O59" s="3">
        <v>1200000000</v>
      </c>
      <c r="Q59" s="3">
        <v>-24042630</v>
      </c>
    </row>
    <row r="60" spans="1:17">
      <c r="A60" s="1" t="s">
        <v>230</v>
      </c>
      <c r="C60" s="3">
        <v>0</v>
      </c>
      <c r="E60" s="3">
        <v>0</v>
      </c>
      <c r="G60" s="3">
        <v>0</v>
      </c>
      <c r="I60" s="3">
        <v>0</v>
      </c>
      <c r="K60" s="3">
        <v>1000</v>
      </c>
      <c r="M60" s="3">
        <v>929855850</v>
      </c>
      <c r="O60" s="3">
        <v>999845000</v>
      </c>
      <c r="Q60" s="3">
        <v>-69989150</v>
      </c>
    </row>
    <row r="61" spans="1:17">
      <c r="A61" s="1" t="s">
        <v>318</v>
      </c>
      <c r="C61" s="3">
        <v>0</v>
      </c>
      <c r="E61" s="3">
        <v>0</v>
      </c>
      <c r="G61" s="3">
        <v>0</v>
      </c>
      <c r="I61" s="3">
        <v>0</v>
      </c>
      <c r="K61" s="3">
        <v>371822</v>
      </c>
      <c r="M61" s="3">
        <v>371822000000</v>
      </c>
      <c r="O61" s="3">
        <v>361851973553</v>
      </c>
      <c r="Q61" s="3">
        <v>9970026447</v>
      </c>
    </row>
    <row r="62" spans="1:17">
      <c r="A62" s="1" t="s">
        <v>319</v>
      </c>
      <c r="C62" s="3">
        <v>0</v>
      </c>
      <c r="E62" s="3">
        <v>0</v>
      </c>
      <c r="G62" s="3">
        <v>0</v>
      </c>
      <c r="I62" s="3">
        <v>0</v>
      </c>
      <c r="K62" s="3">
        <v>1550000</v>
      </c>
      <c r="M62" s="3">
        <v>1535674981822</v>
      </c>
      <c r="O62" s="3">
        <v>1444062416836</v>
      </c>
      <c r="Q62" s="3">
        <v>91612564986</v>
      </c>
    </row>
    <row r="63" spans="1:17">
      <c r="A63" s="1" t="s">
        <v>320</v>
      </c>
      <c r="C63" s="3">
        <v>0</v>
      </c>
      <c r="E63" s="3">
        <v>0</v>
      </c>
      <c r="G63" s="3">
        <v>0</v>
      </c>
      <c r="I63" s="3">
        <v>0</v>
      </c>
      <c r="K63" s="3">
        <v>644802</v>
      </c>
      <c r="M63" s="3">
        <v>644802000000</v>
      </c>
      <c r="O63" s="3">
        <v>635868463824</v>
      </c>
      <c r="Q63" s="3">
        <v>8933536176</v>
      </c>
    </row>
    <row r="64" spans="1:17">
      <c r="A64" s="1" t="s">
        <v>321</v>
      </c>
      <c r="C64" s="3">
        <v>0</v>
      </c>
      <c r="E64" s="3">
        <v>0</v>
      </c>
      <c r="G64" s="3">
        <v>0</v>
      </c>
      <c r="I64" s="3">
        <v>0</v>
      </c>
      <c r="K64" s="3">
        <v>1288265</v>
      </c>
      <c r="M64" s="3">
        <v>1288265000000</v>
      </c>
      <c r="O64" s="3">
        <v>1204021316571</v>
      </c>
      <c r="Q64" s="3">
        <v>84243683429</v>
      </c>
    </row>
    <row r="65" spans="1:17">
      <c r="A65" s="1" t="s">
        <v>123</v>
      </c>
      <c r="C65" s="3">
        <v>0</v>
      </c>
      <c r="E65" s="3">
        <v>0</v>
      </c>
      <c r="G65" s="3">
        <v>0</v>
      </c>
      <c r="I65" s="3">
        <v>0</v>
      </c>
      <c r="K65" s="3">
        <v>3857</v>
      </c>
      <c r="M65" s="3">
        <v>3376246779</v>
      </c>
      <c r="O65" s="3">
        <v>3273436448</v>
      </c>
      <c r="Q65" s="3">
        <v>102810331</v>
      </c>
    </row>
    <row r="66" spans="1:17">
      <c r="A66" s="1" t="s">
        <v>322</v>
      </c>
      <c r="C66" s="3">
        <v>0</v>
      </c>
      <c r="E66" s="3">
        <v>0</v>
      </c>
      <c r="G66" s="3">
        <v>0</v>
      </c>
      <c r="I66" s="3">
        <v>0</v>
      </c>
      <c r="K66" s="3">
        <v>719889</v>
      </c>
      <c r="M66" s="3">
        <v>719889000000</v>
      </c>
      <c r="O66" s="3">
        <v>713333089426</v>
      </c>
      <c r="Q66" s="3">
        <v>6555910574</v>
      </c>
    </row>
    <row r="67" spans="1:17">
      <c r="A67" s="1" t="s">
        <v>323</v>
      </c>
      <c r="C67" s="3">
        <v>0</v>
      </c>
      <c r="E67" s="3">
        <v>0</v>
      </c>
      <c r="G67" s="3">
        <v>0</v>
      </c>
      <c r="I67" s="3">
        <v>0</v>
      </c>
      <c r="K67" s="3">
        <v>327728</v>
      </c>
      <c r="M67" s="3">
        <v>327728000000</v>
      </c>
      <c r="O67" s="3">
        <v>315004614257</v>
      </c>
      <c r="Q67" s="3">
        <v>12723385743</v>
      </c>
    </row>
    <row r="68" spans="1:17">
      <c r="A68" s="1" t="s">
        <v>324</v>
      </c>
      <c r="C68" s="3">
        <v>0</v>
      </c>
      <c r="E68" s="3">
        <v>0</v>
      </c>
      <c r="G68" s="3">
        <v>0</v>
      </c>
      <c r="I68" s="3">
        <v>0</v>
      </c>
      <c r="K68" s="3">
        <v>1058466</v>
      </c>
      <c r="M68" s="3">
        <v>1058466000000</v>
      </c>
      <c r="O68" s="3">
        <v>1013960128108</v>
      </c>
      <c r="Q68" s="3">
        <v>44505871892</v>
      </c>
    </row>
    <row r="69" spans="1:17">
      <c r="A69" s="1" t="s">
        <v>108</v>
      </c>
      <c r="C69" s="3">
        <v>0</v>
      </c>
      <c r="E69" s="3">
        <v>0</v>
      </c>
      <c r="G69" s="3">
        <v>0</v>
      </c>
      <c r="I69" s="3">
        <v>0</v>
      </c>
      <c r="K69" s="3">
        <v>25000</v>
      </c>
      <c r="M69" s="3">
        <v>19746988744</v>
      </c>
      <c r="O69" s="3">
        <v>19361635819</v>
      </c>
      <c r="Q69" s="3">
        <v>385352925</v>
      </c>
    </row>
    <row r="70" spans="1:17">
      <c r="A70" s="1" t="s">
        <v>205</v>
      </c>
      <c r="C70" s="3">
        <v>0</v>
      </c>
      <c r="E70" s="3">
        <v>0</v>
      </c>
      <c r="G70" s="3">
        <v>0</v>
      </c>
      <c r="I70" s="3">
        <v>0</v>
      </c>
      <c r="K70" s="3">
        <v>500000</v>
      </c>
      <c r="M70" s="3">
        <v>490967500000</v>
      </c>
      <c r="O70" s="3">
        <v>483957173273</v>
      </c>
      <c r="Q70" s="3">
        <v>7010326727</v>
      </c>
    </row>
    <row r="71" spans="1:17">
      <c r="A71" s="1" t="s">
        <v>325</v>
      </c>
      <c r="C71" s="3">
        <v>0</v>
      </c>
      <c r="E71" s="3">
        <v>0</v>
      </c>
      <c r="G71" s="3">
        <v>0</v>
      </c>
      <c r="I71" s="3">
        <v>0</v>
      </c>
      <c r="K71" s="3">
        <v>470808</v>
      </c>
      <c r="M71" s="3">
        <v>468586242800</v>
      </c>
      <c r="O71" s="3">
        <v>465809253460</v>
      </c>
      <c r="Q71" s="3">
        <v>2776989340</v>
      </c>
    </row>
    <row r="72" spans="1:17">
      <c r="A72" s="1" t="s">
        <v>126</v>
      </c>
      <c r="C72" s="3">
        <v>0</v>
      </c>
      <c r="E72" s="3">
        <v>0</v>
      </c>
      <c r="G72" s="3">
        <v>0</v>
      </c>
      <c r="I72" s="3">
        <v>0</v>
      </c>
      <c r="K72" s="3">
        <v>86259</v>
      </c>
      <c r="M72" s="3">
        <v>80510295487</v>
      </c>
      <c r="O72" s="3">
        <v>79383121919</v>
      </c>
      <c r="Q72" s="3">
        <v>1127173568</v>
      </c>
    </row>
    <row r="73" spans="1:17">
      <c r="A73" s="1" t="s">
        <v>326</v>
      </c>
      <c r="C73" s="3">
        <v>0</v>
      </c>
      <c r="E73" s="3">
        <v>0</v>
      </c>
      <c r="G73" s="3">
        <v>0</v>
      </c>
      <c r="I73" s="3">
        <v>0</v>
      </c>
      <c r="K73" s="3">
        <v>583578</v>
      </c>
      <c r="M73" s="3">
        <v>580831862300</v>
      </c>
      <c r="O73" s="3">
        <v>578340018284</v>
      </c>
      <c r="Q73" s="3">
        <v>2491844016</v>
      </c>
    </row>
    <row r="74" spans="1:17">
      <c r="A74" s="1" t="s">
        <v>327</v>
      </c>
      <c r="C74" s="3">
        <v>0</v>
      </c>
      <c r="E74" s="3">
        <v>0</v>
      </c>
      <c r="G74" s="3">
        <v>0</v>
      </c>
      <c r="I74" s="3">
        <v>0</v>
      </c>
      <c r="K74" s="3">
        <v>547566</v>
      </c>
      <c r="M74" s="3">
        <v>547566000000</v>
      </c>
      <c r="O74" s="3">
        <v>539853854858</v>
      </c>
      <c r="Q74" s="3">
        <v>7712145142</v>
      </c>
    </row>
    <row r="75" spans="1:17">
      <c r="A75" s="1" t="s">
        <v>117</v>
      </c>
      <c r="C75" s="3">
        <v>0</v>
      </c>
      <c r="E75" s="3">
        <v>0</v>
      </c>
      <c r="G75" s="3">
        <v>0</v>
      </c>
      <c r="I75" s="3">
        <v>0</v>
      </c>
      <c r="K75" s="3">
        <v>25000</v>
      </c>
      <c r="M75" s="3">
        <v>23071423375</v>
      </c>
      <c r="O75" s="3">
        <v>21791531603</v>
      </c>
      <c r="Q75" s="3">
        <v>1279891772</v>
      </c>
    </row>
    <row r="76" spans="1:17">
      <c r="A76" s="1" t="s">
        <v>129</v>
      </c>
      <c r="C76" s="3">
        <v>0</v>
      </c>
      <c r="E76" s="3">
        <v>0</v>
      </c>
      <c r="G76" s="3">
        <v>0</v>
      </c>
      <c r="I76" s="3">
        <v>0</v>
      </c>
      <c r="K76" s="3">
        <v>118354</v>
      </c>
      <c r="M76" s="3">
        <v>105244049652</v>
      </c>
      <c r="O76" s="3">
        <v>96538232066</v>
      </c>
      <c r="Q76" s="3">
        <v>8705817586</v>
      </c>
    </row>
    <row r="77" spans="1:17">
      <c r="A77" s="1" t="s">
        <v>99</v>
      </c>
      <c r="C77" s="3">
        <v>0</v>
      </c>
      <c r="E77" s="3">
        <v>0</v>
      </c>
      <c r="G77" s="3">
        <v>0</v>
      </c>
      <c r="I77" s="3">
        <v>0</v>
      </c>
      <c r="K77" s="3">
        <v>25000</v>
      </c>
      <c r="M77" s="3">
        <v>19624507731</v>
      </c>
      <c r="O77" s="3">
        <v>18816145391</v>
      </c>
      <c r="Q77" s="3">
        <v>808362340</v>
      </c>
    </row>
    <row r="78" spans="1:17" ht="22.5" thickBot="1">
      <c r="E78" s="6">
        <f>SUM(E8:E77)</f>
        <v>2730283061728</v>
      </c>
      <c r="G78" s="6">
        <f>SUM(G8:G77)</f>
        <v>1908508388604</v>
      </c>
      <c r="I78" s="6">
        <f>SUM(I8:I77)</f>
        <v>821774673124</v>
      </c>
      <c r="M78" s="6">
        <f>SUM(M8:M77)</f>
        <v>11428816270956</v>
      </c>
      <c r="O78" s="6">
        <f>SUM(O8:O77)</f>
        <v>9515198116150</v>
      </c>
      <c r="Q78" s="6">
        <f>SUM(Q8:Q77)</f>
        <v>1913618154806</v>
      </c>
    </row>
    <row r="79" spans="1:17" ht="22.5" thickTop="1"/>
    <row r="81" spans="9:17">
      <c r="I81" s="3"/>
      <c r="Q81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9"/>
  <sheetViews>
    <sheetView rightToLeft="1" topLeftCell="A50" workbookViewId="0">
      <selection activeCell="I71" sqref="I71"/>
    </sheetView>
  </sheetViews>
  <sheetFormatPr defaultRowHeight="21.75"/>
  <cols>
    <col min="1" max="1" width="38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2.5">
      <c r="A3" s="16" t="s">
        <v>258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2.5">
      <c r="A6" s="13" t="s">
        <v>3</v>
      </c>
      <c r="C6" s="14" t="s">
        <v>260</v>
      </c>
      <c r="D6" s="14" t="s">
        <v>260</v>
      </c>
      <c r="E6" s="14" t="s">
        <v>260</v>
      </c>
      <c r="F6" s="14" t="s">
        <v>260</v>
      </c>
      <c r="G6" s="14" t="s">
        <v>260</v>
      </c>
      <c r="H6" s="14" t="s">
        <v>260</v>
      </c>
      <c r="I6" s="14" t="s">
        <v>260</v>
      </c>
      <c r="J6" s="14" t="s">
        <v>260</v>
      </c>
      <c r="K6" s="14" t="s">
        <v>260</v>
      </c>
      <c r="M6" s="14" t="s">
        <v>261</v>
      </c>
      <c r="N6" s="14" t="s">
        <v>261</v>
      </c>
      <c r="O6" s="14" t="s">
        <v>261</v>
      </c>
      <c r="P6" s="14" t="s">
        <v>261</v>
      </c>
      <c r="Q6" s="14" t="s">
        <v>261</v>
      </c>
      <c r="R6" s="14" t="s">
        <v>261</v>
      </c>
      <c r="S6" s="14" t="s">
        <v>261</v>
      </c>
      <c r="T6" s="14" t="s">
        <v>261</v>
      </c>
      <c r="U6" s="14" t="s">
        <v>261</v>
      </c>
    </row>
    <row r="7" spans="1:21" ht="22.5">
      <c r="A7" s="14" t="s">
        <v>3</v>
      </c>
      <c r="C7" s="17" t="s">
        <v>328</v>
      </c>
      <c r="E7" s="17" t="s">
        <v>329</v>
      </c>
      <c r="G7" s="17" t="s">
        <v>330</v>
      </c>
      <c r="I7" s="17" t="s">
        <v>245</v>
      </c>
      <c r="K7" s="17" t="s">
        <v>331</v>
      </c>
      <c r="M7" s="17" t="s">
        <v>328</v>
      </c>
      <c r="O7" s="17" t="s">
        <v>329</v>
      </c>
      <c r="Q7" s="17" t="s">
        <v>330</v>
      </c>
      <c r="S7" s="17" t="s">
        <v>245</v>
      </c>
      <c r="U7" s="17" t="s">
        <v>331</v>
      </c>
    </row>
    <row r="8" spans="1:21">
      <c r="A8" s="1" t="s">
        <v>38</v>
      </c>
      <c r="C8" s="3">
        <v>7587235594</v>
      </c>
      <c r="E8" s="3">
        <v>-63271313191</v>
      </c>
      <c r="G8" s="3">
        <f>VLOOKUP(A8,'درآمد ناشی از فروش '!A:Q,9,0)</f>
        <v>86820576151</v>
      </c>
      <c r="I8" s="3">
        <f>C8+E8+G8</f>
        <v>31136498554</v>
      </c>
      <c r="K8" s="7">
        <f>I8/$I$68</f>
        <v>3.5272336704131102E-2</v>
      </c>
      <c r="M8" s="3">
        <v>7587235594</v>
      </c>
      <c r="O8" s="3">
        <v>0</v>
      </c>
      <c r="Q8" s="3">
        <v>119438267580</v>
      </c>
      <c r="S8" s="3">
        <v>127025503174</v>
      </c>
      <c r="U8" s="7">
        <f>S8/$S$68</f>
        <v>4.422750603449855E-2</v>
      </c>
    </row>
    <row r="9" spans="1:21">
      <c r="A9" s="1" t="s">
        <v>46</v>
      </c>
      <c r="C9" s="3">
        <v>0</v>
      </c>
      <c r="E9" s="3">
        <v>20280766237</v>
      </c>
      <c r="G9" s="3">
        <f>VLOOKUP(A9,'درآمد ناشی از فروش '!A:Q,9,0)</f>
        <v>12062854175</v>
      </c>
      <c r="I9" s="3">
        <f t="shared" ref="I9:I67" si="0">C9+E9+G9</f>
        <v>32343620412</v>
      </c>
      <c r="K9" s="7">
        <f t="shared" ref="K9:K67" si="1">I9/$I$68</f>
        <v>3.6639799668678939E-2</v>
      </c>
      <c r="M9" s="3">
        <v>0</v>
      </c>
      <c r="O9" s="3">
        <v>59350948650</v>
      </c>
      <c r="Q9" s="3">
        <v>27271279552</v>
      </c>
      <c r="S9" s="3">
        <v>86622228202</v>
      </c>
      <c r="U9" s="7">
        <f t="shared" ref="U9:U67" si="2">S9/$S$68</f>
        <v>3.0159968075685013E-2</v>
      </c>
    </row>
    <row r="10" spans="1:21">
      <c r="A10" s="1" t="s">
        <v>34</v>
      </c>
      <c r="C10" s="3">
        <v>0</v>
      </c>
      <c r="E10" s="3">
        <v>-38119821745</v>
      </c>
      <c r="G10" s="3">
        <f>VLOOKUP(A10,'درآمد ناشی از فروش '!A:Q,9,0)</f>
        <v>76930771746</v>
      </c>
      <c r="I10" s="3">
        <f t="shared" si="0"/>
        <v>38810950001</v>
      </c>
      <c r="K10" s="7">
        <f t="shared" si="1"/>
        <v>4.3966179879484382E-2</v>
      </c>
      <c r="M10" s="3">
        <v>0</v>
      </c>
      <c r="O10" s="3">
        <v>65618616624</v>
      </c>
      <c r="Q10" s="3">
        <v>100789200373</v>
      </c>
      <c r="S10" s="3">
        <v>166407816997</v>
      </c>
      <c r="U10" s="7">
        <f t="shared" si="2"/>
        <v>5.7939567618488889E-2</v>
      </c>
    </row>
    <row r="11" spans="1:21">
      <c r="A11" s="1" t="s">
        <v>35</v>
      </c>
      <c r="C11" s="3">
        <v>0</v>
      </c>
      <c r="E11" s="3">
        <v>-24584984537</v>
      </c>
      <c r="G11" s="3">
        <f>VLOOKUP(A11,'درآمد ناشی از فروش '!A:Q,9,0)</f>
        <v>38665893964</v>
      </c>
      <c r="I11" s="3">
        <f t="shared" si="0"/>
        <v>14080909427</v>
      </c>
      <c r="K11" s="7">
        <f t="shared" si="1"/>
        <v>1.5951266246207785E-2</v>
      </c>
      <c r="M11" s="3">
        <v>0</v>
      </c>
      <c r="O11" s="3">
        <v>0</v>
      </c>
      <c r="Q11" s="3">
        <v>42141169904</v>
      </c>
      <c r="S11" s="3">
        <v>42141169904</v>
      </c>
      <c r="U11" s="7">
        <f t="shared" si="2"/>
        <v>1.4672635019417716E-2</v>
      </c>
    </row>
    <row r="12" spans="1:21">
      <c r="A12" s="1" t="s">
        <v>43</v>
      </c>
      <c r="C12" s="3">
        <v>0</v>
      </c>
      <c r="E12" s="3">
        <v>-27785935653</v>
      </c>
      <c r="G12" s="3">
        <f>VLOOKUP(A12,'درآمد ناشی از فروش '!A:Q,9,0)</f>
        <v>45140964099</v>
      </c>
      <c r="I12" s="3">
        <f t="shared" si="0"/>
        <v>17355028446</v>
      </c>
      <c r="K12" s="7">
        <f t="shared" si="1"/>
        <v>1.9660284080929326E-2</v>
      </c>
      <c r="M12" s="3">
        <v>0</v>
      </c>
      <c r="O12" s="3">
        <v>0</v>
      </c>
      <c r="Q12" s="3">
        <v>59758424461</v>
      </c>
      <c r="S12" s="3">
        <v>59758424461</v>
      </c>
      <c r="U12" s="7">
        <f t="shared" si="2"/>
        <v>2.0806578304520932E-2</v>
      </c>
    </row>
    <row r="13" spans="1:21">
      <c r="A13" s="1" t="s">
        <v>55</v>
      </c>
      <c r="C13" s="3">
        <v>0</v>
      </c>
      <c r="E13" s="3">
        <v>-18896537646</v>
      </c>
      <c r="G13" s="3">
        <f>VLOOKUP(A13,'درآمد ناشی از فروش '!A:Q,9,0)</f>
        <v>22694932043</v>
      </c>
      <c r="I13" s="3">
        <f t="shared" si="0"/>
        <v>3798394397</v>
      </c>
      <c r="K13" s="7">
        <f t="shared" si="1"/>
        <v>4.3029323247028139E-3</v>
      </c>
      <c r="M13" s="3">
        <v>0</v>
      </c>
      <c r="O13" s="3">
        <v>0</v>
      </c>
      <c r="Q13" s="3">
        <v>30734507449</v>
      </c>
      <c r="S13" s="3">
        <v>30734507449</v>
      </c>
      <c r="U13" s="7">
        <f t="shared" si="2"/>
        <v>1.0701084268141016E-2</v>
      </c>
    </row>
    <row r="14" spans="1:21">
      <c r="A14" s="1" t="s">
        <v>16</v>
      </c>
      <c r="C14" s="3">
        <v>0</v>
      </c>
      <c r="E14" s="3">
        <v>-54554864053</v>
      </c>
      <c r="G14" s="3">
        <f>VLOOKUP(A14,'درآمد ناشی از فروش '!A:Q,9,0)</f>
        <v>69475111223</v>
      </c>
      <c r="I14" s="3">
        <f t="shared" si="0"/>
        <v>14920247170</v>
      </c>
      <c r="K14" s="7">
        <f t="shared" si="1"/>
        <v>1.6902092602878459E-2</v>
      </c>
      <c r="M14" s="3">
        <v>0</v>
      </c>
      <c r="O14" s="3">
        <v>0</v>
      </c>
      <c r="Q14" s="3">
        <v>148159085594</v>
      </c>
      <c r="S14" s="3">
        <v>148159085594</v>
      </c>
      <c r="U14" s="7">
        <f t="shared" si="2"/>
        <v>5.158575788673319E-2</v>
      </c>
    </row>
    <row r="15" spans="1:21">
      <c r="A15" s="1" t="s">
        <v>15</v>
      </c>
      <c r="C15" s="3">
        <v>0</v>
      </c>
      <c r="E15" s="3">
        <v>-16745652921</v>
      </c>
      <c r="G15" s="3">
        <f>VLOOKUP(A15,'درآمد ناشی از فروش '!A:Q,9,0)</f>
        <v>24231061990</v>
      </c>
      <c r="I15" s="3">
        <f t="shared" si="0"/>
        <v>7485409069</v>
      </c>
      <c r="K15" s="7">
        <f t="shared" si="1"/>
        <v>8.4796904376393274E-3</v>
      </c>
      <c r="M15" s="3">
        <v>0</v>
      </c>
      <c r="O15" s="3">
        <v>0</v>
      </c>
      <c r="Q15" s="3">
        <v>35490765275</v>
      </c>
      <c r="S15" s="3">
        <v>35490765275</v>
      </c>
      <c r="U15" s="7">
        <f t="shared" si="2"/>
        <v>1.235710936896583E-2</v>
      </c>
    </row>
    <row r="16" spans="1:21">
      <c r="A16" s="1" t="s">
        <v>47</v>
      </c>
      <c r="C16" s="3">
        <v>0</v>
      </c>
      <c r="E16" s="3">
        <v>-69487856622</v>
      </c>
      <c r="G16" s="3">
        <f>VLOOKUP(A16,'درآمد ناشی از فروش '!A:Q,9,0)</f>
        <v>127135781569</v>
      </c>
      <c r="I16" s="3">
        <f t="shared" si="0"/>
        <v>57647924947</v>
      </c>
      <c r="K16" s="7">
        <f t="shared" si="1"/>
        <v>6.5305256321566765E-2</v>
      </c>
      <c r="M16" s="3">
        <v>0</v>
      </c>
      <c r="O16" s="3">
        <v>0</v>
      </c>
      <c r="Q16" s="3">
        <v>171452584632</v>
      </c>
      <c r="S16" s="3">
        <v>171452584632</v>
      </c>
      <c r="U16" s="7">
        <f t="shared" si="2"/>
        <v>5.9696045533903862E-2</v>
      </c>
    </row>
    <row r="17" spans="1:21">
      <c r="A17" s="1" t="s">
        <v>48</v>
      </c>
      <c r="C17" s="3">
        <v>0</v>
      </c>
      <c r="E17" s="3">
        <v>-2462826035</v>
      </c>
      <c r="G17" s="3">
        <f>VLOOKUP(A17,'درآمد ناشی از فروش '!A:Q,9,0)</f>
        <v>5206750668</v>
      </c>
      <c r="I17" s="3">
        <f t="shared" si="0"/>
        <v>2743924633</v>
      </c>
      <c r="K17" s="7">
        <f t="shared" si="1"/>
        <v>3.1083981192709213E-3</v>
      </c>
      <c r="M17" s="3">
        <v>0</v>
      </c>
      <c r="O17" s="3">
        <v>0</v>
      </c>
      <c r="Q17" s="3">
        <v>6815495278</v>
      </c>
      <c r="S17" s="3">
        <v>6815495278</v>
      </c>
      <c r="U17" s="7">
        <f t="shared" si="2"/>
        <v>2.3730066089400819E-3</v>
      </c>
    </row>
    <row r="18" spans="1:21">
      <c r="A18" s="1" t="s">
        <v>32</v>
      </c>
      <c r="C18" s="3">
        <v>0</v>
      </c>
      <c r="E18" s="3">
        <v>50720516526</v>
      </c>
      <c r="G18" s="3">
        <f>VLOOKUP(A18,'درآمد ناشی از فروش '!A:Q,9,0)</f>
        <v>9833628902</v>
      </c>
      <c r="I18" s="3">
        <f t="shared" si="0"/>
        <v>60554145428</v>
      </c>
      <c r="K18" s="7">
        <f t="shared" si="1"/>
        <v>6.8597507926688395E-2</v>
      </c>
      <c r="M18" s="3">
        <v>0</v>
      </c>
      <c r="O18" s="3">
        <v>91706475369</v>
      </c>
      <c r="Q18" s="3">
        <v>3591095291</v>
      </c>
      <c r="S18" s="3">
        <v>95297570660</v>
      </c>
      <c r="U18" s="7">
        <f t="shared" si="2"/>
        <v>3.3180532854609431E-2</v>
      </c>
    </row>
    <row r="19" spans="1:21">
      <c r="A19" s="1" t="s">
        <v>33</v>
      </c>
      <c r="C19" s="3">
        <v>0</v>
      </c>
      <c r="E19" s="3">
        <v>-12579300263</v>
      </c>
      <c r="G19" s="3">
        <f>VLOOKUP(A19,'درآمد ناشی از فروش '!A:Q,9,0)</f>
        <v>20204141385</v>
      </c>
      <c r="I19" s="3">
        <f t="shared" si="0"/>
        <v>7624841122</v>
      </c>
      <c r="K19" s="7">
        <f t="shared" si="1"/>
        <v>8.6376431474546201E-3</v>
      </c>
      <c r="M19" s="3">
        <v>0</v>
      </c>
      <c r="O19" s="3">
        <v>0</v>
      </c>
      <c r="Q19" s="3">
        <v>17631153484</v>
      </c>
      <c r="S19" s="3">
        <v>17631153484</v>
      </c>
      <c r="U19" s="7">
        <f t="shared" si="2"/>
        <v>6.1387825879393046E-3</v>
      </c>
    </row>
    <row r="20" spans="1:21">
      <c r="A20" s="1" t="s">
        <v>23</v>
      </c>
      <c r="C20" s="3">
        <v>0</v>
      </c>
      <c r="E20" s="3">
        <v>-9977711468</v>
      </c>
      <c r="G20" s="3">
        <f>VLOOKUP(A20,'درآمد ناشی از فروش '!A:Q,9,0)</f>
        <v>11432003813</v>
      </c>
      <c r="I20" s="3">
        <f t="shared" si="0"/>
        <v>1454292345</v>
      </c>
      <c r="K20" s="7">
        <f t="shared" si="1"/>
        <v>1.6474649251301422E-3</v>
      </c>
      <c r="M20" s="3">
        <v>0</v>
      </c>
      <c r="O20" s="3">
        <v>12620347582</v>
      </c>
      <c r="Q20" s="3">
        <v>11967459539</v>
      </c>
      <c r="S20" s="3">
        <v>24587807121</v>
      </c>
      <c r="U20" s="7">
        <f t="shared" si="2"/>
        <v>8.5609374546583034E-3</v>
      </c>
    </row>
    <row r="21" spans="1:21">
      <c r="A21" s="1" t="s">
        <v>28</v>
      </c>
      <c r="C21" s="3">
        <v>8121465915</v>
      </c>
      <c r="E21" s="3">
        <v>7622317508</v>
      </c>
      <c r="G21" s="3">
        <f>VLOOKUP(A21,'درآمد ناشی از فروش '!A:Q,9,0)</f>
        <v>14679183781</v>
      </c>
      <c r="I21" s="3">
        <f t="shared" si="0"/>
        <v>30422967204</v>
      </c>
      <c r="K21" s="7">
        <f t="shared" si="1"/>
        <v>3.4464027510902308E-2</v>
      </c>
      <c r="M21" s="3">
        <v>8121465915</v>
      </c>
      <c r="O21" s="3">
        <v>62006023344</v>
      </c>
      <c r="Q21" s="3">
        <v>22319485366</v>
      </c>
      <c r="S21" s="3">
        <v>92446974625</v>
      </c>
      <c r="U21" s="7">
        <f t="shared" si="2"/>
        <v>3.2188017570751966E-2</v>
      </c>
    </row>
    <row r="22" spans="1:21">
      <c r="A22" s="1" t="s">
        <v>58</v>
      </c>
      <c r="C22" s="3">
        <v>0</v>
      </c>
      <c r="E22" s="3">
        <v>2150770012</v>
      </c>
      <c r="G22" s="3">
        <f>VLOOKUP(A22,'درآمد ناشی از فروش '!A:Q,9,0)</f>
        <v>315228571</v>
      </c>
      <c r="I22" s="3">
        <f t="shared" si="0"/>
        <v>2465998583</v>
      </c>
      <c r="K22" s="7">
        <f t="shared" si="1"/>
        <v>2.7935553569273116E-3</v>
      </c>
      <c r="M22" s="3">
        <v>0</v>
      </c>
      <c r="O22" s="3">
        <v>2150770012</v>
      </c>
      <c r="Q22" s="3">
        <v>-583750201</v>
      </c>
      <c r="S22" s="3">
        <v>1567019811</v>
      </c>
      <c r="U22" s="7">
        <f t="shared" si="2"/>
        <v>5.456020752954351E-4</v>
      </c>
    </row>
    <row r="23" spans="1:21">
      <c r="A23" s="1" t="s">
        <v>54</v>
      </c>
      <c r="C23" s="3">
        <v>0</v>
      </c>
      <c r="E23" s="3">
        <v>-1207899574</v>
      </c>
      <c r="G23" s="3">
        <f>VLOOKUP(A23,'درآمد ناشی از فروش '!A:Q,9,0)</f>
        <v>6562291770</v>
      </c>
      <c r="I23" s="3">
        <f t="shared" si="0"/>
        <v>5354392196</v>
      </c>
      <c r="K23" s="7">
        <f t="shared" si="1"/>
        <v>6.06561216431388E-3</v>
      </c>
      <c r="M23" s="3">
        <v>0</v>
      </c>
      <c r="O23" s="3">
        <v>13244592700</v>
      </c>
      <c r="Q23" s="3">
        <v>37256712280</v>
      </c>
      <c r="S23" s="3">
        <v>50501304980</v>
      </c>
      <c r="U23" s="7">
        <f t="shared" si="2"/>
        <v>1.7583451471894437E-2</v>
      </c>
    </row>
    <row r="24" spans="1:21">
      <c r="A24" s="1" t="s">
        <v>17</v>
      </c>
      <c r="C24" s="3">
        <v>0</v>
      </c>
      <c r="E24" s="3">
        <v>-3839250540</v>
      </c>
      <c r="G24" s="3">
        <f>VLOOKUP(A24,'درآمد ناشی از فروش '!A:Q,9,0)</f>
        <v>12003555010</v>
      </c>
      <c r="I24" s="3">
        <f t="shared" si="0"/>
        <v>8164304470</v>
      </c>
      <c r="K24" s="7">
        <f t="shared" si="1"/>
        <v>9.2487630142949247E-3</v>
      </c>
      <c r="M24" s="3">
        <v>0</v>
      </c>
      <c r="O24" s="3">
        <v>0</v>
      </c>
      <c r="Q24" s="3">
        <v>37347666474</v>
      </c>
      <c r="S24" s="3">
        <v>37347666474</v>
      </c>
      <c r="U24" s="7">
        <f t="shared" si="2"/>
        <v>1.3003641812704653E-2</v>
      </c>
    </row>
    <row r="25" spans="1:21">
      <c r="A25" s="1" t="s">
        <v>53</v>
      </c>
      <c r="C25" s="3">
        <v>0</v>
      </c>
      <c r="E25" s="3">
        <v>-10259538026</v>
      </c>
      <c r="G25" s="3">
        <f>VLOOKUP(A25,'درآمد ناشی از فروش '!A:Q,9,0)</f>
        <v>11085237637</v>
      </c>
      <c r="I25" s="3">
        <f t="shared" si="0"/>
        <v>825699611</v>
      </c>
      <c r="K25" s="7">
        <f t="shared" si="1"/>
        <v>9.3537668165069143E-4</v>
      </c>
      <c r="M25" s="3">
        <v>676045396</v>
      </c>
      <c r="O25" s="3">
        <v>0</v>
      </c>
      <c r="Q25" s="3">
        <v>18213553924</v>
      </c>
      <c r="S25" s="3">
        <v>18889599320</v>
      </c>
      <c r="U25" s="7">
        <f t="shared" si="2"/>
        <v>6.5769459442342939E-3</v>
      </c>
    </row>
    <row r="26" spans="1:21">
      <c r="A26" s="1" t="s">
        <v>31</v>
      </c>
      <c r="C26" s="3">
        <v>0</v>
      </c>
      <c r="E26" s="3">
        <v>91183098784</v>
      </c>
      <c r="G26" s="3">
        <f>VLOOKUP(A26,'درآمد ناشی از فروش '!A:Q,9,0)</f>
        <v>122464151952</v>
      </c>
      <c r="I26" s="3">
        <f t="shared" si="0"/>
        <v>213647250736</v>
      </c>
      <c r="K26" s="7">
        <f t="shared" si="1"/>
        <v>0.24202585755757722</v>
      </c>
      <c r="M26" s="3">
        <v>0</v>
      </c>
      <c r="O26" s="3">
        <v>118760513017</v>
      </c>
      <c r="Q26" s="3">
        <v>419630371998</v>
      </c>
      <c r="S26" s="3">
        <v>538390885015</v>
      </c>
      <c r="U26" s="7">
        <f t="shared" si="2"/>
        <v>0.18745594798630785</v>
      </c>
    </row>
    <row r="27" spans="1:21">
      <c r="A27" s="1" t="s">
        <v>52</v>
      </c>
      <c r="C27" s="3">
        <v>0</v>
      </c>
      <c r="E27" s="3">
        <v>231955796</v>
      </c>
      <c r="G27" s="3">
        <f>VLOOKUP(A27,'درآمد ناشی از فروش '!A:Q,9,0)</f>
        <v>6922196601</v>
      </c>
      <c r="I27" s="3">
        <f t="shared" si="0"/>
        <v>7154152397</v>
      </c>
      <c r="K27" s="7">
        <f t="shared" si="1"/>
        <v>8.1044331860890273E-3</v>
      </c>
      <c r="M27" s="3">
        <v>0</v>
      </c>
      <c r="O27" s="3">
        <v>32755368511</v>
      </c>
      <c r="Q27" s="3">
        <v>45139403884</v>
      </c>
      <c r="S27" s="3">
        <v>77894772395</v>
      </c>
      <c r="U27" s="7">
        <f t="shared" si="2"/>
        <v>2.7121258566767135E-2</v>
      </c>
    </row>
    <row r="28" spans="1:21">
      <c r="A28" s="1" t="s">
        <v>30</v>
      </c>
      <c r="C28" s="3">
        <v>0</v>
      </c>
      <c r="E28" s="3">
        <v>-12441063943</v>
      </c>
      <c r="G28" s="3">
        <f>VLOOKUP(A28,'درآمد ناشی از فروش '!A:Q,9,0)</f>
        <v>15610838242</v>
      </c>
      <c r="I28" s="3">
        <f t="shared" si="0"/>
        <v>3169774299</v>
      </c>
      <c r="K28" s="7">
        <f t="shared" si="1"/>
        <v>3.5908130824834151E-3</v>
      </c>
      <c r="M28" s="3">
        <v>1531232750</v>
      </c>
      <c r="O28" s="3">
        <v>2232</v>
      </c>
      <c r="Q28" s="3">
        <v>33001884917</v>
      </c>
      <c r="S28" s="3">
        <v>34533119899</v>
      </c>
      <c r="U28" s="7">
        <f t="shared" si="2"/>
        <v>1.2023678163517798E-2</v>
      </c>
    </row>
    <row r="29" spans="1:21">
      <c r="A29" s="1" t="s">
        <v>51</v>
      </c>
      <c r="C29" s="3">
        <v>0</v>
      </c>
      <c r="E29" s="3">
        <v>14120011312</v>
      </c>
      <c r="G29" s="3">
        <f>VLOOKUP(A29,'درآمد ناشی از فروش '!A:Q,9,0)</f>
        <v>14616777259</v>
      </c>
      <c r="I29" s="3">
        <f t="shared" si="0"/>
        <v>28736788571</v>
      </c>
      <c r="K29" s="7">
        <f t="shared" si="1"/>
        <v>3.2553875013076029E-2</v>
      </c>
      <c r="M29" s="3">
        <v>0</v>
      </c>
      <c r="O29" s="3">
        <v>67332688616</v>
      </c>
      <c r="Q29" s="3">
        <v>14216392046</v>
      </c>
      <c r="S29" s="3">
        <v>81549080662</v>
      </c>
      <c r="U29" s="7">
        <f t="shared" si="2"/>
        <v>2.8393608897151354E-2</v>
      </c>
    </row>
    <row r="30" spans="1:21">
      <c r="A30" s="1" t="s">
        <v>304</v>
      </c>
      <c r="C30" s="3">
        <v>0</v>
      </c>
      <c r="E30" s="3">
        <v>0</v>
      </c>
      <c r="G30" s="3">
        <f>VLOOKUP(A30,'درآمد ناشی از فروش '!A:Q,9,0)</f>
        <v>0</v>
      </c>
      <c r="I30" s="3">
        <f t="shared" si="0"/>
        <v>0</v>
      </c>
      <c r="K30" s="7">
        <f t="shared" si="1"/>
        <v>0</v>
      </c>
      <c r="M30" s="3">
        <v>0</v>
      </c>
      <c r="O30" s="3">
        <v>0</v>
      </c>
      <c r="Q30" s="3">
        <v>1723832</v>
      </c>
      <c r="S30" s="3">
        <v>1723832</v>
      </c>
      <c r="U30" s="7">
        <f t="shared" si="2"/>
        <v>6.0020065480887563E-7</v>
      </c>
    </row>
    <row r="31" spans="1:21">
      <c r="A31" s="1" t="s">
        <v>292</v>
      </c>
      <c r="C31" s="3">
        <v>0</v>
      </c>
      <c r="E31" s="3">
        <v>0</v>
      </c>
      <c r="G31" s="3">
        <f>VLOOKUP(A31,'درآمد ناشی از فروش '!A:Q,9,0)</f>
        <v>0</v>
      </c>
      <c r="I31" s="3">
        <f t="shared" si="0"/>
        <v>0</v>
      </c>
      <c r="K31" s="7">
        <f t="shared" si="1"/>
        <v>0</v>
      </c>
      <c r="M31" s="3">
        <v>0</v>
      </c>
      <c r="O31" s="3">
        <v>-2</v>
      </c>
      <c r="Q31" s="3">
        <v>22318603</v>
      </c>
      <c r="S31" s="3">
        <v>22318601</v>
      </c>
      <c r="U31" s="7">
        <f t="shared" si="2"/>
        <v>7.7708494416033724E-6</v>
      </c>
    </row>
    <row r="32" spans="1:21">
      <c r="A32" s="1" t="s">
        <v>42</v>
      </c>
      <c r="C32" s="3">
        <v>0</v>
      </c>
      <c r="E32" s="3">
        <v>24638324278</v>
      </c>
      <c r="G32" s="3">
        <f>VLOOKUP(A32,'درآمد ناشی از فروش '!A:Q,9,0)</f>
        <v>0</v>
      </c>
      <c r="I32" s="3">
        <f t="shared" si="0"/>
        <v>24638324278</v>
      </c>
      <c r="K32" s="7">
        <f t="shared" si="1"/>
        <v>2.7911014729289134E-2</v>
      </c>
      <c r="M32" s="3">
        <v>0</v>
      </c>
      <c r="O32" s="3">
        <v>62379476152</v>
      </c>
      <c r="Q32" s="3">
        <v>6538420797</v>
      </c>
      <c r="S32" s="3">
        <v>68917896949</v>
      </c>
      <c r="U32" s="7">
        <f t="shared" si="2"/>
        <v>2.399570658674419E-2</v>
      </c>
    </row>
    <row r="33" spans="1:21">
      <c r="A33" s="1" t="s">
        <v>305</v>
      </c>
      <c r="C33" s="3">
        <v>0</v>
      </c>
      <c r="E33" s="3">
        <v>0</v>
      </c>
      <c r="G33" s="3">
        <f>VLOOKUP(A33,'درآمد ناشی از فروش '!A:Q,9,0)</f>
        <v>0</v>
      </c>
      <c r="I33" s="3">
        <f t="shared" si="0"/>
        <v>0</v>
      </c>
      <c r="K33" s="7">
        <f t="shared" si="1"/>
        <v>0</v>
      </c>
      <c r="M33" s="3">
        <v>0</v>
      </c>
      <c r="O33" s="3">
        <v>0</v>
      </c>
      <c r="Q33" s="3">
        <v>75526</v>
      </c>
      <c r="S33" s="3">
        <v>75526</v>
      </c>
      <c r="U33" s="7">
        <f t="shared" si="2"/>
        <v>2.6296503751580862E-8</v>
      </c>
    </row>
    <row r="34" spans="1:21">
      <c r="A34" s="1" t="s">
        <v>306</v>
      </c>
      <c r="C34" s="3">
        <v>0</v>
      </c>
      <c r="E34" s="3">
        <v>0</v>
      </c>
      <c r="G34" s="3">
        <f>VLOOKUP(A34,'درآمد ناشی از فروش '!A:Q,9,0)</f>
        <v>0</v>
      </c>
      <c r="I34" s="3">
        <f t="shared" si="0"/>
        <v>0</v>
      </c>
      <c r="K34" s="7">
        <f t="shared" si="1"/>
        <v>0</v>
      </c>
      <c r="M34" s="3">
        <v>0</v>
      </c>
      <c r="O34" s="3">
        <v>0</v>
      </c>
      <c r="Q34" s="3">
        <v>1262224</v>
      </c>
      <c r="S34" s="3">
        <v>1262224</v>
      </c>
      <c r="U34" s="7">
        <f t="shared" si="2"/>
        <v>4.3947883048665887E-7</v>
      </c>
    </row>
    <row r="35" spans="1:21">
      <c r="A35" s="1" t="s">
        <v>37</v>
      </c>
      <c r="C35" s="3">
        <v>0</v>
      </c>
      <c r="E35" s="3">
        <v>70258954734</v>
      </c>
      <c r="G35" s="3">
        <f>VLOOKUP(A35,'درآمد ناشی از فروش '!A:Q,9,0)</f>
        <v>0</v>
      </c>
      <c r="I35" s="3">
        <f t="shared" si="0"/>
        <v>70258954734</v>
      </c>
      <c r="K35" s="7">
        <f t="shared" si="1"/>
        <v>7.9591399898740006E-2</v>
      </c>
      <c r="M35" s="3">
        <v>0</v>
      </c>
      <c r="O35" s="3">
        <v>125255176847</v>
      </c>
      <c r="Q35" s="3">
        <v>-446245131</v>
      </c>
      <c r="S35" s="3">
        <v>124808931716</v>
      </c>
      <c r="U35" s="7">
        <f t="shared" si="2"/>
        <v>4.3455744261586653E-2</v>
      </c>
    </row>
    <row r="36" spans="1:21">
      <c r="A36" s="1" t="s">
        <v>29</v>
      </c>
      <c r="C36" s="3">
        <v>0</v>
      </c>
      <c r="E36" s="3">
        <v>15217971378</v>
      </c>
      <c r="G36" s="3">
        <f>VLOOKUP(A36,'درآمد ناشی از فروش '!A:Q,9,0)</f>
        <v>0</v>
      </c>
      <c r="I36" s="3">
        <f t="shared" si="0"/>
        <v>15217971378</v>
      </c>
      <c r="K36" s="7">
        <f t="shared" si="1"/>
        <v>1.7239363297954662E-2</v>
      </c>
      <c r="M36" s="3">
        <v>0</v>
      </c>
      <c r="O36" s="3">
        <v>48468822689</v>
      </c>
      <c r="Q36" s="3">
        <v>-2410308026</v>
      </c>
      <c r="S36" s="3">
        <v>46058514663</v>
      </c>
      <c r="U36" s="7">
        <f t="shared" si="2"/>
        <v>1.6036568911736642E-2</v>
      </c>
    </row>
    <row r="37" spans="1:21">
      <c r="A37" s="1" t="s">
        <v>307</v>
      </c>
      <c r="C37" s="3">
        <v>0</v>
      </c>
      <c r="E37" s="3">
        <v>0</v>
      </c>
      <c r="G37" s="3">
        <f>VLOOKUP(A37,'درآمد ناشی از فروش '!A:Q,9,0)</f>
        <v>0</v>
      </c>
      <c r="I37" s="3">
        <f t="shared" si="0"/>
        <v>0</v>
      </c>
      <c r="K37" s="7">
        <f t="shared" si="1"/>
        <v>0</v>
      </c>
      <c r="M37" s="3">
        <v>0</v>
      </c>
      <c r="O37" s="3">
        <v>0</v>
      </c>
      <c r="Q37" s="3">
        <v>598072044</v>
      </c>
      <c r="S37" s="3">
        <v>598072044</v>
      </c>
      <c r="U37" s="7">
        <f t="shared" si="2"/>
        <v>2.0823562413952324E-4</v>
      </c>
    </row>
    <row r="38" spans="1:21">
      <c r="A38" s="1" t="s">
        <v>308</v>
      </c>
      <c r="C38" s="3">
        <v>0</v>
      </c>
      <c r="E38" s="3">
        <v>0</v>
      </c>
      <c r="G38" s="3">
        <f>VLOOKUP(A38,'درآمد ناشی از فروش '!A:Q,9,0)</f>
        <v>0</v>
      </c>
      <c r="I38" s="3">
        <f t="shared" si="0"/>
        <v>0</v>
      </c>
      <c r="K38" s="7">
        <f t="shared" si="1"/>
        <v>0</v>
      </c>
      <c r="M38" s="3">
        <v>0</v>
      </c>
      <c r="O38" s="3">
        <v>0</v>
      </c>
      <c r="Q38" s="3">
        <v>-6507</v>
      </c>
      <c r="S38" s="3">
        <v>-6507</v>
      </c>
      <c r="U38" s="7">
        <f t="shared" si="2"/>
        <v>-2.265595290516334E-9</v>
      </c>
    </row>
    <row r="39" spans="1:21">
      <c r="A39" s="1" t="s">
        <v>26</v>
      </c>
      <c r="C39" s="3">
        <v>0</v>
      </c>
      <c r="E39" s="3">
        <v>1498441798</v>
      </c>
      <c r="G39" s="3">
        <f>VLOOKUP(A39,'درآمد ناشی از فروش '!A:Q,9,0)</f>
        <v>0</v>
      </c>
      <c r="I39" s="3">
        <f t="shared" si="0"/>
        <v>1498441798</v>
      </c>
      <c r="K39" s="7">
        <f t="shared" si="1"/>
        <v>1.697478717426616E-3</v>
      </c>
      <c r="M39" s="3">
        <v>491812880</v>
      </c>
      <c r="O39" s="3">
        <v>6491268189</v>
      </c>
      <c r="Q39" s="3">
        <v>3503981814</v>
      </c>
      <c r="S39" s="3">
        <v>10487062883</v>
      </c>
      <c r="U39" s="7">
        <f t="shared" si="2"/>
        <v>3.6513662638809666E-3</v>
      </c>
    </row>
    <row r="40" spans="1:21">
      <c r="A40" s="1" t="s">
        <v>293</v>
      </c>
      <c r="C40" s="3">
        <v>0</v>
      </c>
      <c r="E40" s="3">
        <v>0</v>
      </c>
      <c r="G40" s="3">
        <f>VLOOKUP(A40,'درآمد ناشی از فروش '!A:Q,9,0)</f>
        <v>0</v>
      </c>
      <c r="I40" s="3">
        <f t="shared" si="0"/>
        <v>0</v>
      </c>
      <c r="K40" s="7">
        <f t="shared" si="1"/>
        <v>0</v>
      </c>
      <c r="M40" s="3">
        <v>0</v>
      </c>
      <c r="O40" s="3">
        <v>-175</v>
      </c>
      <c r="Q40" s="3">
        <v>4757547948</v>
      </c>
      <c r="S40" s="3">
        <v>4757547773</v>
      </c>
      <c r="U40" s="7">
        <f t="shared" si="2"/>
        <v>1.6564742321984439E-3</v>
      </c>
    </row>
    <row r="41" spans="1:21">
      <c r="A41" s="1" t="s">
        <v>309</v>
      </c>
      <c r="C41" s="3">
        <v>0</v>
      </c>
      <c r="E41" s="3">
        <v>0</v>
      </c>
      <c r="G41" s="3">
        <f>VLOOKUP(A41,'درآمد ناشی از فروش '!A:Q,9,0)</f>
        <v>0</v>
      </c>
      <c r="I41" s="3">
        <f t="shared" si="0"/>
        <v>0</v>
      </c>
      <c r="K41" s="7">
        <f t="shared" si="1"/>
        <v>0</v>
      </c>
      <c r="M41" s="3">
        <v>0</v>
      </c>
      <c r="O41" s="3">
        <v>0</v>
      </c>
      <c r="Q41" s="3">
        <v>18141</v>
      </c>
      <c r="S41" s="3">
        <v>18141</v>
      </c>
      <c r="U41" s="7">
        <f t="shared" si="2"/>
        <v>6.3163000100287102E-9</v>
      </c>
    </row>
    <row r="42" spans="1:21">
      <c r="A42" s="1" t="s">
        <v>310</v>
      </c>
      <c r="C42" s="3">
        <v>0</v>
      </c>
      <c r="E42" s="3">
        <v>0</v>
      </c>
      <c r="G42" s="3">
        <f>VLOOKUP(A42,'درآمد ناشی از فروش '!A:Q,9,0)</f>
        <v>0</v>
      </c>
      <c r="I42" s="3">
        <f t="shared" si="0"/>
        <v>0</v>
      </c>
      <c r="K42" s="7">
        <f t="shared" si="1"/>
        <v>0</v>
      </c>
      <c r="M42" s="3">
        <v>0</v>
      </c>
      <c r="O42" s="3">
        <v>0</v>
      </c>
      <c r="Q42" s="3">
        <v>852734</v>
      </c>
      <c r="S42" s="3">
        <v>852734</v>
      </c>
      <c r="U42" s="7">
        <f t="shared" si="2"/>
        <v>2.9690335553452524E-7</v>
      </c>
    </row>
    <row r="43" spans="1:21">
      <c r="A43" s="1" t="s">
        <v>50</v>
      </c>
      <c r="C43" s="3">
        <v>0</v>
      </c>
      <c r="E43" s="3">
        <v>17217700361</v>
      </c>
      <c r="G43" s="3">
        <f>VLOOKUP(A43,'درآمد ناشی از فروش '!A:Q,9,0)</f>
        <v>0</v>
      </c>
      <c r="I43" s="3">
        <f t="shared" si="0"/>
        <v>17217700361</v>
      </c>
      <c r="K43" s="7">
        <f t="shared" si="1"/>
        <v>1.9504714807632495E-2</v>
      </c>
      <c r="M43" s="3">
        <v>8267891220</v>
      </c>
      <c r="O43" s="3">
        <v>50573021147</v>
      </c>
      <c r="Q43" s="3">
        <v>34486890788</v>
      </c>
      <c r="S43" s="3">
        <v>93327803155</v>
      </c>
      <c r="U43" s="7">
        <f t="shared" si="2"/>
        <v>3.2494702828062619E-2</v>
      </c>
    </row>
    <row r="44" spans="1:21">
      <c r="A44" s="1" t="s">
        <v>21</v>
      </c>
      <c r="C44" s="3">
        <v>0</v>
      </c>
      <c r="E44" s="3">
        <v>3673064735</v>
      </c>
      <c r="G44" s="3">
        <f>VLOOKUP(A44,'درآمد ناشی از فروش '!A:Q,9,0)</f>
        <v>0</v>
      </c>
      <c r="I44" s="3">
        <f t="shared" si="0"/>
        <v>3673064735</v>
      </c>
      <c r="K44" s="7">
        <f t="shared" si="1"/>
        <v>4.160955216088235E-3</v>
      </c>
      <c r="M44" s="3">
        <v>0</v>
      </c>
      <c r="O44" s="3">
        <v>10064605022</v>
      </c>
      <c r="Q44" s="3">
        <v>7213991099</v>
      </c>
      <c r="S44" s="3">
        <v>17278596121</v>
      </c>
      <c r="U44" s="7">
        <f t="shared" si="2"/>
        <v>6.0160298138114956E-3</v>
      </c>
    </row>
    <row r="45" spans="1:21">
      <c r="A45" s="1" t="s">
        <v>49</v>
      </c>
      <c r="C45" s="3">
        <v>2291084195</v>
      </c>
      <c r="E45" s="3">
        <v>-2054686327</v>
      </c>
      <c r="G45" s="3">
        <f>VLOOKUP(A45,'درآمد ناشی از فروش '!A:Q,9,0)</f>
        <v>0</v>
      </c>
      <c r="I45" s="3">
        <f t="shared" si="0"/>
        <v>236397868</v>
      </c>
      <c r="K45" s="7">
        <f t="shared" si="1"/>
        <v>2.6779842254175189E-4</v>
      </c>
      <c r="M45" s="3">
        <v>2291084195</v>
      </c>
      <c r="O45" s="3">
        <v>31819323603</v>
      </c>
      <c r="Q45" s="3">
        <v>41071406551</v>
      </c>
      <c r="S45" s="3">
        <v>75181814349</v>
      </c>
      <c r="U45" s="7">
        <f t="shared" si="2"/>
        <v>2.6176665824737631E-2</v>
      </c>
    </row>
    <row r="46" spans="1:21">
      <c r="A46" s="1" t="s">
        <v>311</v>
      </c>
      <c r="C46" s="3">
        <v>0</v>
      </c>
      <c r="E46" s="3">
        <v>0</v>
      </c>
      <c r="G46" s="3">
        <f>VLOOKUP(A46,'درآمد ناشی از فروش '!A:Q,9,0)</f>
        <v>0</v>
      </c>
      <c r="I46" s="3">
        <f t="shared" si="0"/>
        <v>0</v>
      </c>
      <c r="K46" s="7">
        <f t="shared" si="1"/>
        <v>0</v>
      </c>
      <c r="M46" s="3">
        <v>0</v>
      </c>
      <c r="O46" s="3">
        <v>0</v>
      </c>
      <c r="Q46" s="3">
        <v>19910213329</v>
      </c>
      <c r="S46" s="3">
        <v>19910213329</v>
      </c>
      <c r="U46" s="7">
        <f t="shared" si="2"/>
        <v>6.9323014524908478E-3</v>
      </c>
    </row>
    <row r="47" spans="1:21">
      <c r="A47" s="1" t="s">
        <v>19</v>
      </c>
      <c r="C47" s="3">
        <v>0</v>
      </c>
      <c r="E47" s="3">
        <v>34043501442</v>
      </c>
      <c r="G47" s="3">
        <f>VLOOKUP(A47,'درآمد ناشی از فروش '!A:Q,9,0)</f>
        <v>0</v>
      </c>
      <c r="I47" s="3">
        <f t="shared" si="0"/>
        <v>34043501442</v>
      </c>
      <c r="K47" s="7">
        <f t="shared" si="1"/>
        <v>3.8565474642797776E-2</v>
      </c>
      <c r="M47" s="3">
        <v>0</v>
      </c>
      <c r="O47" s="3">
        <v>73493904860</v>
      </c>
      <c r="Q47" s="3">
        <v>1954703630</v>
      </c>
      <c r="S47" s="3">
        <v>75448608490</v>
      </c>
      <c r="U47" s="7">
        <f t="shared" si="2"/>
        <v>2.6269557717989046E-2</v>
      </c>
    </row>
    <row r="48" spans="1:21">
      <c r="A48" s="1" t="s">
        <v>18</v>
      </c>
      <c r="C48" s="3">
        <v>0</v>
      </c>
      <c r="E48" s="3">
        <v>3379398068</v>
      </c>
      <c r="G48" s="3">
        <f>VLOOKUP(A48,'درآمد ناشی از فروش '!A:Q,9,0)</f>
        <v>0</v>
      </c>
      <c r="I48" s="3">
        <f t="shared" si="0"/>
        <v>3379398068</v>
      </c>
      <c r="K48" s="7">
        <f t="shared" si="1"/>
        <v>3.8282810221919768E-3</v>
      </c>
      <c r="M48" s="3">
        <v>0</v>
      </c>
      <c r="O48" s="3">
        <v>10830559036</v>
      </c>
      <c r="Q48" s="3">
        <v>5177981944</v>
      </c>
      <c r="S48" s="3">
        <v>16008540980</v>
      </c>
      <c r="U48" s="7">
        <f t="shared" si="2"/>
        <v>5.5738243510566688E-3</v>
      </c>
    </row>
    <row r="49" spans="1:21">
      <c r="A49" s="1" t="s">
        <v>312</v>
      </c>
      <c r="C49" s="3">
        <v>0</v>
      </c>
      <c r="E49" s="3">
        <v>0</v>
      </c>
      <c r="G49" s="3">
        <f>VLOOKUP(A49,'درآمد ناشی از فروش '!A:Q,9,0)</f>
        <v>0</v>
      </c>
      <c r="I49" s="3">
        <f t="shared" si="0"/>
        <v>0</v>
      </c>
      <c r="K49" s="7">
        <f t="shared" si="1"/>
        <v>0</v>
      </c>
      <c r="M49" s="3">
        <v>0</v>
      </c>
      <c r="O49" s="3">
        <v>0</v>
      </c>
      <c r="Q49" s="3">
        <v>7702471741</v>
      </c>
      <c r="S49" s="3">
        <v>7702471741</v>
      </c>
      <c r="U49" s="7">
        <f t="shared" si="2"/>
        <v>2.6818324422536884E-3</v>
      </c>
    </row>
    <row r="50" spans="1:21">
      <c r="A50" s="1" t="s">
        <v>41</v>
      </c>
      <c r="C50" s="3">
        <v>0</v>
      </c>
      <c r="E50" s="3">
        <v>27599378876</v>
      </c>
      <c r="G50" s="3">
        <f>VLOOKUP(A50,'درآمد ناشی از فروش '!A:Q,9,0)</f>
        <v>0</v>
      </c>
      <c r="I50" s="3">
        <f t="shared" si="0"/>
        <v>27599378876</v>
      </c>
      <c r="K50" s="7">
        <f t="shared" si="1"/>
        <v>3.1265384026749977E-2</v>
      </c>
      <c r="M50" s="3">
        <v>0</v>
      </c>
      <c r="O50" s="3">
        <v>69313857150</v>
      </c>
      <c r="Q50" s="3">
        <v>541570314</v>
      </c>
      <c r="S50" s="3">
        <v>69855427464</v>
      </c>
      <c r="U50" s="7">
        <f t="shared" si="2"/>
        <v>2.4322134236890086E-2</v>
      </c>
    </row>
    <row r="51" spans="1:21">
      <c r="A51" s="1" t="s">
        <v>313</v>
      </c>
      <c r="C51" s="3">
        <v>0</v>
      </c>
      <c r="E51" s="3">
        <v>0</v>
      </c>
      <c r="G51" s="3">
        <f>VLOOKUP(A51,'درآمد ناشی از فروش '!A:Q,9,0)</f>
        <v>0</v>
      </c>
      <c r="I51" s="3">
        <f t="shared" si="0"/>
        <v>0</v>
      </c>
      <c r="K51" s="7">
        <f t="shared" si="1"/>
        <v>0</v>
      </c>
      <c r="M51" s="3">
        <v>0</v>
      </c>
      <c r="O51" s="3">
        <v>0</v>
      </c>
      <c r="Q51" s="3">
        <v>0</v>
      </c>
      <c r="S51" s="3">
        <v>0</v>
      </c>
      <c r="U51" s="7">
        <f t="shared" si="2"/>
        <v>0</v>
      </c>
    </row>
    <row r="52" spans="1:21">
      <c r="A52" s="1" t="s">
        <v>27</v>
      </c>
      <c r="C52" s="3">
        <v>3608825772</v>
      </c>
      <c r="E52" s="3">
        <v>11499586976</v>
      </c>
      <c r="G52" s="3">
        <f>VLOOKUP(A52,'درآمد ناشی از فروش '!A:Q,9,0)</f>
        <v>0</v>
      </c>
      <c r="I52" s="3">
        <f t="shared" si="0"/>
        <v>15108412748</v>
      </c>
      <c r="K52" s="7">
        <f t="shared" si="1"/>
        <v>1.7115252075894757E-2</v>
      </c>
      <c r="M52" s="3">
        <v>3608825772</v>
      </c>
      <c r="O52" s="3">
        <v>39746522816</v>
      </c>
      <c r="Q52" s="3">
        <v>22671010605</v>
      </c>
      <c r="S52" s="3">
        <v>66026359193</v>
      </c>
      <c r="U52" s="7">
        <f t="shared" si="2"/>
        <v>2.298893628978034E-2</v>
      </c>
    </row>
    <row r="53" spans="1:21">
      <c r="A53" s="1" t="s">
        <v>314</v>
      </c>
      <c r="C53" s="3">
        <v>0</v>
      </c>
      <c r="E53" s="3">
        <v>0</v>
      </c>
      <c r="G53" s="3">
        <f>VLOOKUP(A53,'درآمد ناشی از فروش '!A:Q,9,0)</f>
        <v>0</v>
      </c>
      <c r="I53" s="3">
        <f t="shared" si="0"/>
        <v>0</v>
      </c>
      <c r="K53" s="7">
        <f t="shared" si="1"/>
        <v>0</v>
      </c>
      <c r="M53" s="3">
        <v>0</v>
      </c>
      <c r="O53" s="3">
        <v>0</v>
      </c>
      <c r="Q53" s="3">
        <v>-23109464</v>
      </c>
      <c r="S53" s="3">
        <v>-23109464</v>
      </c>
      <c r="U53" s="7">
        <f t="shared" si="2"/>
        <v>-8.046210666168245E-6</v>
      </c>
    </row>
    <row r="54" spans="1:21">
      <c r="A54" s="1" t="s">
        <v>315</v>
      </c>
      <c r="C54" s="3">
        <v>0</v>
      </c>
      <c r="E54" s="3">
        <v>0</v>
      </c>
      <c r="G54" s="3">
        <f>VLOOKUP(A54,'درآمد ناشی از فروش '!A:Q,9,0)</f>
        <v>0</v>
      </c>
      <c r="I54" s="3">
        <f t="shared" si="0"/>
        <v>0</v>
      </c>
      <c r="K54" s="7">
        <f t="shared" si="1"/>
        <v>0</v>
      </c>
      <c r="M54" s="3">
        <v>0</v>
      </c>
      <c r="O54" s="3">
        <v>0</v>
      </c>
      <c r="Q54" s="3">
        <v>174116</v>
      </c>
      <c r="S54" s="3">
        <v>174116</v>
      </c>
      <c r="U54" s="7">
        <f t="shared" si="2"/>
        <v>6.062338859743999E-8</v>
      </c>
    </row>
    <row r="55" spans="1:21">
      <c r="A55" s="1" t="s">
        <v>316</v>
      </c>
      <c r="C55" s="3">
        <v>0</v>
      </c>
      <c r="E55" s="3">
        <v>0</v>
      </c>
      <c r="G55" s="3">
        <f>VLOOKUP(A55,'درآمد ناشی از فروش '!A:Q,9,0)</f>
        <v>0</v>
      </c>
      <c r="I55" s="3">
        <f t="shared" si="0"/>
        <v>0</v>
      </c>
      <c r="K55" s="7">
        <f t="shared" si="1"/>
        <v>0</v>
      </c>
      <c r="M55" s="3">
        <v>0</v>
      </c>
      <c r="O55" s="3">
        <v>0</v>
      </c>
      <c r="Q55" s="3">
        <v>2160063</v>
      </c>
      <c r="S55" s="3">
        <v>2160063</v>
      </c>
      <c r="U55" s="7">
        <f t="shared" si="2"/>
        <v>7.5208676195152675E-7</v>
      </c>
    </row>
    <row r="56" spans="1:21">
      <c r="A56" s="1" t="s">
        <v>317</v>
      </c>
      <c r="C56" s="3">
        <v>0</v>
      </c>
      <c r="E56" s="3">
        <v>0</v>
      </c>
      <c r="G56" s="3">
        <f>VLOOKUP(A56,'درآمد ناشی از فروش '!A:Q,9,0)</f>
        <v>0</v>
      </c>
      <c r="I56" s="3">
        <f t="shared" si="0"/>
        <v>0</v>
      </c>
      <c r="K56" s="7">
        <f t="shared" si="1"/>
        <v>0</v>
      </c>
      <c r="M56" s="3">
        <v>0</v>
      </c>
      <c r="O56" s="3">
        <v>0</v>
      </c>
      <c r="Q56" s="3">
        <v>2322574</v>
      </c>
      <c r="S56" s="3">
        <v>2322574</v>
      </c>
      <c r="U56" s="7">
        <f t="shared" si="2"/>
        <v>8.0866954299610951E-7</v>
      </c>
    </row>
    <row r="57" spans="1:21">
      <c r="A57" s="1" t="s">
        <v>36</v>
      </c>
      <c r="C57" s="3">
        <v>0</v>
      </c>
      <c r="E57" s="3">
        <v>11383121175</v>
      </c>
      <c r="G57" s="3">
        <v>0</v>
      </c>
      <c r="I57" s="3">
        <f t="shared" si="0"/>
        <v>11383121175</v>
      </c>
      <c r="K57" s="7">
        <f t="shared" si="1"/>
        <v>1.2895132769414881E-2</v>
      </c>
      <c r="M57" s="3">
        <v>1866734750</v>
      </c>
      <c r="O57" s="3">
        <v>31575637491</v>
      </c>
      <c r="Q57" s="3">
        <v>0</v>
      </c>
      <c r="S57" s="3">
        <v>33442372241</v>
      </c>
      <c r="U57" s="7">
        <f t="shared" si="2"/>
        <v>1.1643903650361732E-2</v>
      </c>
    </row>
    <row r="58" spans="1:21">
      <c r="A58" s="1" t="s">
        <v>20</v>
      </c>
      <c r="C58" s="3">
        <v>0</v>
      </c>
      <c r="E58" s="3">
        <v>9440958074</v>
      </c>
      <c r="G58" s="3">
        <v>0</v>
      </c>
      <c r="I58" s="3">
        <f t="shared" si="0"/>
        <v>9440958074</v>
      </c>
      <c r="K58" s="7">
        <f t="shared" si="1"/>
        <v>1.069499357540744E-2</v>
      </c>
      <c r="M58" s="3">
        <v>790400000</v>
      </c>
      <c r="O58" s="3">
        <v>25543525598</v>
      </c>
      <c r="Q58" s="3">
        <v>0</v>
      </c>
      <c r="S58" s="3">
        <v>26333925598</v>
      </c>
      <c r="U58" s="7">
        <f t="shared" si="2"/>
        <v>9.1688977740335548E-3</v>
      </c>
    </row>
    <row r="59" spans="1:21">
      <c r="A59" s="1" t="s">
        <v>24</v>
      </c>
      <c r="C59" s="3">
        <v>3759020763</v>
      </c>
      <c r="E59" s="3">
        <v>8692605518</v>
      </c>
      <c r="G59" s="3">
        <v>0</v>
      </c>
      <c r="I59" s="3">
        <f t="shared" si="0"/>
        <v>12451626281</v>
      </c>
      <c r="K59" s="7">
        <f t="shared" si="1"/>
        <v>1.4105566620978243E-2</v>
      </c>
      <c r="M59" s="3">
        <v>3759020763</v>
      </c>
      <c r="O59" s="3">
        <v>30017820758</v>
      </c>
      <c r="Q59" s="3">
        <v>0</v>
      </c>
      <c r="S59" s="3">
        <v>33776841521</v>
      </c>
      <c r="U59" s="7">
        <f t="shared" si="2"/>
        <v>1.1760358549023233E-2</v>
      </c>
    </row>
    <row r="60" spans="1:21">
      <c r="A60" s="1" t="s">
        <v>39</v>
      </c>
      <c r="C60" s="3">
        <v>1367853746</v>
      </c>
      <c r="E60" s="3">
        <v>3128211440</v>
      </c>
      <c r="G60" s="3">
        <v>0</v>
      </c>
      <c r="I60" s="3">
        <f t="shared" si="0"/>
        <v>4496065186</v>
      </c>
      <c r="K60" s="7">
        <f t="shared" si="1"/>
        <v>5.0932742103058579E-3</v>
      </c>
      <c r="M60" s="3">
        <v>1367853746</v>
      </c>
      <c r="O60" s="3">
        <v>10409234308</v>
      </c>
      <c r="Q60" s="3">
        <v>0</v>
      </c>
      <c r="S60" s="3">
        <v>11777088054</v>
      </c>
      <c r="U60" s="7">
        <f t="shared" si="2"/>
        <v>4.1005248549467622E-3</v>
      </c>
    </row>
    <row r="61" spans="1:21">
      <c r="A61" s="1" t="s">
        <v>57</v>
      </c>
      <c r="C61" s="3">
        <v>203012009</v>
      </c>
      <c r="E61" s="3">
        <v>-215611664</v>
      </c>
      <c r="G61" s="3">
        <v>0</v>
      </c>
      <c r="I61" s="3">
        <f t="shared" si="0"/>
        <v>-12599655</v>
      </c>
      <c r="K61" s="7">
        <f t="shared" si="1"/>
        <v>-1.4273257885601139E-5</v>
      </c>
      <c r="M61" s="3">
        <v>203012009</v>
      </c>
      <c r="O61" s="3">
        <v>-215611664</v>
      </c>
      <c r="Q61" s="3">
        <v>0</v>
      </c>
      <c r="S61" s="3">
        <v>-12599655</v>
      </c>
      <c r="U61" s="7">
        <f t="shared" si="2"/>
        <v>-4.386924701111201E-6</v>
      </c>
    </row>
    <row r="62" spans="1:21">
      <c r="A62" s="1" t="s">
        <v>25</v>
      </c>
      <c r="C62" s="3">
        <v>517261172</v>
      </c>
      <c r="E62" s="3">
        <v>2209022864</v>
      </c>
      <c r="G62" s="3">
        <v>0</v>
      </c>
      <c r="I62" s="3">
        <f t="shared" si="0"/>
        <v>2726284036</v>
      </c>
      <c r="K62" s="7">
        <f t="shared" si="1"/>
        <v>3.0884143347754758E-3</v>
      </c>
      <c r="M62" s="3">
        <v>517261172</v>
      </c>
      <c r="O62" s="3">
        <v>5838049706</v>
      </c>
      <c r="Q62" s="3">
        <v>0</v>
      </c>
      <c r="S62" s="3">
        <v>6355310878</v>
      </c>
      <c r="U62" s="7">
        <f t="shared" si="2"/>
        <v>2.2127804510471845E-3</v>
      </c>
    </row>
    <row r="63" spans="1:21">
      <c r="A63" s="1" t="s">
        <v>44</v>
      </c>
      <c r="C63" s="3">
        <v>0</v>
      </c>
      <c r="E63" s="3">
        <v>36759340695</v>
      </c>
      <c r="G63" s="3">
        <v>0</v>
      </c>
      <c r="I63" s="3">
        <f t="shared" si="0"/>
        <v>36759340695</v>
      </c>
      <c r="K63" s="7">
        <f t="shared" si="1"/>
        <v>4.164205682174691E-2</v>
      </c>
      <c r="M63" s="3">
        <v>0</v>
      </c>
      <c r="O63" s="3">
        <v>90633607643</v>
      </c>
      <c r="Q63" s="3">
        <v>0</v>
      </c>
      <c r="S63" s="3">
        <v>90633607643</v>
      </c>
      <c r="U63" s="7">
        <f t="shared" si="2"/>
        <v>3.1556642790607964E-2</v>
      </c>
    </row>
    <row r="64" spans="1:21">
      <c r="A64" s="1" t="s">
        <v>45</v>
      </c>
      <c r="C64" s="3">
        <v>0</v>
      </c>
      <c r="E64" s="3">
        <v>508573817</v>
      </c>
      <c r="G64" s="3">
        <v>0</v>
      </c>
      <c r="I64" s="3">
        <f t="shared" si="0"/>
        <v>508573817</v>
      </c>
      <c r="K64" s="7">
        <f t="shared" si="1"/>
        <v>5.7612730220831605E-4</v>
      </c>
      <c r="M64" s="3">
        <v>0</v>
      </c>
      <c r="O64" s="3">
        <v>2006236357</v>
      </c>
      <c r="Q64" s="3">
        <v>0</v>
      </c>
      <c r="S64" s="3">
        <v>2006236357</v>
      </c>
      <c r="U64" s="7">
        <f t="shared" si="2"/>
        <v>6.9852768435251986E-4</v>
      </c>
    </row>
    <row r="65" spans="1:21">
      <c r="A65" s="1" t="s">
        <v>56</v>
      </c>
      <c r="C65" s="3">
        <v>0</v>
      </c>
      <c r="E65" s="3">
        <v>-2696</v>
      </c>
      <c r="G65" s="3">
        <v>0</v>
      </c>
      <c r="I65" s="3">
        <f t="shared" si="0"/>
        <v>-2696</v>
      </c>
      <c r="K65" s="7">
        <f t="shared" si="1"/>
        <v>-3.0541076925979855E-9</v>
      </c>
      <c r="M65" s="3">
        <v>0</v>
      </c>
      <c r="O65" s="3">
        <v>-2696</v>
      </c>
      <c r="Q65" s="3">
        <v>0</v>
      </c>
      <c r="S65" s="3">
        <v>-2696</v>
      </c>
      <c r="U65" s="7">
        <f t="shared" si="2"/>
        <v>-9.3868832076717957E-10</v>
      </c>
    </row>
    <row r="66" spans="1:21">
      <c r="A66" s="1" t="s">
        <v>22</v>
      </c>
      <c r="C66" s="3">
        <v>0</v>
      </c>
      <c r="E66" s="3">
        <v>2223131014</v>
      </c>
      <c r="G66" s="3">
        <v>0</v>
      </c>
      <c r="I66" s="3">
        <f t="shared" si="0"/>
        <v>2223131014</v>
      </c>
      <c r="K66" s="7">
        <f t="shared" si="1"/>
        <v>2.5184278677709789E-3</v>
      </c>
      <c r="M66" s="3">
        <v>0</v>
      </c>
      <c r="O66" s="3">
        <v>5419695721</v>
      </c>
      <c r="Q66" s="3">
        <v>0</v>
      </c>
      <c r="S66" s="3">
        <v>5419695721</v>
      </c>
      <c r="U66" s="7">
        <f t="shared" si="2"/>
        <v>1.8870196867264682E-3</v>
      </c>
    </row>
    <row r="67" spans="1:21">
      <c r="A67" s="1" t="s">
        <v>40</v>
      </c>
      <c r="C67" s="3">
        <v>0</v>
      </c>
      <c r="E67" s="3">
        <v>0</v>
      </c>
      <c r="G67" s="3">
        <v>0</v>
      </c>
      <c r="I67" s="3">
        <f t="shared" si="0"/>
        <v>0</v>
      </c>
      <c r="K67" s="7">
        <f t="shared" si="1"/>
        <v>0</v>
      </c>
      <c r="M67" s="3">
        <v>0</v>
      </c>
      <c r="O67" s="3">
        <v>20740170838</v>
      </c>
      <c r="Q67" s="3">
        <v>0</v>
      </c>
      <c r="S67" s="3">
        <v>20740170838</v>
      </c>
      <c r="U67" s="7">
        <f t="shared" si="2"/>
        <v>7.2212745312858475E-3</v>
      </c>
    </row>
    <row r="68" spans="1:21" ht="22.5" thickBot="1">
      <c r="C68" s="6">
        <f>SUM(C8:C67)</f>
        <v>27455759166</v>
      </c>
      <c r="E68" s="6">
        <f>SUM(E8:E67)</f>
        <v>101195866514</v>
      </c>
      <c r="G68" s="6">
        <f>SUM(G8:G67)</f>
        <v>754093932551</v>
      </c>
      <c r="I68" s="6">
        <f>SUM(I8:I67)</f>
        <v>882745558231</v>
      </c>
      <c r="K68" s="9">
        <f>SUM(K8:K67)</f>
        <v>1</v>
      </c>
      <c r="M68" s="6">
        <f>SUM(M8:M67)</f>
        <v>41079876162</v>
      </c>
      <c r="O68" s="6">
        <f>SUM(O8:O67)</f>
        <v>1275951248051</v>
      </c>
      <c r="Q68" s="6">
        <f>SUM(Q8:Q67)</f>
        <v>1555061710389</v>
      </c>
      <c r="S68" s="6">
        <f>SUM(S8:S67)</f>
        <v>2872092834602</v>
      </c>
      <c r="U68" s="9">
        <f>SUM(U8:U67)</f>
        <v>1</v>
      </c>
    </row>
    <row r="69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70"/>
  <sheetViews>
    <sheetView rightToLeft="1" topLeftCell="A52" workbookViewId="0">
      <selection activeCell="I71" sqref="I71"/>
    </sheetView>
  </sheetViews>
  <sheetFormatPr defaultRowHeight="21.7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2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2" ht="22.5">
      <c r="A3" s="16" t="s">
        <v>258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2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22" ht="22.5">
      <c r="A6" s="13" t="s">
        <v>262</v>
      </c>
      <c r="C6" s="14" t="s">
        <v>260</v>
      </c>
      <c r="D6" s="14" t="s">
        <v>260</v>
      </c>
      <c r="E6" s="14" t="s">
        <v>260</v>
      </c>
      <c r="F6" s="14" t="s">
        <v>260</v>
      </c>
      <c r="G6" s="14" t="s">
        <v>260</v>
      </c>
      <c r="H6" s="14" t="s">
        <v>260</v>
      </c>
      <c r="I6" s="14" t="s">
        <v>260</v>
      </c>
      <c r="K6" s="14" t="s">
        <v>261</v>
      </c>
      <c r="L6" s="14" t="s">
        <v>261</v>
      </c>
      <c r="M6" s="14" t="s">
        <v>261</v>
      </c>
      <c r="N6" s="14" t="s">
        <v>261</v>
      </c>
      <c r="O6" s="14" t="s">
        <v>261</v>
      </c>
      <c r="P6" s="14" t="s">
        <v>261</v>
      </c>
      <c r="Q6" s="14" t="s">
        <v>261</v>
      </c>
    </row>
    <row r="7" spans="1:22" ht="22.5">
      <c r="A7" s="14" t="s">
        <v>262</v>
      </c>
      <c r="C7" s="17" t="s">
        <v>332</v>
      </c>
      <c r="E7" s="17" t="s">
        <v>329</v>
      </c>
      <c r="G7" s="17" t="s">
        <v>330</v>
      </c>
      <c r="I7" s="17" t="s">
        <v>333</v>
      </c>
      <c r="K7" s="17" t="s">
        <v>332</v>
      </c>
      <c r="M7" s="17" t="s">
        <v>329</v>
      </c>
      <c r="O7" s="17" t="s">
        <v>330</v>
      </c>
      <c r="Q7" s="17" t="s">
        <v>333</v>
      </c>
      <c r="V7" s="2"/>
    </row>
    <row r="8" spans="1:22">
      <c r="A8" s="1" t="s">
        <v>96</v>
      </c>
      <c r="C8" s="3">
        <v>0</v>
      </c>
      <c r="E8" s="3">
        <v>29500704747</v>
      </c>
      <c r="G8" s="3">
        <v>67706009408</v>
      </c>
      <c r="I8" s="3">
        <v>97206714155</v>
      </c>
      <c r="K8" s="3">
        <v>0</v>
      </c>
      <c r="M8" s="3">
        <v>0</v>
      </c>
      <c r="O8" s="3">
        <v>67706009408</v>
      </c>
      <c r="Q8" s="3">
        <v>67706009408</v>
      </c>
    </row>
    <row r="9" spans="1:22">
      <c r="A9" s="1" t="s">
        <v>302</v>
      </c>
      <c r="C9" s="3">
        <v>112015349</v>
      </c>
      <c r="E9" s="3">
        <v>3100000</v>
      </c>
      <c r="G9" s="3">
        <v>-1226205</v>
      </c>
      <c r="I9" s="3">
        <v>113889144</v>
      </c>
      <c r="K9" s="3">
        <v>609197655</v>
      </c>
      <c r="M9" s="3">
        <v>0</v>
      </c>
      <c r="O9" s="3">
        <v>-1226205</v>
      </c>
      <c r="Q9" s="3">
        <v>607971450</v>
      </c>
    </row>
    <row r="10" spans="1:22">
      <c r="A10" s="1" t="s">
        <v>175</v>
      </c>
      <c r="C10" s="3">
        <v>29316981665</v>
      </c>
      <c r="E10" s="3">
        <v>-39650386285</v>
      </c>
      <c r="G10" s="3">
        <v>-24042630</v>
      </c>
      <c r="I10" s="3">
        <v>-10357447250</v>
      </c>
      <c r="K10" s="3">
        <v>241307909129</v>
      </c>
      <c r="M10" s="3">
        <v>-219932486285</v>
      </c>
      <c r="O10" s="3">
        <v>-24042630</v>
      </c>
      <c r="Q10" s="3">
        <v>21351380214</v>
      </c>
    </row>
    <row r="11" spans="1:22">
      <c r="A11" s="1" t="s">
        <v>230</v>
      </c>
      <c r="C11" s="3">
        <v>14078066885</v>
      </c>
      <c r="E11" s="3">
        <v>108808582</v>
      </c>
      <c r="G11" s="3">
        <v>0</v>
      </c>
      <c r="I11" s="3">
        <v>14186875467</v>
      </c>
      <c r="K11" s="3">
        <v>202233094419</v>
      </c>
      <c r="M11" s="3">
        <v>-82595570251</v>
      </c>
      <c r="O11" s="3">
        <v>-69989150</v>
      </c>
      <c r="Q11" s="3">
        <v>119567535018</v>
      </c>
    </row>
    <row r="12" spans="1:22">
      <c r="A12" s="1" t="s">
        <v>318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9970026447</v>
      </c>
      <c r="Q12" s="3">
        <v>9970026447</v>
      </c>
    </row>
    <row r="13" spans="1:22">
      <c r="A13" s="1" t="s">
        <v>319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91612564986</v>
      </c>
      <c r="Q13" s="3">
        <v>91612564986</v>
      </c>
    </row>
    <row r="14" spans="1:22">
      <c r="A14" s="1" t="s">
        <v>320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8933536176</v>
      </c>
      <c r="Q14" s="3">
        <v>8933536176</v>
      </c>
    </row>
    <row r="15" spans="1:22">
      <c r="A15" s="1" t="s">
        <v>321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84243683429</v>
      </c>
      <c r="Q15" s="3">
        <v>84243683429</v>
      </c>
    </row>
    <row r="16" spans="1:22">
      <c r="A16" s="1" t="s">
        <v>123</v>
      </c>
      <c r="C16" s="3">
        <v>0</v>
      </c>
      <c r="E16" s="3">
        <v>5408993480</v>
      </c>
      <c r="G16" s="3">
        <v>0</v>
      </c>
      <c r="I16" s="3">
        <v>5408993480</v>
      </c>
      <c r="K16" s="3">
        <v>0</v>
      </c>
      <c r="M16" s="3">
        <v>17438098093</v>
      </c>
      <c r="O16" s="3">
        <v>102810331</v>
      </c>
      <c r="Q16" s="3">
        <v>17540908424</v>
      </c>
    </row>
    <row r="17" spans="1:17">
      <c r="A17" s="1" t="s">
        <v>322</v>
      </c>
      <c r="C17" s="3">
        <v>0</v>
      </c>
      <c r="E17" s="3">
        <v>0</v>
      </c>
      <c r="G17" s="3">
        <v>0</v>
      </c>
      <c r="I17" s="3">
        <v>0</v>
      </c>
      <c r="K17" s="3">
        <v>50674571755</v>
      </c>
      <c r="M17" s="3">
        <v>0</v>
      </c>
      <c r="O17" s="3">
        <v>6555910574</v>
      </c>
      <c r="Q17" s="3">
        <v>57230482329</v>
      </c>
    </row>
    <row r="18" spans="1:17">
      <c r="A18" s="1" t="s">
        <v>323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12723385743</v>
      </c>
      <c r="Q18" s="3">
        <v>12723385743</v>
      </c>
    </row>
    <row r="19" spans="1:17">
      <c r="A19" s="1" t="s">
        <v>324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44505871892</v>
      </c>
      <c r="Q19" s="3">
        <v>44505871892</v>
      </c>
    </row>
    <row r="20" spans="1:17">
      <c r="A20" s="1" t="s">
        <v>108</v>
      </c>
      <c r="C20" s="3">
        <v>0</v>
      </c>
      <c r="E20" s="3">
        <v>2865789955</v>
      </c>
      <c r="G20" s="3">
        <v>0</v>
      </c>
      <c r="I20" s="3">
        <v>2865789955</v>
      </c>
      <c r="K20" s="3">
        <v>0</v>
      </c>
      <c r="M20" s="3">
        <v>7753872731</v>
      </c>
      <c r="O20" s="3">
        <v>385352925</v>
      </c>
      <c r="Q20" s="3">
        <v>8139225656</v>
      </c>
    </row>
    <row r="21" spans="1:17">
      <c r="A21" s="1" t="s">
        <v>205</v>
      </c>
      <c r="C21" s="3">
        <v>84558182</v>
      </c>
      <c r="E21" s="3">
        <v>574750</v>
      </c>
      <c r="G21" s="3">
        <v>0</v>
      </c>
      <c r="I21" s="3">
        <v>85132932</v>
      </c>
      <c r="K21" s="3">
        <v>14014354156</v>
      </c>
      <c r="M21" s="3">
        <v>252818</v>
      </c>
      <c r="O21" s="3">
        <v>7010326727</v>
      </c>
      <c r="Q21" s="3">
        <v>21024933701</v>
      </c>
    </row>
    <row r="22" spans="1:17">
      <c r="A22" s="1" t="s">
        <v>325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2776989340</v>
      </c>
      <c r="Q22" s="3">
        <v>2776989340</v>
      </c>
    </row>
    <row r="23" spans="1:17">
      <c r="A23" s="1" t="s">
        <v>126</v>
      </c>
      <c r="C23" s="3">
        <v>0</v>
      </c>
      <c r="E23" s="3">
        <v>-11637432767</v>
      </c>
      <c r="G23" s="3">
        <v>0</v>
      </c>
      <c r="I23" s="3">
        <v>-11637432767</v>
      </c>
      <c r="K23" s="3">
        <v>0</v>
      </c>
      <c r="M23" s="3">
        <v>-43289139405</v>
      </c>
      <c r="O23" s="3">
        <v>1127173568</v>
      </c>
      <c r="Q23" s="3">
        <v>-42161965837</v>
      </c>
    </row>
    <row r="24" spans="1:17">
      <c r="A24" s="1" t="s">
        <v>326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2491844016</v>
      </c>
      <c r="Q24" s="3">
        <v>2491844016</v>
      </c>
    </row>
    <row r="25" spans="1:17">
      <c r="A25" s="1" t="s">
        <v>327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7712145142</v>
      </c>
      <c r="Q25" s="3">
        <v>7712145142</v>
      </c>
    </row>
    <row r="26" spans="1:17">
      <c r="A26" s="1" t="s">
        <v>117</v>
      </c>
      <c r="C26" s="3">
        <v>0</v>
      </c>
      <c r="E26" s="3">
        <v>3713343508</v>
      </c>
      <c r="G26" s="3">
        <v>0</v>
      </c>
      <c r="I26" s="3">
        <v>3713343508</v>
      </c>
      <c r="K26" s="3">
        <v>0</v>
      </c>
      <c r="M26" s="3">
        <v>12418880581</v>
      </c>
      <c r="O26" s="3">
        <v>1279891772</v>
      </c>
      <c r="Q26" s="3">
        <v>13698772353</v>
      </c>
    </row>
    <row r="27" spans="1:17">
      <c r="A27" s="1" t="s">
        <v>129</v>
      </c>
      <c r="C27" s="3">
        <v>0</v>
      </c>
      <c r="E27" s="3">
        <v>54037549547</v>
      </c>
      <c r="G27" s="3">
        <v>0</v>
      </c>
      <c r="I27" s="3">
        <v>54037549547</v>
      </c>
      <c r="K27" s="3">
        <v>0</v>
      </c>
      <c r="M27" s="3">
        <v>41578934373</v>
      </c>
      <c r="O27" s="3">
        <v>8705817586</v>
      </c>
      <c r="Q27" s="3">
        <v>50284751959</v>
      </c>
    </row>
    <row r="28" spans="1:17">
      <c r="A28" s="1" t="s">
        <v>99</v>
      </c>
      <c r="C28" s="3">
        <v>0</v>
      </c>
      <c r="E28" s="3">
        <v>11557459998</v>
      </c>
      <c r="G28" s="3">
        <v>0</v>
      </c>
      <c r="I28" s="3">
        <v>11557459998</v>
      </c>
      <c r="K28" s="3">
        <v>0</v>
      </c>
      <c r="M28" s="3">
        <v>38470820363</v>
      </c>
      <c r="O28" s="3">
        <v>808362340</v>
      </c>
      <c r="Q28" s="3">
        <v>39279182703</v>
      </c>
    </row>
    <row r="29" spans="1:17">
      <c r="A29" s="1" t="s">
        <v>186</v>
      </c>
      <c r="C29" s="3">
        <v>16079599969</v>
      </c>
      <c r="E29" s="3">
        <v>107623125</v>
      </c>
      <c r="G29" s="3">
        <v>0</v>
      </c>
      <c r="I29" s="3">
        <v>16187223094</v>
      </c>
      <c r="K29" s="3">
        <v>179747562305</v>
      </c>
      <c r="M29" s="3">
        <v>-93732853375</v>
      </c>
      <c r="O29" s="3">
        <v>0</v>
      </c>
      <c r="Q29" s="3">
        <v>86014708930</v>
      </c>
    </row>
    <row r="30" spans="1:17">
      <c r="A30" s="1" t="s">
        <v>181</v>
      </c>
      <c r="C30" s="3">
        <v>15384378347</v>
      </c>
      <c r="E30" s="3">
        <v>107730000</v>
      </c>
      <c r="G30" s="3">
        <v>0</v>
      </c>
      <c r="I30" s="3">
        <v>15492108347</v>
      </c>
      <c r="K30" s="3">
        <v>194115934514</v>
      </c>
      <c r="M30" s="3">
        <v>-92832886000</v>
      </c>
      <c r="O30" s="3">
        <v>0</v>
      </c>
      <c r="Q30" s="3">
        <v>101283048514</v>
      </c>
    </row>
    <row r="31" spans="1:17">
      <c r="A31" s="1" t="s">
        <v>184</v>
      </c>
      <c r="C31" s="3">
        <v>11220011741</v>
      </c>
      <c r="E31" s="3">
        <v>-64016835045</v>
      </c>
      <c r="G31" s="3">
        <v>0</v>
      </c>
      <c r="I31" s="3">
        <v>-52796823304</v>
      </c>
      <c r="K31" s="3">
        <v>26639382802</v>
      </c>
      <c r="M31" s="3">
        <v>-70787131310</v>
      </c>
      <c r="O31" s="3">
        <v>0</v>
      </c>
      <c r="Q31" s="3">
        <v>-44147748508</v>
      </c>
    </row>
    <row r="32" spans="1:17">
      <c r="A32" s="1" t="s">
        <v>185</v>
      </c>
      <c r="C32" s="3">
        <v>23076567525</v>
      </c>
      <c r="E32" s="3">
        <v>-81121071435</v>
      </c>
      <c r="G32" s="3">
        <v>0</v>
      </c>
      <c r="I32" s="3">
        <v>-58044503910</v>
      </c>
      <c r="K32" s="3">
        <v>270173901772</v>
      </c>
      <c r="M32" s="3">
        <v>-200435110935</v>
      </c>
      <c r="O32" s="3">
        <v>0</v>
      </c>
      <c r="Q32" s="3">
        <v>69738790837</v>
      </c>
    </row>
    <row r="33" spans="1:17">
      <c r="A33" s="1" t="s">
        <v>68</v>
      </c>
      <c r="C33" s="3">
        <v>13895355</v>
      </c>
      <c r="E33" s="3">
        <v>120095400</v>
      </c>
      <c r="G33" s="3">
        <v>0</v>
      </c>
      <c r="I33" s="3">
        <v>133990755</v>
      </c>
      <c r="K33" s="3">
        <v>92797502</v>
      </c>
      <c r="M33" s="3">
        <v>119995416</v>
      </c>
      <c r="O33" s="3">
        <v>0</v>
      </c>
      <c r="Q33" s="3">
        <v>212792918</v>
      </c>
    </row>
    <row r="34" spans="1:17">
      <c r="A34" s="1" t="s">
        <v>167</v>
      </c>
      <c r="C34" s="3">
        <v>4646031197</v>
      </c>
      <c r="E34" s="3">
        <v>39497627</v>
      </c>
      <c r="G34" s="3">
        <v>0</v>
      </c>
      <c r="I34" s="3">
        <v>4685528824</v>
      </c>
      <c r="K34" s="3">
        <v>30300608679</v>
      </c>
      <c r="M34" s="3">
        <v>642554225</v>
      </c>
      <c r="O34" s="3">
        <v>0</v>
      </c>
      <c r="Q34" s="3">
        <v>30943162904</v>
      </c>
    </row>
    <row r="35" spans="1:17">
      <c r="A35" s="1" t="s">
        <v>72</v>
      </c>
      <c r="C35" s="3">
        <v>32034160292</v>
      </c>
      <c r="E35" s="3">
        <v>-136116524607</v>
      </c>
      <c r="G35" s="3">
        <v>0</v>
      </c>
      <c r="I35" s="3">
        <v>-104082364315</v>
      </c>
      <c r="K35" s="3">
        <v>130318336435</v>
      </c>
      <c r="M35" s="3">
        <v>-106120779709</v>
      </c>
      <c r="O35" s="3">
        <v>0</v>
      </c>
      <c r="Q35" s="3">
        <v>24197556726</v>
      </c>
    </row>
    <row r="36" spans="1:17">
      <c r="A36" s="1" t="s">
        <v>173</v>
      </c>
      <c r="C36" s="3">
        <v>270566</v>
      </c>
      <c r="E36" s="3">
        <v>-567861</v>
      </c>
      <c r="G36" s="3">
        <v>0</v>
      </c>
      <c r="I36" s="3">
        <v>-297295</v>
      </c>
      <c r="K36" s="3">
        <v>1540999</v>
      </c>
      <c r="M36" s="3">
        <v>-22660</v>
      </c>
      <c r="O36" s="3">
        <v>0</v>
      </c>
      <c r="Q36" s="3">
        <v>1518339</v>
      </c>
    </row>
    <row r="37" spans="1:17">
      <c r="A37" s="1" t="s">
        <v>75</v>
      </c>
      <c r="C37" s="3">
        <v>25109555432</v>
      </c>
      <c r="E37" s="3">
        <v>-113224866398</v>
      </c>
      <c r="G37" s="3">
        <v>0</v>
      </c>
      <c r="I37" s="3">
        <v>-88115310966</v>
      </c>
      <c r="K37" s="3">
        <v>108823760748</v>
      </c>
      <c r="M37" s="3">
        <v>-93306624611</v>
      </c>
      <c r="O37" s="3">
        <v>0</v>
      </c>
      <c r="Q37" s="3">
        <v>15517136137</v>
      </c>
    </row>
    <row r="38" spans="1:17">
      <c r="A38" s="1" t="s">
        <v>158</v>
      </c>
      <c r="C38" s="3">
        <v>47009589</v>
      </c>
      <c r="E38" s="3">
        <v>99919094</v>
      </c>
      <c r="G38" s="3">
        <v>0</v>
      </c>
      <c r="I38" s="3">
        <v>146928683</v>
      </c>
      <c r="K38" s="3">
        <v>313296162</v>
      </c>
      <c r="M38" s="3">
        <v>196414135</v>
      </c>
      <c r="O38" s="3">
        <v>0</v>
      </c>
      <c r="Q38" s="3">
        <v>509710297</v>
      </c>
    </row>
    <row r="39" spans="1:17">
      <c r="A39" s="1" t="s">
        <v>178</v>
      </c>
      <c r="C39" s="3">
        <v>221014216</v>
      </c>
      <c r="E39" s="3">
        <v>601649811</v>
      </c>
      <c r="G39" s="3">
        <v>0</v>
      </c>
      <c r="I39" s="3">
        <v>822664027</v>
      </c>
      <c r="K39" s="3">
        <v>968543609</v>
      </c>
      <c r="M39" s="3">
        <v>670836704</v>
      </c>
      <c r="O39" s="3">
        <v>0</v>
      </c>
      <c r="Q39" s="3">
        <v>1639380313</v>
      </c>
    </row>
    <row r="40" spans="1:17">
      <c r="A40" s="1" t="s">
        <v>172</v>
      </c>
      <c r="C40" s="3">
        <v>47352581666</v>
      </c>
      <c r="E40" s="3">
        <v>27038430300</v>
      </c>
      <c r="G40" s="3">
        <v>0</v>
      </c>
      <c r="I40" s="3">
        <v>74391011966</v>
      </c>
      <c r="K40" s="3">
        <v>323554187309</v>
      </c>
      <c r="M40" s="3">
        <v>-173270517000</v>
      </c>
      <c r="O40" s="3">
        <v>0</v>
      </c>
      <c r="Q40" s="3">
        <v>150283670309</v>
      </c>
    </row>
    <row r="41" spans="1:17">
      <c r="A41" s="1" t="s">
        <v>171</v>
      </c>
      <c r="C41" s="3">
        <v>50734909</v>
      </c>
      <c r="E41" s="3">
        <v>365249</v>
      </c>
      <c r="G41" s="3">
        <v>0</v>
      </c>
      <c r="I41" s="3">
        <v>51100158</v>
      </c>
      <c r="K41" s="3">
        <v>346665201</v>
      </c>
      <c r="M41" s="3">
        <v>45544246</v>
      </c>
      <c r="O41" s="3">
        <v>0</v>
      </c>
      <c r="Q41" s="3">
        <v>392209447</v>
      </c>
    </row>
    <row r="42" spans="1:17">
      <c r="A42" s="1" t="s">
        <v>198</v>
      </c>
      <c r="C42" s="3">
        <v>31659694</v>
      </c>
      <c r="E42" s="3">
        <v>-649536</v>
      </c>
      <c r="G42" s="3">
        <v>0</v>
      </c>
      <c r="I42" s="3">
        <v>31010158</v>
      </c>
      <c r="K42" s="3">
        <v>31659694</v>
      </c>
      <c r="M42" s="3">
        <v>-649536</v>
      </c>
      <c r="O42" s="3">
        <v>0</v>
      </c>
      <c r="Q42" s="3">
        <v>31010158</v>
      </c>
    </row>
    <row r="43" spans="1:17">
      <c r="A43" s="1" t="s">
        <v>170</v>
      </c>
      <c r="C43" s="3">
        <v>8455818155</v>
      </c>
      <c r="E43" s="3">
        <v>59078125</v>
      </c>
      <c r="G43" s="3">
        <v>0</v>
      </c>
      <c r="I43" s="3">
        <v>8514896280</v>
      </c>
      <c r="K43" s="3">
        <v>57777533446</v>
      </c>
      <c r="M43" s="3">
        <v>59078125</v>
      </c>
      <c r="O43" s="3">
        <v>0</v>
      </c>
      <c r="Q43" s="3">
        <v>57836611571</v>
      </c>
    </row>
    <row r="44" spans="1:17">
      <c r="A44" s="1" t="s">
        <v>83</v>
      </c>
      <c r="C44" s="3">
        <v>16054486934</v>
      </c>
      <c r="E44" s="3">
        <v>102933800</v>
      </c>
      <c r="G44" s="3">
        <v>0</v>
      </c>
      <c r="I44" s="3">
        <v>16157420734</v>
      </c>
      <c r="K44" s="3">
        <v>109047027556</v>
      </c>
      <c r="M44" s="3">
        <v>-73110072558</v>
      </c>
      <c r="O44" s="3">
        <v>0</v>
      </c>
      <c r="Q44" s="3">
        <v>35936954998</v>
      </c>
    </row>
    <row r="45" spans="1:17">
      <c r="A45" s="1" t="s">
        <v>81</v>
      </c>
      <c r="C45" s="3">
        <v>143326119</v>
      </c>
      <c r="E45" s="3">
        <v>-83645709</v>
      </c>
      <c r="G45" s="3">
        <v>0</v>
      </c>
      <c r="I45" s="3">
        <v>59680410</v>
      </c>
      <c r="K45" s="3">
        <v>558479665</v>
      </c>
      <c r="M45" s="3">
        <v>-1536096</v>
      </c>
      <c r="O45" s="3">
        <v>0</v>
      </c>
      <c r="Q45" s="3">
        <v>556943569</v>
      </c>
    </row>
    <row r="46" spans="1:17">
      <c r="A46" s="1" t="s">
        <v>78</v>
      </c>
      <c r="C46" s="3">
        <v>8455818155</v>
      </c>
      <c r="E46" s="3">
        <v>59078125</v>
      </c>
      <c r="G46" s="3">
        <v>0</v>
      </c>
      <c r="I46" s="3">
        <v>8514896280</v>
      </c>
      <c r="K46" s="3">
        <v>57777533446</v>
      </c>
      <c r="M46" s="3">
        <v>59078125</v>
      </c>
      <c r="O46" s="3">
        <v>0</v>
      </c>
      <c r="Q46" s="3">
        <v>57836611571</v>
      </c>
    </row>
    <row r="47" spans="1:17">
      <c r="A47" s="1" t="s">
        <v>164</v>
      </c>
      <c r="C47" s="3">
        <v>7562744</v>
      </c>
      <c r="E47" s="3">
        <v>6579035</v>
      </c>
      <c r="G47" s="3">
        <v>0</v>
      </c>
      <c r="I47" s="3">
        <v>14141779</v>
      </c>
      <c r="K47" s="3">
        <v>51948086</v>
      </c>
      <c r="M47" s="3">
        <v>5580190</v>
      </c>
      <c r="O47" s="3">
        <v>0</v>
      </c>
      <c r="Q47" s="3">
        <v>57528276</v>
      </c>
    </row>
    <row r="48" spans="1:17">
      <c r="A48" s="1" t="s">
        <v>84</v>
      </c>
      <c r="C48" s="3">
        <v>1322240262</v>
      </c>
      <c r="E48" s="3">
        <v>-189103239</v>
      </c>
      <c r="G48" s="3">
        <v>0</v>
      </c>
      <c r="I48" s="3">
        <v>1133137023</v>
      </c>
      <c r="K48" s="3">
        <v>5555835531</v>
      </c>
      <c r="M48" s="3">
        <v>71122965</v>
      </c>
      <c r="O48" s="3">
        <v>0</v>
      </c>
      <c r="Q48" s="3">
        <v>5626958496</v>
      </c>
    </row>
    <row r="49" spans="1:17">
      <c r="A49" s="1" t="s">
        <v>135</v>
      </c>
      <c r="C49" s="3">
        <v>0</v>
      </c>
      <c r="E49" s="3">
        <v>25340705736</v>
      </c>
      <c r="G49" s="3">
        <v>0</v>
      </c>
      <c r="I49" s="3">
        <v>25340705736</v>
      </c>
      <c r="K49" s="3">
        <v>0</v>
      </c>
      <c r="M49" s="3">
        <v>-7825544603</v>
      </c>
      <c r="O49" s="3">
        <v>0</v>
      </c>
      <c r="Q49" s="3">
        <v>-7825544603</v>
      </c>
    </row>
    <row r="50" spans="1:17">
      <c r="A50" s="1" t="s">
        <v>144</v>
      </c>
      <c r="C50" s="3">
        <v>0</v>
      </c>
      <c r="E50" s="3">
        <v>-56535969471</v>
      </c>
      <c r="G50" s="3">
        <v>0</v>
      </c>
      <c r="I50" s="3">
        <v>-56535969471</v>
      </c>
      <c r="K50" s="3">
        <v>0</v>
      </c>
      <c r="M50" s="3">
        <v>24099231589</v>
      </c>
      <c r="O50" s="3">
        <v>0</v>
      </c>
      <c r="Q50" s="3">
        <v>24099231589</v>
      </c>
    </row>
    <row r="51" spans="1:17">
      <c r="A51" s="1" t="s">
        <v>155</v>
      </c>
      <c r="C51" s="3">
        <v>0</v>
      </c>
      <c r="E51" s="3">
        <v>-35019136963</v>
      </c>
      <c r="G51" s="3">
        <v>0</v>
      </c>
      <c r="I51" s="3">
        <v>-35019136963</v>
      </c>
      <c r="K51" s="3">
        <v>0</v>
      </c>
      <c r="M51" s="3">
        <v>-51628225443</v>
      </c>
      <c r="O51" s="3">
        <v>0</v>
      </c>
      <c r="Q51" s="3">
        <v>-51628225443</v>
      </c>
    </row>
    <row r="52" spans="1:17">
      <c r="A52" s="1" t="s">
        <v>93</v>
      </c>
      <c r="C52" s="3">
        <v>0</v>
      </c>
      <c r="E52" s="3">
        <v>568293774</v>
      </c>
      <c r="G52" s="3">
        <v>0</v>
      </c>
      <c r="I52" s="3">
        <v>568293774</v>
      </c>
      <c r="K52" s="3">
        <v>0</v>
      </c>
      <c r="M52" s="3">
        <v>1146238942</v>
      </c>
      <c r="O52" s="3">
        <v>0</v>
      </c>
      <c r="Q52" s="3">
        <v>1146238942</v>
      </c>
    </row>
    <row r="53" spans="1:17">
      <c r="A53" s="1" t="s">
        <v>120</v>
      </c>
      <c r="C53" s="3">
        <v>0</v>
      </c>
      <c r="E53" s="3">
        <v>-14888813442</v>
      </c>
      <c r="G53" s="3">
        <v>0</v>
      </c>
      <c r="I53" s="3">
        <v>-14888813442</v>
      </c>
      <c r="K53" s="3">
        <v>0</v>
      </c>
      <c r="M53" s="3">
        <v>9269228252</v>
      </c>
      <c r="O53" s="3">
        <v>0</v>
      </c>
      <c r="Q53" s="3">
        <v>9269228252</v>
      </c>
    </row>
    <row r="54" spans="1:17">
      <c r="A54" s="1" t="s">
        <v>102</v>
      </c>
      <c r="C54" s="3">
        <v>0</v>
      </c>
      <c r="E54" s="3">
        <v>1826473244</v>
      </c>
      <c r="G54" s="3">
        <v>0</v>
      </c>
      <c r="I54" s="3">
        <v>1826473244</v>
      </c>
      <c r="K54" s="3">
        <v>0</v>
      </c>
      <c r="M54" s="3">
        <v>4758598939</v>
      </c>
      <c r="O54" s="3">
        <v>0</v>
      </c>
      <c r="Q54" s="3">
        <v>4758598939</v>
      </c>
    </row>
    <row r="55" spans="1:17">
      <c r="A55" s="1" t="s">
        <v>111</v>
      </c>
      <c r="C55" s="3">
        <v>0</v>
      </c>
      <c r="E55" s="3">
        <v>2002641815</v>
      </c>
      <c r="G55" s="3">
        <v>0</v>
      </c>
      <c r="I55" s="3">
        <v>2002641815</v>
      </c>
      <c r="K55" s="3">
        <v>0</v>
      </c>
      <c r="M55" s="3">
        <v>4261988469</v>
      </c>
      <c r="O55" s="3">
        <v>0</v>
      </c>
      <c r="Q55" s="3">
        <v>4261988469</v>
      </c>
    </row>
    <row r="56" spans="1:17">
      <c r="A56" s="1" t="s">
        <v>114</v>
      </c>
      <c r="C56" s="3">
        <v>0</v>
      </c>
      <c r="E56" s="3">
        <v>-37352197678</v>
      </c>
      <c r="G56" s="3">
        <v>0</v>
      </c>
      <c r="I56" s="3">
        <v>-37352197678</v>
      </c>
      <c r="K56" s="3">
        <v>0</v>
      </c>
      <c r="M56" s="3">
        <v>-3491135665</v>
      </c>
      <c r="O56" s="3">
        <v>0</v>
      </c>
      <c r="Q56" s="3">
        <v>-3491135665</v>
      </c>
    </row>
    <row r="57" spans="1:17">
      <c r="A57" s="1" t="s">
        <v>87</v>
      </c>
      <c r="C57" s="3">
        <v>0</v>
      </c>
      <c r="E57" s="3">
        <v>2362113496</v>
      </c>
      <c r="G57" s="3">
        <v>0</v>
      </c>
      <c r="I57" s="3">
        <v>2362113496</v>
      </c>
      <c r="K57" s="3">
        <v>0</v>
      </c>
      <c r="M57" s="3">
        <v>5076437802</v>
      </c>
      <c r="O57" s="3">
        <v>0</v>
      </c>
      <c r="Q57" s="3">
        <v>5076437802</v>
      </c>
    </row>
    <row r="58" spans="1:17">
      <c r="A58" s="1" t="s">
        <v>132</v>
      </c>
      <c r="C58" s="3">
        <v>0</v>
      </c>
      <c r="E58" s="3">
        <v>3390941492</v>
      </c>
      <c r="G58" s="3">
        <v>0</v>
      </c>
      <c r="I58" s="3">
        <v>3390941492</v>
      </c>
      <c r="K58" s="3">
        <v>0</v>
      </c>
      <c r="M58" s="3">
        <v>6344912803</v>
      </c>
      <c r="O58" s="3">
        <v>0</v>
      </c>
      <c r="Q58" s="3">
        <v>6344912803</v>
      </c>
    </row>
    <row r="59" spans="1:17">
      <c r="A59" s="1" t="s">
        <v>149</v>
      </c>
      <c r="C59" s="3">
        <v>0</v>
      </c>
      <c r="E59" s="3">
        <v>112149426</v>
      </c>
      <c r="G59" s="3">
        <v>0</v>
      </c>
      <c r="I59" s="3">
        <v>112149426</v>
      </c>
      <c r="K59" s="3">
        <v>0</v>
      </c>
      <c r="M59" s="3">
        <v>237992964</v>
      </c>
      <c r="O59" s="3">
        <v>0</v>
      </c>
      <c r="Q59" s="3">
        <v>237992964</v>
      </c>
    </row>
    <row r="60" spans="1:17">
      <c r="A60" s="1" t="s">
        <v>141</v>
      </c>
      <c r="C60" s="3">
        <v>0</v>
      </c>
      <c r="E60" s="3">
        <v>39703377722</v>
      </c>
      <c r="G60" s="3">
        <v>0</v>
      </c>
      <c r="I60" s="3">
        <v>39703377722</v>
      </c>
      <c r="K60" s="3">
        <v>0</v>
      </c>
      <c r="M60" s="3">
        <v>-19987532297</v>
      </c>
      <c r="O60" s="3">
        <v>0</v>
      </c>
      <c r="Q60" s="3">
        <v>-19987532297</v>
      </c>
    </row>
    <row r="61" spans="1:17">
      <c r="A61" s="1" t="s">
        <v>146</v>
      </c>
      <c r="C61" s="3">
        <v>0</v>
      </c>
      <c r="E61" s="3">
        <v>262540162</v>
      </c>
      <c r="G61" s="3">
        <v>0</v>
      </c>
      <c r="I61" s="3">
        <v>262540162</v>
      </c>
      <c r="K61" s="3">
        <v>0</v>
      </c>
      <c r="M61" s="3">
        <v>516767445</v>
      </c>
      <c r="O61" s="3">
        <v>0</v>
      </c>
      <c r="Q61" s="3">
        <v>516767445</v>
      </c>
    </row>
    <row r="62" spans="1:17">
      <c r="A62" s="1" t="s">
        <v>138</v>
      </c>
      <c r="C62" s="3">
        <v>0</v>
      </c>
      <c r="E62" s="3">
        <v>6231074614</v>
      </c>
      <c r="G62" s="3">
        <v>0</v>
      </c>
      <c r="I62" s="3">
        <v>6231074614</v>
      </c>
      <c r="K62" s="3">
        <v>0</v>
      </c>
      <c r="M62" s="3">
        <v>10791057319</v>
      </c>
      <c r="O62" s="3">
        <v>0</v>
      </c>
      <c r="Q62" s="3">
        <v>10791057319</v>
      </c>
    </row>
    <row r="63" spans="1:17">
      <c r="A63" s="1" t="s">
        <v>105</v>
      </c>
      <c r="C63" s="3">
        <v>0</v>
      </c>
      <c r="E63" s="3">
        <v>3015737902</v>
      </c>
      <c r="G63" s="3">
        <v>0</v>
      </c>
      <c r="I63" s="3">
        <v>3015737902</v>
      </c>
      <c r="K63" s="3">
        <v>0</v>
      </c>
      <c r="M63" s="3">
        <v>6033183473</v>
      </c>
      <c r="O63" s="3">
        <v>0</v>
      </c>
      <c r="Q63" s="3">
        <v>6033183473</v>
      </c>
    </row>
    <row r="64" spans="1:17">
      <c r="A64" s="1" t="s">
        <v>152</v>
      </c>
      <c r="C64" s="3">
        <v>0</v>
      </c>
      <c r="E64" s="3">
        <v>213834682</v>
      </c>
      <c r="G64" s="3">
        <v>0</v>
      </c>
      <c r="I64" s="3">
        <v>213834682</v>
      </c>
      <c r="K64" s="3">
        <v>0</v>
      </c>
      <c r="M64" s="3">
        <v>432407114</v>
      </c>
      <c r="O64" s="3">
        <v>0</v>
      </c>
      <c r="Q64" s="3">
        <v>432407114</v>
      </c>
    </row>
    <row r="65" spans="1:17">
      <c r="A65" s="1" t="s">
        <v>90</v>
      </c>
      <c r="C65" s="3">
        <v>0</v>
      </c>
      <c r="E65" s="3">
        <v>2213466625</v>
      </c>
      <c r="G65" s="3">
        <v>0</v>
      </c>
      <c r="I65" s="3">
        <v>2213466625</v>
      </c>
      <c r="K65" s="3">
        <v>0</v>
      </c>
      <c r="M65" s="3">
        <v>4577257023</v>
      </c>
      <c r="O65" s="3">
        <v>0</v>
      </c>
      <c r="Q65" s="3">
        <v>4577257023</v>
      </c>
    </row>
    <row r="66" spans="1:17">
      <c r="A66" s="1" t="s">
        <v>224</v>
      </c>
      <c r="C66" s="3">
        <v>0</v>
      </c>
      <c r="E66" s="3">
        <v>72693721</v>
      </c>
      <c r="G66" s="3">
        <v>0</v>
      </c>
      <c r="I66" s="3">
        <v>72693721</v>
      </c>
      <c r="K66" s="3">
        <v>0</v>
      </c>
      <c r="M66" s="3">
        <v>-2847880357</v>
      </c>
      <c r="O66" s="3">
        <v>0</v>
      </c>
      <c r="Q66" s="3">
        <v>-2847880357</v>
      </c>
    </row>
    <row r="67" spans="1:17">
      <c r="A67" s="1" t="s">
        <v>225</v>
      </c>
      <c r="C67" s="3">
        <v>0</v>
      </c>
      <c r="E67" s="3">
        <v>-101564865029</v>
      </c>
      <c r="G67" s="3">
        <v>0</v>
      </c>
      <c r="I67" s="3">
        <v>-101564865029</v>
      </c>
      <c r="K67" s="3">
        <v>0</v>
      </c>
      <c r="M67" s="3">
        <v>-101564865029</v>
      </c>
      <c r="O67" s="3">
        <v>0</v>
      </c>
      <c r="Q67" s="3">
        <v>-101564865029</v>
      </c>
    </row>
    <row r="68" spans="1:17">
      <c r="A68" s="1" t="s">
        <v>227</v>
      </c>
      <c r="C68" s="3">
        <v>0</v>
      </c>
      <c r="E68" s="3">
        <v>53495028</v>
      </c>
      <c r="G68" s="3">
        <v>0</v>
      </c>
      <c r="I68" s="3">
        <v>53495028</v>
      </c>
      <c r="K68" s="3">
        <v>0</v>
      </c>
      <c r="M68" s="3">
        <v>-22989688694</v>
      </c>
      <c r="O68" s="3">
        <v>0</v>
      </c>
      <c r="Q68" s="3">
        <v>-22989688694</v>
      </c>
    </row>
    <row r="69" spans="1:17" ht="22.5" thickBot="1">
      <c r="C69" s="6">
        <f>SUM(C8:C68)</f>
        <v>253298344948</v>
      </c>
      <c r="E69" s="6">
        <f>SUM(E8:E68)</f>
        <v>-468493221768</v>
      </c>
      <c r="G69" s="6">
        <f>SUM(G8:G68)</f>
        <v>67680740573</v>
      </c>
      <c r="I69" s="6">
        <f>SUM(I8:I68)</f>
        <v>-147514136247</v>
      </c>
      <c r="K69" s="6">
        <f>SUM(K8:K68)</f>
        <v>2005035662575</v>
      </c>
      <c r="M69" s="6">
        <f>SUM(M8:M68)</f>
        <v>-1262673886595</v>
      </c>
      <c r="O69" s="6">
        <f>SUM(O8:O68)</f>
        <v>358556444417</v>
      </c>
      <c r="Q69" s="6">
        <f>SUM(Q8:Q68)</f>
        <v>1100918220397</v>
      </c>
    </row>
    <row r="70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7" sqref="G17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2.5">
      <c r="A3" s="16" t="s">
        <v>258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2.5">
      <c r="A6" s="14" t="s">
        <v>334</v>
      </c>
      <c r="B6" s="14" t="s">
        <v>334</v>
      </c>
      <c r="C6" s="14" t="s">
        <v>334</v>
      </c>
      <c r="E6" s="14" t="s">
        <v>260</v>
      </c>
      <c r="F6" s="14" t="s">
        <v>260</v>
      </c>
      <c r="G6" s="14" t="s">
        <v>260</v>
      </c>
      <c r="I6" s="14" t="s">
        <v>261</v>
      </c>
      <c r="J6" s="14" t="s">
        <v>261</v>
      </c>
      <c r="K6" s="14" t="s">
        <v>261</v>
      </c>
    </row>
    <row r="7" spans="1:11" ht="22.5">
      <c r="A7" s="17" t="s">
        <v>335</v>
      </c>
      <c r="C7" s="17" t="s">
        <v>242</v>
      </c>
      <c r="E7" s="17" t="s">
        <v>336</v>
      </c>
      <c r="G7" s="17" t="s">
        <v>337</v>
      </c>
      <c r="I7" s="17" t="s">
        <v>336</v>
      </c>
      <c r="K7" s="17" t="s">
        <v>337</v>
      </c>
    </row>
    <row r="8" spans="1:11">
      <c r="A8" s="1" t="s">
        <v>248</v>
      </c>
      <c r="C8" s="1" t="s">
        <v>249</v>
      </c>
      <c r="E8" s="3">
        <v>369027</v>
      </c>
      <c r="G8" s="11">
        <f>E8/$E$10</f>
        <v>1.2094144251768321E-5</v>
      </c>
      <c r="I8" s="3">
        <v>10756147</v>
      </c>
      <c r="K8" s="7">
        <f>I8/$I$10</f>
        <v>7.5908690898304922E-5</v>
      </c>
    </row>
    <row r="9" spans="1:11">
      <c r="A9" s="1" t="s">
        <v>252</v>
      </c>
      <c r="C9" s="1" t="s">
        <v>253</v>
      </c>
      <c r="E9" s="3">
        <v>30512496730</v>
      </c>
      <c r="G9" s="11">
        <f>E9/$E$10</f>
        <v>0.99998790585574826</v>
      </c>
      <c r="I9" s="3">
        <v>141687735458</v>
      </c>
      <c r="K9" s="7">
        <f>I9/$I$10</f>
        <v>0.99992409130910165</v>
      </c>
    </row>
    <row r="10" spans="1:11" ht="22.5" thickBot="1">
      <c r="E10" s="6">
        <f>SUM(E8:E9)</f>
        <v>30512865757</v>
      </c>
      <c r="G10" s="12">
        <f>SUM(G8:G9)</f>
        <v>1</v>
      </c>
      <c r="I10" s="6">
        <f>SUM(I8:I9)</f>
        <v>141698491605</v>
      </c>
      <c r="K10" s="12">
        <f>SUM(K8:K9)</f>
        <v>1</v>
      </c>
    </row>
    <row r="11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workbookViewId="0">
      <selection activeCell="Q18" sqref="Q18"/>
    </sheetView>
  </sheetViews>
  <sheetFormatPr defaultRowHeight="21.75"/>
  <cols>
    <col min="1" max="1" width="34.140625" style="1" bestFit="1" customWidth="1"/>
    <col min="2" max="2" width="1" style="1" customWidth="1"/>
    <col min="3" max="3" width="15.140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>
      <c r="A2" s="16" t="s">
        <v>0</v>
      </c>
      <c r="B2" s="16"/>
      <c r="C2" s="16"/>
      <c r="D2" s="16"/>
      <c r="E2" s="16"/>
      <c r="F2" s="5"/>
      <c r="G2" s="5"/>
      <c r="H2" s="5"/>
      <c r="I2" s="5"/>
    </row>
    <row r="3" spans="1:9" ht="22.5">
      <c r="A3" s="16" t="s">
        <v>258</v>
      </c>
      <c r="B3" s="16"/>
      <c r="C3" s="16"/>
      <c r="D3" s="16"/>
      <c r="E3" s="16"/>
    </row>
    <row r="4" spans="1:9" ht="22.5">
      <c r="A4" s="16" t="s">
        <v>2</v>
      </c>
      <c r="B4" s="16"/>
      <c r="C4" s="16"/>
      <c r="D4" s="16"/>
      <c r="E4" s="16"/>
    </row>
    <row r="5" spans="1:9" ht="22.5">
      <c r="E5" s="4" t="s">
        <v>346</v>
      </c>
    </row>
    <row r="6" spans="1:9" ht="22.5">
      <c r="A6" s="13" t="s">
        <v>338</v>
      </c>
      <c r="C6" s="14" t="s">
        <v>260</v>
      </c>
      <c r="E6" s="14" t="s">
        <v>347</v>
      </c>
    </row>
    <row r="7" spans="1:9" ht="22.5">
      <c r="A7" s="14" t="s">
        <v>338</v>
      </c>
      <c r="C7" s="17" t="s">
        <v>245</v>
      </c>
      <c r="E7" s="17" t="s">
        <v>245</v>
      </c>
    </row>
    <row r="8" spans="1:9">
      <c r="A8" s="1" t="s">
        <v>348</v>
      </c>
      <c r="C8" s="3">
        <v>0</v>
      </c>
      <c r="E8" s="3">
        <v>366278147</v>
      </c>
    </row>
    <row r="9" spans="1:9">
      <c r="A9" s="1" t="s">
        <v>340</v>
      </c>
      <c r="C9" s="3">
        <v>0</v>
      </c>
      <c r="E9" s="3">
        <v>1233827</v>
      </c>
    </row>
    <row r="10" spans="1:9" ht="22.5" thickBot="1">
      <c r="A10" s="1" t="s">
        <v>267</v>
      </c>
      <c r="C10" s="6">
        <v>0</v>
      </c>
      <c r="E10" s="6">
        <v>367511974</v>
      </c>
    </row>
    <row r="11" spans="1:9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55"/>
  <sheetViews>
    <sheetView rightToLeft="1" workbookViewId="0">
      <selection activeCell="Y60" sqref="Y60"/>
    </sheetView>
  </sheetViews>
  <sheetFormatPr defaultRowHeight="21.7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1.85546875" style="1" customWidth="1"/>
    <col min="24" max="24" width="1" style="1" customWidth="1"/>
    <col min="25" max="25" width="29.7109375" style="1" customWidth="1"/>
    <col min="26" max="26" width="1" style="1" customWidth="1"/>
    <col min="27" max="27" width="15.28515625" style="1" customWidth="1"/>
    <col min="28" max="16384" width="9.140625" style="1"/>
  </cols>
  <sheetData>
    <row r="2" spans="1:28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8" ht="22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8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8" ht="22.5">
      <c r="A6" s="13" t="s">
        <v>3</v>
      </c>
      <c r="C6" s="14" t="s">
        <v>344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8" ht="22.5">
      <c r="A7" s="13" t="s">
        <v>3</v>
      </c>
      <c r="C7" s="15" t="s">
        <v>7</v>
      </c>
      <c r="E7" s="15" t="s">
        <v>8</v>
      </c>
      <c r="G7" s="15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8" ht="22.5">
      <c r="A8" s="14" t="s">
        <v>3</v>
      </c>
      <c r="C8" s="14" t="s">
        <v>7</v>
      </c>
      <c r="E8" s="14" t="s">
        <v>8</v>
      </c>
      <c r="G8" s="14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8">
      <c r="A9" s="1" t="s">
        <v>15</v>
      </c>
      <c r="C9" s="3">
        <v>4781344</v>
      </c>
      <c r="E9" s="3">
        <v>9832207841</v>
      </c>
      <c r="G9" s="3">
        <v>26577860762.069099</v>
      </c>
      <c r="I9" s="3">
        <v>0</v>
      </c>
      <c r="K9" s="3">
        <v>0</v>
      </c>
      <c r="M9" s="3">
        <v>-4781344</v>
      </c>
      <c r="O9" s="3">
        <v>45194488922</v>
      </c>
      <c r="Q9" s="3">
        <v>0</v>
      </c>
      <c r="S9" s="3">
        <v>0</v>
      </c>
      <c r="U9" s="3">
        <v>0</v>
      </c>
      <c r="W9" s="3">
        <v>0</v>
      </c>
      <c r="Y9" s="7">
        <v>0</v>
      </c>
      <c r="AA9" s="3"/>
      <c r="AB9" s="3"/>
    </row>
    <row r="10" spans="1:28">
      <c r="A10" s="1" t="s">
        <v>16</v>
      </c>
      <c r="C10" s="3">
        <v>98001531</v>
      </c>
      <c r="E10" s="3">
        <v>40342717997</v>
      </c>
      <c r="G10" s="3">
        <v>101490593266.84599</v>
      </c>
      <c r="I10" s="3">
        <v>0</v>
      </c>
      <c r="K10" s="3">
        <v>0</v>
      </c>
      <c r="M10" s="3">
        <v>-98001531</v>
      </c>
      <c r="O10" s="3">
        <v>194886425836</v>
      </c>
      <c r="Q10" s="3">
        <v>0</v>
      </c>
      <c r="S10" s="3">
        <v>0</v>
      </c>
      <c r="U10" s="3">
        <v>0</v>
      </c>
      <c r="W10" s="3">
        <v>0</v>
      </c>
      <c r="Y10" s="7">
        <v>0</v>
      </c>
      <c r="AA10" s="3"/>
      <c r="AB10" s="3"/>
    </row>
    <row r="11" spans="1:28">
      <c r="A11" s="1" t="s">
        <v>17</v>
      </c>
      <c r="C11" s="3">
        <v>5000000</v>
      </c>
      <c r="E11" s="3">
        <v>24484772202</v>
      </c>
      <c r="G11" s="3">
        <v>31808489300</v>
      </c>
      <c r="I11" s="3">
        <v>0</v>
      </c>
      <c r="K11" s="3">
        <v>0</v>
      </c>
      <c r="M11" s="3">
        <v>-5000000</v>
      </c>
      <c r="O11" s="3">
        <v>64496403488</v>
      </c>
      <c r="Q11" s="3">
        <v>0</v>
      </c>
      <c r="S11" s="3">
        <v>0</v>
      </c>
      <c r="U11" s="3">
        <v>0</v>
      </c>
      <c r="W11" s="3">
        <v>0</v>
      </c>
      <c r="Y11" s="7">
        <v>0</v>
      </c>
      <c r="AA11" s="3"/>
      <c r="AB11" s="3"/>
    </row>
    <row r="12" spans="1:28">
      <c r="A12" s="1" t="s">
        <v>18</v>
      </c>
      <c r="C12" s="3">
        <v>426382</v>
      </c>
      <c r="E12" s="3">
        <v>17619135008</v>
      </c>
      <c r="G12" s="3">
        <v>27489571621.912399</v>
      </c>
      <c r="I12" s="3">
        <v>0</v>
      </c>
      <c r="K12" s="3">
        <v>0</v>
      </c>
      <c r="M12" s="3">
        <v>0</v>
      </c>
      <c r="O12" s="3">
        <v>0</v>
      </c>
      <c r="Q12" s="3">
        <v>426382</v>
      </c>
      <c r="S12" s="3">
        <v>84875</v>
      </c>
      <c r="U12" s="3">
        <v>17619135008</v>
      </c>
      <c r="W12" s="3">
        <v>35997912474.658798</v>
      </c>
      <c r="Y12" s="7">
        <v>6.1422357785392032E-4</v>
      </c>
      <c r="AA12" s="3"/>
      <c r="AB12" s="3"/>
    </row>
    <row r="13" spans="1:28">
      <c r="A13" s="1" t="s">
        <v>19</v>
      </c>
      <c r="C13" s="3">
        <v>8701337</v>
      </c>
      <c r="E13" s="3">
        <v>38147300108</v>
      </c>
      <c r="G13" s="3">
        <v>77597703526.027893</v>
      </c>
      <c r="I13" s="3">
        <v>0</v>
      </c>
      <c r="K13" s="3">
        <v>0</v>
      </c>
      <c r="M13" s="3">
        <v>0</v>
      </c>
      <c r="O13" s="3">
        <v>0</v>
      </c>
      <c r="Q13" s="3">
        <v>8701337</v>
      </c>
      <c r="S13" s="3">
        <v>11232</v>
      </c>
      <c r="U13" s="3">
        <v>38147300108</v>
      </c>
      <c r="W13" s="3">
        <v>97216896074.182602</v>
      </c>
      <c r="Y13" s="7">
        <v>1.6587881249106561E-3</v>
      </c>
      <c r="AA13" s="3"/>
      <c r="AB13" s="3"/>
    </row>
    <row r="14" spans="1:28">
      <c r="A14" s="1" t="s">
        <v>20</v>
      </c>
      <c r="C14" s="3">
        <v>795396</v>
      </c>
      <c r="E14" s="3">
        <v>18794493316</v>
      </c>
      <c r="G14" s="3">
        <v>35911391336.1437</v>
      </c>
      <c r="I14" s="3">
        <v>0</v>
      </c>
      <c r="K14" s="3">
        <v>0</v>
      </c>
      <c r="M14" s="3">
        <v>0</v>
      </c>
      <c r="O14" s="3">
        <v>0</v>
      </c>
      <c r="Q14" s="3">
        <v>795396</v>
      </c>
      <c r="S14" s="3">
        <v>61913</v>
      </c>
      <c r="U14" s="3">
        <v>18794493316</v>
      </c>
      <c r="W14" s="3">
        <v>48985090859.783798</v>
      </c>
      <c r="Y14" s="7">
        <v>8.3582062683708325E-4</v>
      </c>
      <c r="AA14" s="3"/>
      <c r="AB14" s="3"/>
    </row>
    <row r="15" spans="1:28">
      <c r="A15" s="1" t="s">
        <v>21</v>
      </c>
      <c r="C15" s="3">
        <v>686269</v>
      </c>
      <c r="E15" s="3">
        <v>7927223383</v>
      </c>
      <c r="G15" s="3">
        <v>15638846164.9279</v>
      </c>
      <c r="I15" s="3">
        <v>0</v>
      </c>
      <c r="K15" s="3">
        <v>0</v>
      </c>
      <c r="M15" s="3">
        <v>0</v>
      </c>
      <c r="O15" s="3">
        <v>0</v>
      </c>
      <c r="Q15" s="3">
        <v>686269</v>
      </c>
      <c r="S15" s="3">
        <v>30310</v>
      </c>
      <c r="U15" s="3">
        <v>7927223383</v>
      </c>
      <c r="W15" s="3">
        <v>20690881091.233799</v>
      </c>
      <c r="Y15" s="7">
        <v>3.5304344444290201E-4</v>
      </c>
      <c r="AA15" s="3"/>
      <c r="AB15" s="3"/>
    </row>
    <row r="16" spans="1:28">
      <c r="A16" s="1" t="s">
        <v>22</v>
      </c>
      <c r="C16" s="3">
        <v>137051</v>
      </c>
      <c r="E16" s="3">
        <v>8937150507</v>
      </c>
      <c r="G16" s="3">
        <v>12289638965.950399</v>
      </c>
      <c r="I16" s="3">
        <v>0</v>
      </c>
      <c r="K16" s="3">
        <v>0</v>
      </c>
      <c r="M16" s="3">
        <v>0</v>
      </c>
      <c r="O16" s="3">
        <v>0</v>
      </c>
      <c r="Q16" s="3">
        <v>137051</v>
      </c>
      <c r="S16" s="3">
        <v>115971</v>
      </c>
      <c r="U16" s="3">
        <v>8937150507</v>
      </c>
      <c r="W16" s="3">
        <v>15809942040.061501</v>
      </c>
      <c r="Y16" s="7">
        <v>2.6976117496662499E-4</v>
      </c>
      <c r="AA16" s="3"/>
      <c r="AB16" s="3"/>
    </row>
    <row r="17" spans="1:28">
      <c r="A17" s="1" t="s">
        <v>23</v>
      </c>
      <c r="C17" s="3">
        <v>1125375</v>
      </c>
      <c r="E17" s="3">
        <v>12000270069</v>
      </c>
      <c r="G17" s="3">
        <v>33768701242.919998</v>
      </c>
      <c r="I17" s="3">
        <v>0</v>
      </c>
      <c r="K17" s="3">
        <v>0</v>
      </c>
      <c r="M17" s="3">
        <v>-556331</v>
      </c>
      <c r="O17" s="3">
        <v>17673019665</v>
      </c>
      <c r="Q17" s="3">
        <v>569044</v>
      </c>
      <c r="S17" s="3">
        <v>31774</v>
      </c>
      <c r="U17" s="3">
        <v>6067916635</v>
      </c>
      <c r="W17" s="3">
        <v>17985247006.563999</v>
      </c>
      <c r="Y17" s="7">
        <v>3.0687787167477847E-4</v>
      </c>
      <c r="AA17" s="3"/>
      <c r="AB17" s="3"/>
    </row>
    <row r="18" spans="1:28">
      <c r="A18" s="1" t="s">
        <v>24</v>
      </c>
      <c r="C18" s="3">
        <v>797212</v>
      </c>
      <c r="E18" s="3">
        <v>21646314369</v>
      </c>
      <c r="G18" s="3">
        <v>43206637096.226196</v>
      </c>
      <c r="I18" s="3">
        <v>0</v>
      </c>
      <c r="K18" s="3">
        <v>0</v>
      </c>
      <c r="M18" s="3">
        <v>0</v>
      </c>
      <c r="O18" s="3">
        <v>0</v>
      </c>
      <c r="Q18" s="3">
        <v>797212</v>
      </c>
      <c r="S18" s="3">
        <v>61531</v>
      </c>
      <c r="U18" s="3">
        <v>21646314369</v>
      </c>
      <c r="W18" s="3">
        <v>48794005137.442001</v>
      </c>
      <c r="Y18" s="7">
        <v>8.3256017788365571E-4</v>
      </c>
      <c r="AA18" s="3"/>
      <c r="AB18" s="3"/>
    </row>
    <row r="19" spans="1:28">
      <c r="A19" s="1" t="s">
        <v>25</v>
      </c>
      <c r="C19" s="3">
        <v>1100420</v>
      </c>
      <c r="E19" s="3">
        <v>4355809796</v>
      </c>
      <c r="G19" s="3">
        <v>7984836638.1812</v>
      </c>
      <c r="I19" s="3">
        <v>0</v>
      </c>
      <c r="K19" s="3">
        <v>0</v>
      </c>
      <c r="M19" s="3">
        <v>0</v>
      </c>
      <c r="O19" s="3">
        <v>0</v>
      </c>
      <c r="Q19" s="3">
        <v>1100420</v>
      </c>
      <c r="S19" s="3">
        <v>10636</v>
      </c>
      <c r="U19" s="3">
        <v>4355809796</v>
      </c>
      <c r="W19" s="3">
        <v>11642211125.2708</v>
      </c>
      <c r="Y19" s="7">
        <v>1.9864820151803333E-4</v>
      </c>
      <c r="AA19" s="3"/>
      <c r="AB19" s="3"/>
    </row>
    <row r="20" spans="1:28">
      <c r="A20" s="1" t="s">
        <v>26</v>
      </c>
      <c r="C20" s="3">
        <v>1329224</v>
      </c>
      <c r="E20" s="3">
        <v>2480424537</v>
      </c>
      <c r="G20" s="3">
        <v>7473250928.1684799</v>
      </c>
      <c r="I20" s="3">
        <v>0</v>
      </c>
      <c r="K20" s="3">
        <v>0</v>
      </c>
      <c r="M20" s="3">
        <v>0</v>
      </c>
      <c r="O20" s="3">
        <v>0</v>
      </c>
      <c r="Q20" s="3">
        <v>1329224</v>
      </c>
      <c r="S20" s="3">
        <v>9135</v>
      </c>
      <c r="U20" s="3">
        <v>2480424537</v>
      </c>
      <c r="W20" s="3">
        <v>12078288332.3466</v>
      </c>
      <c r="Y20" s="7">
        <v>2.0608888026681351E-4</v>
      </c>
      <c r="AA20" s="3"/>
      <c r="AB20" s="3"/>
    </row>
    <row r="21" spans="1:28">
      <c r="A21" s="1" t="s">
        <v>27</v>
      </c>
      <c r="C21" s="3">
        <v>6374848</v>
      </c>
      <c r="E21" s="3">
        <v>29821384280</v>
      </c>
      <c r="G21" s="3">
        <v>58066749461.0112</v>
      </c>
      <c r="I21" s="3">
        <v>0</v>
      </c>
      <c r="K21" s="3">
        <v>0</v>
      </c>
      <c r="M21" s="3">
        <v>0</v>
      </c>
      <c r="O21" s="3">
        <v>0</v>
      </c>
      <c r="Q21" s="3">
        <v>6374848</v>
      </c>
      <c r="S21" s="3">
        <v>13711</v>
      </c>
      <c r="U21" s="3">
        <v>29821384280</v>
      </c>
      <c r="W21" s="3">
        <v>86943602644.195496</v>
      </c>
      <c r="Y21" s="7">
        <v>1.4834974312807983E-3</v>
      </c>
      <c r="AA21" s="3"/>
      <c r="AB21" s="3"/>
    </row>
    <row r="22" spans="1:28">
      <c r="A22" s="1" t="s">
        <v>28</v>
      </c>
      <c r="C22" s="3">
        <v>11058544</v>
      </c>
      <c r="E22" s="3">
        <v>34170475133</v>
      </c>
      <c r="G22" s="3">
        <v>87386614736.267807</v>
      </c>
      <c r="I22" s="3">
        <v>0</v>
      </c>
      <c r="K22" s="3">
        <v>0</v>
      </c>
      <c r="M22" s="3">
        <v>-2000000</v>
      </c>
      <c r="O22" s="3">
        <v>21076021543</v>
      </c>
      <c r="Q22" s="3">
        <v>9058544</v>
      </c>
      <c r="S22" s="3">
        <v>10518</v>
      </c>
      <c r="U22" s="3">
        <v>27990552150</v>
      </c>
      <c r="W22" s="3">
        <v>94774222799.789307</v>
      </c>
      <c r="Y22" s="7">
        <v>1.6171093881455119E-3</v>
      </c>
      <c r="AA22" s="3"/>
      <c r="AB22" s="3"/>
    </row>
    <row r="23" spans="1:28">
      <c r="A23" s="1" t="s">
        <v>29</v>
      </c>
      <c r="C23" s="3">
        <v>8551901</v>
      </c>
      <c r="E23" s="3">
        <v>26380885261</v>
      </c>
      <c r="G23" s="3">
        <v>59631736572.2658</v>
      </c>
      <c r="I23" s="3">
        <v>0</v>
      </c>
      <c r="K23" s="3">
        <v>0</v>
      </c>
      <c r="M23" s="3">
        <v>0</v>
      </c>
      <c r="O23" s="3">
        <v>0</v>
      </c>
      <c r="Q23" s="3">
        <v>8551901</v>
      </c>
      <c r="S23" s="3">
        <v>8515</v>
      </c>
      <c r="U23" s="3">
        <v>26380885261</v>
      </c>
      <c r="W23" s="3">
        <v>72434586290.375702</v>
      </c>
      <c r="Y23" s="7">
        <v>1.2359336331783999E-3</v>
      </c>
      <c r="AA23" s="3"/>
      <c r="AB23" s="3"/>
    </row>
    <row r="24" spans="1:28">
      <c r="A24" s="1" t="s">
        <v>30</v>
      </c>
      <c r="C24" s="3">
        <v>6124931</v>
      </c>
      <c r="E24" s="3">
        <v>10580149809</v>
      </c>
      <c r="G24" s="3">
        <v>22535273165.389301</v>
      </c>
      <c r="I24" s="3">
        <v>0</v>
      </c>
      <c r="K24" s="3">
        <v>0</v>
      </c>
      <c r="M24" s="3">
        <v>-6124930</v>
      </c>
      <c r="O24" s="3">
        <v>42873343664</v>
      </c>
      <c r="Q24" s="3">
        <v>1</v>
      </c>
      <c r="S24" s="3">
        <v>7306</v>
      </c>
      <c r="U24" s="3">
        <v>1733</v>
      </c>
      <c r="W24" s="3">
        <v>7267.3877899999998</v>
      </c>
      <c r="Y24" s="7">
        <v>1.2400166073985669E-10</v>
      </c>
      <c r="AA24" s="3"/>
      <c r="AB24" s="3"/>
    </row>
    <row r="25" spans="1:28">
      <c r="A25" s="1" t="s">
        <v>31</v>
      </c>
      <c r="C25" s="3">
        <v>75470561</v>
      </c>
      <c r="E25" s="3">
        <v>649512325203</v>
      </c>
      <c r="G25" s="3">
        <v>677089739436.53699</v>
      </c>
      <c r="I25" s="3">
        <v>0</v>
      </c>
      <c r="K25" s="3">
        <v>0</v>
      </c>
      <c r="M25" s="3">
        <v>-33700000</v>
      </c>
      <c r="O25" s="3">
        <v>561290622351</v>
      </c>
      <c r="Q25" s="3">
        <v>41770561</v>
      </c>
      <c r="S25" s="3">
        <v>15081</v>
      </c>
      <c r="U25" s="3">
        <v>359484464382</v>
      </c>
      <c r="W25" s="3">
        <v>626612587867.11902</v>
      </c>
      <c r="Y25" s="7">
        <v>1.0691737358909003E-2</v>
      </c>
      <c r="AA25" s="3"/>
      <c r="AB25" s="3"/>
    </row>
    <row r="26" spans="1:28">
      <c r="A26" s="1" t="s">
        <v>32</v>
      </c>
      <c r="C26" s="3">
        <v>10470811</v>
      </c>
      <c r="E26" s="3">
        <v>125757714649</v>
      </c>
      <c r="G26" s="3">
        <v>166743673492.431</v>
      </c>
      <c r="I26" s="3">
        <v>0</v>
      </c>
      <c r="K26" s="3">
        <v>0</v>
      </c>
      <c r="M26" s="3">
        <v>-1000000</v>
      </c>
      <c r="O26" s="3">
        <v>21843941635</v>
      </c>
      <c r="Q26" s="3">
        <v>9470811</v>
      </c>
      <c r="S26" s="3">
        <v>21146</v>
      </c>
      <c r="U26" s="3">
        <v>113747401916</v>
      </c>
      <c r="W26" s="3">
        <v>199211343674.689</v>
      </c>
      <c r="Y26" s="7">
        <v>3.3990944432428288E-3</v>
      </c>
      <c r="AA26" s="3"/>
      <c r="AB26" s="3"/>
    </row>
    <row r="27" spans="1:28">
      <c r="A27" s="1" t="s">
        <v>33</v>
      </c>
      <c r="C27" s="3">
        <v>1064478</v>
      </c>
      <c r="E27" s="3">
        <v>13980336285</v>
      </c>
      <c r="G27" s="3">
        <v>26559636548.033401</v>
      </c>
      <c r="I27" s="3">
        <v>0</v>
      </c>
      <c r="K27" s="3">
        <v>0</v>
      </c>
      <c r="M27" s="3">
        <v>-1064478</v>
      </c>
      <c r="O27" s="3">
        <v>31611489769</v>
      </c>
      <c r="Q27" s="3">
        <v>0</v>
      </c>
      <c r="S27" s="3">
        <v>0</v>
      </c>
      <c r="U27" s="3">
        <v>0</v>
      </c>
      <c r="W27" s="3">
        <v>0</v>
      </c>
      <c r="Y27" s="7">
        <v>0</v>
      </c>
      <c r="AA27" s="3"/>
      <c r="AB27" s="3"/>
    </row>
    <row r="28" spans="1:28">
      <c r="A28" s="1" t="s">
        <v>34</v>
      </c>
      <c r="C28" s="3">
        <v>2574787</v>
      </c>
      <c r="E28" s="3">
        <v>25857246597</v>
      </c>
      <c r="G28" s="3">
        <v>154068376875.41901</v>
      </c>
      <c r="I28" s="3">
        <v>1287394</v>
      </c>
      <c r="K28" s="3">
        <v>0</v>
      </c>
      <c r="M28" s="3">
        <v>-2064700</v>
      </c>
      <c r="O28" s="3">
        <v>110644897016</v>
      </c>
      <c r="Q28" s="3">
        <v>1797481</v>
      </c>
      <c r="S28" s="3">
        <v>56976</v>
      </c>
      <c r="U28" s="3">
        <v>12034109601</v>
      </c>
      <c r="W28" s="3">
        <v>101872023284.645</v>
      </c>
      <c r="Y28" s="7">
        <v>1.7382174221674954E-3</v>
      </c>
      <c r="AA28" s="3"/>
      <c r="AB28" s="3"/>
    </row>
    <row r="29" spans="1:28">
      <c r="A29" s="1" t="s">
        <v>35</v>
      </c>
      <c r="C29" s="3">
        <v>3184048</v>
      </c>
      <c r="E29" s="3">
        <v>13375520925</v>
      </c>
      <c r="G29" s="3">
        <v>37144876881.696602</v>
      </c>
      <c r="I29" s="3">
        <v>0</v>
      </c>
      <c r="K29" s="3">
        <v>0</v>
      </c>
      <c r="M29" s="3">
        <v>-3184048</v>
      </c>
      <c r="O29" s="3">
        <v>54701062248</v>
      </c>
      <c r="Q29" s="3">
        <v>0</v>
      </c>
      <c r="S29" s="3">
        <v>0</v>
      </c>
      <c r="U29" s="3">
        <v>0</v>
      </c>
      <c r="W29" s="3">
        <v>0</v>
      </c>
      <c r="Y29" s="7">
        <v>0</v>
      </c>
      <c r="AA29" s="3"/>
      <c r="AB29" s="3"/>
    </row>
    <row r="30" spans="1:28">
      <c r="A30" s="1" t="s">
        <v>36</v>
      </c>
      <c r="C30" s="3">
        <v>6435486</v>
      </c>
      <c r="E30" s="3">
        <v>32459126142</v>
      </c>
      <c r="G30" s="3">
        <v>52651642458.582703</v>
      </c>
      <c r="I30" s="3">
        <v>0</v>
      </c>
      <c r="K30" s="3">
        <v>0</v>
      </c>
      <c r="M30" s="3">
        <v>0</v>
      </c>
      <c r="O30" s="3">
        <v>0</v>
      </c>
      <c r="Q30" s="3">
        <v>6435486</v>
      </c>
      <c r="S30" s="3">
        <v>10602</v>
      </c>
      <c r="U30" s="3">
        <v>32459126142</v>
      </c>
      <c r="W30" s="3">
        <v>67868432187.707001</v>
      </c>
      <c r="Y30" s="7">
        <v>1.1580224623029252E-3</v>
      </c>
      <c r="AA30" s="3"/>
      <c r="AB30" s="3"/>
    </row>
    <row r="31" spans="1:28">
      <c r="A31" s="1" t="s">
        <v>37</v>
      </c>
      <c r="C31" s="3">
        <v>17094072</v>
      </c>
      <c r="E31" s="3">
        <v>75373893077</v>
      </c>
      <c r="G31" s="3">
        <v>139939335295.66699</v>
      </c>
      <c r="I31" s="3">
        <v>0</v>
      </c>
      <c r="K31" s="3">
        <v>0</v>
      </c>
      <c r="M31" s="3">
        <v>0</v>
      </c>
      <c r="O31" s="3">
        <v>0</v>
      </c>
      <c r="Q31" s="3">
        <v>17094072</v>
      </c>
      <c r="S31" s="3">
        <v>12336</v>
      </c>
      <c r="U31" s="3">
        <v>75373893077</v>
      </c>
      <c r="W31" s="3">
        <v>209758011176.465</v>
      </c>
      <c r="Y31" s="7">
        <v>3.5790496518104589E-3</v>
      </c>
      <c r="AA31" s="3"/>
      <c r="AB31" s="3"/>
    </row>
    <row r="32" spans="1:28">
      <c r="A32" s="1" t="s">
        <v>38</v>
      </c>
      <c r="C32" s="3">
        <v>17817383</v>
      </c>
      <c r="E32" s="3">
        <v>52768375198</v>
      </c>
      <c r="G32" s="3">
        <v>127674566575.02</v>
      </c>
      <c r="I32" s="3">
        <v>0</v>
      </c>
      <c r="K32" s="3">
        <v>0</v>
      </c>
      <c r="M32" s="3">
        <v>-17817383</v>
      </c>
      <c r="O32" s="3">
        <v>183927732495</v>
      </c>
      <c r="Q32" s="3">
        <v>0</v>
      </c>
      <c r="S32" s="3">
        <v>0</v>
      </c>
      <c r="U32" s="3">
        <v>0</v>
      </c>
      <c r="W32" s="3">
        <v>0</v>
      </c>
      <c r="Y32" s="7">
        <v>0</v>
      </c>
      <c r="AA32" s="3"/>
      <c r="AB32" s="3"/>
    </row>
    <row r="33" spans="1:28">
      <c r="A33" s="1" t="s">
        <v>39</v>
      </c>
      <c r="C33" s="3">
        <v>690037</v>
      </c>
      <c r="E33" s="3">
        <v>16230950256</v>
      </c>
      <c r="G33" s="3">
        <v>23511973124.960899</v>
      </c>
      <c r="I33" s="3">
        <v>0</v>
      </c>
      <c r="K33" s="3">
        <v>0</v>
      </c>
      <c r="M33" s="3">
        <v>0</v>
      </c>
      <c r="O33" s="3">
        <v>0</v>
      </c>
      <c r="Q33" s="3">
        <v>690037</v>
      </c>
      <c r="S33" s="3">
        <v>48378</v>
      </c>
      <c r="U33" s="3">
        <v>16230950256</v>
      </c>
      <c r="W33" s="3">
        <v>33206182892.223999</v>
      </c>
      <c r="Y33" s="7">
        <v>5.6658897866067965E-4</v>
      </c>
      <c r="AA33" s="3"/>
      <c r="AB33" s="3"/>
    </row>
    <row r="34" spans="1:28">
      <c r="A34" s="1" t="s">
        <v>40</v>
      </c>
      <c r="C34" s="3">
        <v>9770</v>
      </c>
      <c r="E34" s="3">
        <v>45606277960</v>
      </c>
      <c r="G34" s="3">
        <v>61487948323.969902</v>
      </c>
      <c r="I34" s="3">
        <v>0</v>
      </c>
      <c r="K34" s="3">
        <v>0</v>
      </c>
      <c r="M34" s="3">
        <v>0</v>
      </c>
      <c r="O34" s="3">
        <v>0</v>
      </c>
      <c r="Q34" s="3">
        <v>9770</v>
      </c>
      <c r="S34" s="3">
        <v>6296931</v>
      </c>
      <c r="U34" s="3">
        <v>45606277960</v>
      </c>
      <c r="W34" s="3">
        <v>61487948323.969902</v>
      </c>
      <c r="Y34" s="7">
        <v>1.0491538263790318E-3</v>
      </c>
      <c r="AA34" s="3"/>
      <c r="AB34" s="3"/>
    </row>
    <row r="35" spans="1:28">
      <c r="A35" s="1" t="s">
        <v>41</v>
      </c>
      <c r="C35" s="3">
        <v>21040</v>
      </c>
      <c r="E35" s="3">
        <v>100383144687</v>
      </c>
      <c r="G35" s="3">
        <v>132629825690.49899</v>
      </c>
      <c r="I35" s="3">
        <v>0</v>
      </c>
      <c r="K35" s="3">
        <v>0</v>
      </c>
      <c r="M35" s="3">
        <v>0</v>
      </c>
      <c r="O35" s="3">
        <v>0</v>
      </c>
      <c r="Q35" s="3">
        <v>21040</v>
      </c>
      <c r="S35" s="3">
        <v>7619552</v>
      </c>
      <c r="U35" s="3">
        <v>100383144687</v>
      </c>
      <c r="W35" s="3">
        <v>160229204566.43201</v>
      </c>
      <c r="Y35" s="7">
        <v>2.7339517360836746E-3</v>
      </c>
      <c r="AA35" s="3"/>
      <c r="AB35" s="3"/>
    </row>
    <row r="36" spans="1:28">
      <c r="A36" s="1" t="s">
        <v>42</v>
      </c>
      <c r="C36" s="3">
        <v>19180</v>
      </c>
      <c r="E36" s="3">
        <v>83251393614</v>
      </c>
      <c r="G36" s="3">
        <v>120818068624.248</v>
      </c>
      <c r="I36" s="3">
        <v>0</v>
      </c>
      <c r="K36" s="3">
        <v>0</v>
      </c>
      <c r="M36" s="3">
        <v>0</v>
      </c>
      <c r="O36" s="3">
        <v>0</v>
      </c>
      <c r="Q36" s="3">
        <v>19180</v>
      </c>
      <c r="S36" s="3">
        <v>7587832</v>
      </c>
      <c r="U36" s="3">
        <v>83251393614</v>
      </c>
      <c r="W36" s="3">
        <v>145456392902.95401</v>
      </c>
      <c r="Y36" s="7">
        <v>2.4818868631194101E-3</v>
      </c>
      <c r="AA36" s="3"/>
      <c r="AB36" s="3"/>
    </row>
    <row r="37" spans="1:28">
      <c r="A37" s="1" t="s">
        <v>43</v>
      </c>
      <c r="C37" s="3">
        <v>5203732</v>
      </c>
      <c r="E37" s="3">
        <v>31197822760</v>
      </c>
      <c r="G37" s="3">
        <v>58906586564.0728</v>
      </c>
      <c r="I37" s="3">
        <v>0</v>
      </c>
      <c r="K37" s="3">
        <v>0</v>
      </c>
      <c r="M37" s="3">
        <v>-5203732</v>
      </c>
      <c r="O37" s="3">
        <v>90879075372</v>
      </c>
      <c r="Q37" s="3">
        <v>0</v>
      </c>
      <c r="S37" s="3">
        <v>0</v>
      </c>
      <c r="U37" s="3">
        <v>0</v>
      </c>
      <c r="W37" s="3">
        <v>0</v>
      </c>
      <c r="Y37" s="7">
        <v>0</v>
      </c>
      <c r="AA37" s="3"/>
      <c r="AB37" s="3"/>
    </row>
    <row r="38" spans="1:28">
      <c r="A38" s="1" t="s">
        <v>44</v>
      </c>
      <c r="C38" s="3">
        <v>6965</v>
      </c>
      <c r="E38" s="3">
        <v>69978529553</v>
      </c>
      <c r="G38" s="3">
        <v>134175967905</v>
      </c>
      <c r="I38" s="3">
        <v>0</v>
      </c>
      <c r="K38" s="3">
        <v>0</v>
      </c>
      <c r="M38" s="3">
        <v>0</v>
      </c>
      <c r="O38" s="3">
        <v>0</v>
      </c>
      <c r="Q38" s="3">
        <v>6965</v>
      </c>
      <c r="S38" s="3">
        <v>24542040</v>
      </c>
      <c r="U38" s="3">
        <v>69978529553</v>
      </c>
      <c r="W38" s="3">
        <v>170935308600</v>
      </c>
      <c r="Y38" s="7">
        <v>2.9166273712056732E-3</v>
      </c>
      <c r="AA38" s="3"/>
      <c r="AB38" s="3"/>
    </row>
    <row r="39" spans="1:28">
      <c r="A39" s="1" t="s">
        <v>45</v>
      </c>
      <c r="C39" s="3">
        <v>302021</v>
      </c>
      <c r="E39" s="3">
        <v>6015807400</v>
      </c>
      <c r="G39" s="3">
        <v>7513469940.8228598</v>
      </c>
      <c r="I39" s="3">
        <v>0</v>
      </c>
      <c r="K39" s="3">
        <v>0</v>
      </c>
      <c r="M39" s="3">
        <v>0</v>
      </c>
      <c r="O39" s="3">
        <v>0</v>
      </c>
      <c r="Q39" s="3">
        <v>302021</v>
      </c>
      <c r="S39" s="3">
        <v>29817</v>
      </c>
      <c r="U39" s="3">
        <v>6015807400</v>
      </c>
      <c r="W39" s="3">
        <v>8957766828.5702591</v>
      </c>
      <c r="Y39" s="7">
        <v>1.5284418492041296E-4</v>
      </c>
      <c r="AA39" s="3"/>
      <c r="AB39" s="3"/>
    </row>
    <row r="40" spans="1:28">
      <c r="A40" s="1" t="s">
        <v>46</v>
      </c>
      <c r="C40" s="3">
        <v>6450300</v>
      </c>
      <c r="E40" s="3">
        <v>59743082176</v>
      </c>
      <c r="G40" s="3">
        <v>99942737513.220001</v>
      </c>
      <c r="I40" s="3">
        <v>0</v>
      </c>
      <c r="K40" s="3">
        <v>0</v>
      </c>
      <c r="M40" s="3">
        <v>-1000000</v>
      </c>
      <c r="O40" s="3">
        <v>24506793738</v>
      </c>
      <c r="Q40" s="3">
        <v>5450300</v>
      </c>
      <c r="S40" s="3">
        <v>22654</v>
      </c>
      <c r="U40" s="3">
        <v>50481019605</v>
      </c>
      <c r="W40" s="3">
        <v>122818551456.58299</v>
      </c>
      <c r="Y40" s="7">
        <v>2.0956229102341373E-3</v>
      </c>
      <c r="AA40" s="3"/>
      <c r="AB40" s="3"/>
    </row>
    <row r="41" spans="1:28">
      <c r="A41" s="1" t="s">
        <v>47</v>
      </c>
      <c r="C41" s="3">
        <v>22218397</v>
      </c>
      <c r="E41" s="3">
        <v>50504958840</v>
      </c>
      <c r="G41" s="3">
        <v>136842005534.877</v>
      </c>
      <c r="I41" s="3">
        <v>0</v>
      </c>
      <c r="K41" s="3">
        <v>0</v>
      </c>
      <c r="M41" s="3">
        <v>-22218397</v>
      </c>
      <c r="O41" s="3">
        <v>236147668802</v>
      </c>
      <c r="Q41" s="3">
        <v>0</v>
      </c>
      <c r="S41" s="3">
        <v>0</v>
      </c>
      <c r="U41" s="3">
        <v>0</v>
      </c>
      <c r="W41" s="3">
        <v>0</v>
      </c>
      <c r="Y41" s="7">
        <v>0</v>
      </c>
      <c r="AA41" s="3"/>
      <c r="AB41" s="3"/>
    </row>
    <row r="42" spans="1:28">
      <c r="A42" s="1" t="s">
        <v>48</v>
      </c>
      <c r="C42" s="3">
        <v>1400000</v>
      </c>
      <c r="E42" s="3">
        <v>5618448397</v>
      </c>
      <c r="G42" s="3">
        <v>8081274432</v>
      </c>
      <c r="I42" s="3">
        <v>0</v>
      </c>
      <c r="K42" s="3">
        <v>0</v>
      </c>
      <c r="M42" s="3">
        <v>-1400000</v>
      </c>
      <c r="O42" s="3">
        <v>12433943675</v>
      </c>
      <c r="Q42" s="3">
        <v>0</v>
      </c>
      <c r="S42" s="3">
        <v>0</v>
      </c>
      <c r="U42" s="3">
        <v>0</v>
      </c>
      <c r="W42" s="3">
        <v>0</v>
      </c>
      <c r="Y42" s="7">
        <v>0</v>
      </c>
      <c r="AA42" s="3"/>
      <c r="AB42" s="3"/>
    </row>
    <row r="43" spans="1:28">
      <c r="A43" s="1" t="s">
        <v>49</v>
      </c>
      <c r="C43" s="3">
        <v>5065493</v>
      </c>
      <c r="E43" s="3">
        <v>32986121824</v>
      </c>
      <c r="G43" s="3">
        <v>67410493789.202202</v>
      </c>
      <c r="I43" s="3">
        <v>0</v>
      </c>
      <c r="K43" s="3">
        <v>0</v>
      </c>
      <c r="M43" s="3">
        <v>0</v>
      </c>
      <c r="O43" s="3">
        <v>0</v>
      </c>
      <c r="Q43" s="3">
        <v>5065493</v>
      </c>
      <c r="S43" s="3">
        <v>20828</v>
      </c>
      <c r="U43" s="3">
        <v>32986121824</v>
      </c>
      <c r="W43" s="3">
        <v>104946499097.842</v>
      </c>
      <c r="Y43" s="7">
        <v>1.7906764511552615E-3</v>
      </c>
      <c r="AA43" s="3"/>
      <c r="AB43" s="3"/>
    </row>
    <row r="44" spans="1:28">
      <c r="A44" s="1" t="s">
        <v>50</v>
      </c>
      <c r="C44" s="3">
        <v>8759992</v>
      </c>
      <c r="E44" s="3">
        <v>56564410616</v>
      </c>
      <c r="G44" s="3">
        <v>88367987338.567993</v>
      </c>
      <c r="I44" s="3">
        <v>0</v>
      </c>
      <c r="K44" s="3">
        <v>0</v>
      </c>
      <c r="M44" s="3">
        <v>0</v>
      </c>
      <c r="O44" s="3">
        <v>0</v>
      </c>
      <c r="Q44" s="3">
        <v>8759992</v>
      </c>
      <c r="S44" s="3">
        <v>15885</v>
      </c>
      <c r="U44" s="3">
        <v>56564410616</v>
      </c>
      <c r="W44" s="3">
        <v>138417052100.61801</v>
      </c>
      <c r="Y44" s="7">
        <v>2.3617763123649003E-3</v>
      </c>
      <c r="AA44" s="3"/>
      <c r="AB44" s="3"/>
    </row>
    <row r="45" spans="1:28">
      <c r="A45" s="1" t="s">
        <v>51</v>
      </c>
      <c r="C45" s="3">
        <v>6001056</v>
      </c>
      <c r="E45" s="3">
        <v>47224895432</v>
      </c>
      <c r="G45" s="3">
        <v>112234494675.099</v>
      </c>
      <c r="I45" s="3">
        <v>0</v>
      </c>
      <c r="K45" s="3">
        <v>0</v>
      </c>
      <c r="M45" s="3">
        <v>-1000000</v>
      </c>
      <c r="O45" s="3">
        <v>23920906582</v>
      </c>
      <c r="Q45" s="3">
        <v>5001056</v>
      </c>
      <c r="S45" s="3">
        <v>23449</v>
      </c>
      <c r="U45" s="3">
        <v>39355464543</v>
      </c>
      <c r="W45" s="3">
        <v>116649991451.069</v>
      </c>
      <c r="Y45" s="7">
        <v>1.9903702792805887E-3</v>
      </c>
      <c r="AA45" s="3"/>
      <c r="AB45" s="3"/>
    </row>
    <row r="46" spans="1:28">
      <c r="A46" s="1" t="s">
        <v>52</v>
      </c>
      <c r="C46" s="3">
        <v>6082600</v>
      </c>
      <c r="E46" s="3">
        <v>20435855081</v>
      </c>
      <c r="G46" s="3">
        <v>55767457412.099998</v>
      </c>
      <c r="I46" s="3">
        <v>0</v>
      </c>
      <c r="K46" s="3">
        <v>0</v>
      </c>
      <c r="M46" s="3">
        <v>-964855</v>
      </c>
      <c r="O46" s="3">
        <v>16090807512</v>
      </c>
      <c r="Q46" s="3">
        <v>5117745</v>
      </c>
      <c r="S46" s="3">
        <v>16673</v>
      </c>
      <c r="U46" s="3">
        <v>17194208916</v>
      </c>
      <c r="W46" s="3">
        <v>84877203046.795303</v>
      </c>
      <c r="Y46" s="7">
        <v>1.448238960254609E-3</v>
      </c>
      <c r="AA46" s="3"/>
      <c r="AB46" s="3"/>
    </row>
    <row r="47" spans="1:28">
      <c r="A47" s="1" t="s">
        <v>53</v>
      </c>
      <c r="C47" s="3">
        <v>444523</v>
      </c>
      <c r="E47" s="3">
        <v>7530607817</v>
      </c>
      <c r="G47" s="3">
        <v>17790145843.713001</v>
      </c>
      <c r="I47" s="3">
        <v>0</v>
      </c>
      <c r="K47" s="3">
        <v>0</v>
      </c>
      <c r="M47" s="3">
        <v>-444523</v>
      </c>
      <c r="O47" s="3">
        <v>20949756381</v>
      </c>
      <c r="Q47" s="3">
        <v>0</v>
      </c>
      <c r="S47" s="3">
        <v>0</v>
      </c>
      <c r="U47" s="3">
        <v>0</v>
      </c>
      <c r="W47" s="3">
        <v>0</v>
      </c>
      <c r="Y47" s="7">
        <v>0</v>
      </c>
      <c r="AA47" s="3"/>
      <c r="AB47" s="3"/>
    </row>
    <row r="48" spans="1:28">
      <c r="A48" s="1" t="s">
        <v>54</v>
      </c>
      <c r="C48" s="3">
        <v>3262226</v>
      </c>
      <c r="E48" s="3">
        <v>13324627879</v>
      </c>
      <c r="G48" s="3">
        <v>30911096019.120201</v>
      </c>
      <c r="I48" s="3">
        <v>0</v>
      </c>
      <c r="K48" s="3">
        <v>0</v>
      </c>
      <c r="M48" s="3">
        <v>-1000000</v>
      </c>
      <c r="O48" s="3">
        <v>13906167654</v>
      </c>
      <c r="Q48" s="3">
        <v>2262226</v>
      </c>
      <c r="S48" s="3">
        <v>13813</v>
      </c>
      <c r="U48" s="3">
        <v>9240107721</v>
      </c>
      <c r="W48" s="3">
        <v>31082981382.904701</v>
      </c>
      <c r="Y48" s="7">
        <v>5.3036131050139405E-4</v>
      </c>
      <c r="AA48" s="3"/>
      <c r="AB48" s="3"/>
    </row>
    <row r="49" spans="1:28">
      <c r="A49" s="1" t="s">
        <v>55</v>
      </c>
      <c r="C49" s="3">
        <v>1050980</v>
      </c>
      <c r="E49" s="3">
        <v>8306027948</v>
      </c>
      <c r="G49" s="3">
        <v>32928713132.77</v>
      </c>
      <c r="I49" s="3">
        <v>0</v>
      </c>
      <c r="K49" s="3">
        <v>0</v>
      </c>
      <c r="M49" s="3">
        <v>-1050980</v>
      </c>
      <c r="O49" s="3">
        <v>39734020991</v>
      </c>
      <c r="Q49" s="3">
        <v>0</v>
      </c>
      <c r="S49" s="3">
        <v>0</v>
      </c>
      <c r="U49" s="3">
        <v>0</v>
      </c>
      <c r="W49" s="3">
        <v>0</v>
      </c>
      <c r="Y49" s="7">
        <v>0</v>
      </c>
      <c r="AA49" s="3"/>
      <c r="AB49" s="3"/>
    </row>
    <row r="50" spans="1:28">
      <c r="A50" s="1" t="s">
        <v>56</v>
      </c>
      <c r="C50" s="3">
        <v>0</v>
      </c>
      <c r="E50" s="3">
        <v>0</v>
      </c>
      <c r="G50" s="3">
        <v>0</v>
      </c>
      <c r="I50" s="3">
        <v>13</v>
      </c>
      <c r="K50" s="3">
        <v>524708</v>
      </c>
      <c r="M50" s="3">
        <v>0</v>
      </c>
      <c r="O50" s="3">
        <v>0</v>
      </c>
      <c r="Q50" s="3">
        <v>13</v>
      </c>
      <c r="S50" s="3">
        <v>40353</v>
      </c>
      <c r="U50" s="3">
        <v>524708</v>
      </c>
      <c r="W50" s="3">
        <v>521816.547135</v>
      </c>
      <c r="Y50" s="7">
        <v>8.9036281420559373E-9</v>
      </c>
      <c r="AA50" s="3"/>
      <c r="AB50" s="3"/>
    </row>
    <row r="51" spans="1:28">
      <c r="A51" s="1" t="s">
        <v>57</v>
      </c>
      <c r="C51" s="3">
        <v>0</v>
      </c>
      <c r="E51" s="3">
        <v>0</v>
      </c>
      <c r="G51" s="3">
        <v>0</v>
      </c>
      <c r="I51" s="3">
        <v>714014</v>
      </c>
      <c r="K51" s="3">
        <v>8932249357</v>
      </c>
      <c r="M51" s="3">
        <v>0</v>
      </c>
      <c r="O51" s="3">
        <v>0</v>
      </c>
      <c r="Q51" s="3">
        <v>714014</v>
      </c>
      <c r="S51" s="3">
        <v>12708</v>
      </c>
      <c r="U51" s="3">
        <v>8932249357</v>
      </c>
      <c r="W51" s="3">
        <v>9025735460.8150806</v>
      </c>
      <c r="Y51" s="7">
        <v>1.5400391707178813E-4</v>
      </c>
      <c r="AA51" s="3"/>
      <c r="AB51" s="3"/>
    </row>
    <row r="52" spans="1:28">
      <c r="A52" s="1" t="s">
        <v>58</v>
      </c>
      <c r="C52" s="3">
        <v>0</v>
      </c>
      <c r="E52" s="3">
        <v>0</v>
      </c>
      <c r="G52" s="3">
        <v>0</v>
      </c>
      <c r="I52" s="3">
        <v>600000</v>
      </c>
      <c r="K52" s="3">
        <v>23791324620</v>
      </c>
      <c r="M52" s="3">
        <v>-159129</v>
      </c>
      <c r="O52" s="3">
        <v>7789515019</v>
      </c>
      <c r="Q52" s="3">
        <v>440871</v>
      </c>
      <c r="S52" s="3">
        <v>40062</v>
      </c>
      <c r="U52" s="3">
        <v>17481508463</v>
      </c>
      <c r="W52" s="3">
        <v>17568829412.399399</v>
      </c>
      <c r="Y52" s="7">
        <v>2.9977264009366505E-4</v>
      </c>
      <c r="AA52" s="3"/>
      <c r="AB52" s="3"/>
    </row>
    <row r="53" spans="1:28" ht="22.5" thickBot="1">
      <c r="E53" s="6">
        <f>SUM(E9:E52)</f>
        <v>1951508213932</v>
      </c>
      <c r="G53" s="6">
        <f>SUM(G9:G52)</f>
        <v>3220049988211.9365</v>
      </c>
      <c r="K53" s="6">
        <f>SUM(K9:K52)</f>
        <v>32724098685</v>
      </c>
      <c r="O53" s="6">
        <f>SUM(O9:O52)</f>
        <v>1836578104358</v>
      </c>
      <c r="U53" s="6">
        <f>SUM(U9:U52)</f>
        <v>1356969305424</v>
      </c>
      <c r="W53" s="6">
        <f>SUM(W9:W52)</f>
        <v>2974335460673.6411</v>
      </c>
      <c r="Y53" s="8">
        <f>SUM(Y9:Y52)</f>
        <v>5.0750358640346924E-2</v>
      </c>
    </row>
    <row r="54" spans="1:28" ht="22.5" thickTop="1"/>
    <row r="55" spans="1:28">
      <c r="Y55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63"/>
  <sheetViews>
    <sheetView rightToLeft="1" topLeftCell="N1" workbookViewId="0">
      <selection activeCell="AG68" sqref="AG68"/>
    </sheetView>
  </sheetViews>
  <sheetFormatPr defaultRowHeight="21.75"/>
  <cols>
    <col min="1" max="1" width="33" style="1" bestFit="1" customWidth="1"/>
    <col min="2" max="2" width="1" style="1" customWidth="1"/>
    <col min="3" max="3" width="21" style="1" customWidth="1"/>
    <col min="4" max="4" width="1" style="1" customWidth="1"/>
    <col min="5" max="5" width="19.42578125" style="1" customWidth="1"/>
    <col min="6" max="6" width="1" style="1" customWidth="1"/>
    <col min="7" max="7" width="16" style="1" bestFit="1" customWidth="1"/>
    <col min="8" max="8" width="1" style="1" customWidth="1"/>
    <col min="9" max="9" width="15.7109375" style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3" style="1" customWidth="1"/>
    <col min="38" max="38" width="1" style="1" customWidth="1"/>
    <col min="39" max="39" width="9.140625" style="1" customWidth="1"/>
    <col min="40" max="16384" width="9.140625" style="1"/>
  </cols>
  <sheetData>
    <row r="2" spans="1:40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40" ht="22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40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40" ht="23.25">
      <c r="A6" s="14" t="s">
        <v>60</v>
      </c>
      <c r="B6" s="14" t="s">
        <v>60</v>
      </c>
      <c r="C6" s="14" t="s">
        <v>60</v>
      </c>
      <c r="D6" s="14" t="s">
        <v>60</v>
      </c>
      <c r="E6" s="14" t="s">
        <v>60</v>
      </c>
      <c r="F6" s="14" t="s">
        <v>60</v>
      </c>
      <c r="G6" s="14" t="s">
        <v>60</v>
      </c>
      <c r="H6" s="14" t="s">
        <v>60</v>
      </c>
      <c r="I6" s="14" t="s">
        <v>60</v>
      </c>
      <c r="J6" s="14" t="s">
        <v>60</v>
      </c>
      <c r="K6" s="14" t="s">
        <v>60</v>
      </c>
      <c r="L6" s="14" t="s">
        <v>60</v>
      </c>
      <c r="M6" s="14" t="s">
        <v>60</v>
      </c>
      <c r="O6" s="14" t="s">
        <v>344</v>
      </c>
      <c r="P6" s="14" t="s">
        <v>4</v>
      </c>
      <c r="Q6" s="14" t="s">
        <v>4</v>
      </c>
      <c r="R6" s="14" t="s">
        <v>4</v>
      </c>
      <c r="S6" s="14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40" ht="27.75">
      <c r="A7" s="15" t="s">
        <v>61</v>
      </c>
      <c r="C7" s="15" t="s">
        <v>62</v>
      </c>
      <c r="E7" s="15" t="s">
        <v>63</v>
      </c>
      <c r="G7" s="15" t="s">
        <v>64</v>
      </c>
      <c r="I7" s="15" t="s">
        <v>65</v>
      </c>
      <c r="K7" s="15" t="s">
        <v>66</v>
      </c>
      <c r="M7" s="15" t="s">
        <v>59</v>
      </c>
      <c r="O7" s="15" t="s">
        <v>7</v>
      </c>
      <c r="Q7" s="15" t="s">
        <v>8</v>
      </c>
      <c r="S7" s="15" t="s">
        <v>9</v>
      </c>
      <c r="U7" s="17" t="s">
        <v>10</v>
      </c>
      <c r="V7" s="17" t="s">
        <v>10</v>
      </c>
      <c r="W7" s="17" t="s">
        <v>10</v>
      </c>
      <c r="Y7" s="18" t="s">
        <v>11</v>
      </c>
      <c r="Z7" s="18" t="s">
        <v>11</v>
      </c>
      <c r="AA7" s="18" t="s">
        <v>11</v>
      </c>
      <c r="AC7" s="15" t="s">
        <v>7</v>
      </c>
      <c r="AE7" s="15" t="s">
        <v>67</v>
      </c>
      <c r="AG7" s="15" t="s">
        <v>8</v>
      </c>
      <c r="AI7" s="15" t="s">
        <v>9</v>
      </c>
      <c r="AK7" s="15" t="s">
        <v>13</v>
      </c>
    </row>
    <row r="8" spans="1:40" ht="22.5">
      <c r="A8" s="14" t="s">
        <v>61</v>
      </c>
      <c r="C8" s="14" t="s">
        <v>62</v>
      </c>
      <c r="E8" s="14" t="s">
        <v>63</v>
      </c>
      <c r="G8" s="14" t="s">
        <v>64</v>
      </c>
      <c r="I8" s="14" t="s">
        <v>65</v>
      </c>
      <c r="K8" s="14" t="s">
        <v>66</v>
      </c>
      <c r="M8" s="14" t="s">
        <v>59</v>
      </c>
      <c r="O8" s="14" t="s">
        <v>7</v>
      </c>
      <c r="Q8" s="14" t="s">
        <v>8</v>
      </c>
      <c r="S8" s="14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4" t="s">
        <v>7</v>
      </c>
      <c r="AE8" s="14" t="s">
        <v>67</v>
      </c>
      <c r="AG8" s="14" t="s">
        <v>8</v>
      </c>
      <c r="AI8" s="14" t="s">
        <v>9</v>
      </c>
      <c r="AK8" s="14" t="s">
        <v>13</v>
      </c>
    </row>
    <row r="9" spans="1:40">
      <c r="A9" s="1" t="s">
        <v>68</v>
      </c>
      <c r="C9" s="1" t="s">
        <v>69</v>
      </c>
      <c r="E9" s="1" t="s">
        <v>69</v>
      </c>
      <c r="G9" s="1" t="s">
        <v>70</v>
      </c>
      <c r="I9" s="1" t="s">
        <v>71</v>
      </c>
      <c r="K9" s="3">
        <v>16</v>
      </c>
      <c r="M9" s="3">
        <v>16</v>
      </c>
      <c r="O9" s="3">
        <v>1000</v>
      </c>
      <c r="Q9" s="3">
        <v>790022434</v>
      </c>
      <c r="S9" s="3">
        <v>839869800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960000</v>
      </c>
      <c r="AG9" s="3">
        <v>790022434</v>
      </c>
      <c r="AI9" s="3">
        <v>959965200</v>
      </c>
      <c r="AK9" s="7">
        <v>1.6379651463799027E-5</v>
      </c>
      <c r="AM9" s="3"/>
      <c r="AN9" s="3"/>
    </row>
    <row r="10" spans="1:40">
      <c r="A10" s="1" t="s">
        <v>72</v>
      </c>
      <c r="C10" s="1" t="s">
        <v>69</v>
      </c>
      <c r="E10" s="1" t="s">
        <v>69</v>
      </c>
      <c r="G10" s="1" t="s">
        <v>73</v>
      </c>
      <c r="I10" s="1" t="s">
        <v>74</v>
      </c>
      <c r="K10" s="3">
        <v>19</v>
      </c>
      <c r="M10" s="3">
        <v>19</v>
      </c>
      <c r="O10" s="3">
        <v>2003936</v>
      </c>
      <c r="Q10" s="3">
        <v>1969540245601</v>
      </c>
      <c r="S10" s="3">
        <v>1999535990499</v>
      </c>
      <c r="U10" s="3">
        <v>52</v>
      </c>
      <c r="W10" s="3">
        <v>51481858</v>
      </c>
      <c r="Y10" s="3">
        <v>0</v>
      </c>
      <c r="AA10" s="3">
        <v>0</v>
      </c>
      <c r="AC10" s="3">
        <v>2003988</v>
      </c>
      <c r="AE10" s="3">
        <v>929915</v>
      </c>
      <c r="AG10" s="3">
        <v>1969591727459</v>
      </c>
      <c r="AI10" s="3">
        <v>1863470947749</v>
      </c>
      <c r="AK10" s="7">
        <v>3.179594910007557E-2</v>
      </c>
      <c r="AM10" s="3"/>
      <c r="AN10" s="3"/>
    </row>
    <row r="11" spans="1:40">
      <c r="A11" s="1" t="s">
        <v>75</v>
      </c>
      <c r="C11" s="1" t="s">
        <v>69</v>
      </c>
      <c r="E11" s="1" t="s">
        <v>69</v>
      </c>
      <c r="G11" s="1" t="s">
        <v>76</v>
      </c>
      <c r="I11" s="1" t="s">
        <v>77</v>
      </c>
      <c r="K11" s="3">
        <v>20</v>
      </c>
      <c r="M11" s="3">
        <v>20</v>
      </c>
      <c r="O11" s="3">
        <v>1550229</v>
      </c>
      <c r="Q11" s="3">
        <v>1544268369342</v>
      </c>
      <c r="S11" s="3">
        <v>1564186611129</v>
      </c>
      <c r="U11" s="3">
        <v>0</v>
      </c>
      <c r="W11" s="3">
        <v>0</v>
      </c>
      <c r="Y11" s="3">
        <v>0</v>
      </c>
      <c r="AA11" s="3">
        <v>0</v>
      </c>
      <c r="AC11" s="3">
        <v>1550229</v>
      </c>
      <c r="AE11" s="3">
        <v>936000</v>
      </c>
      <c r="AG11" s="3">
        <v>1544268369342</v>
      </c>
      <c r="AI11" s="3">
        <v>1450961744730</v>
      </c>
      <c r="AK11" s="7">
        <v>2.4757405441346348E-2</v>
      </c>
      <c r="AM11" s="3"/>
      <c r="AN11" s="3"/>
    </row>
    <row r="12" spans="1:40">
      <c r="A12" s="1" t="s">
        <v>78</v>
      </c>
      <c r="C12" s="1" t="s">
        <v>69</v>
      </c>
      <c r="E12" s="1" t="s">
        <v>69</v>
      </c>
      <c r="G12" s="1" t="s">
        <v>79</v>
      </c>
      <c r="I12" s="1" t="s">
        <v>80</v>
      </c>
      <c r="K12" s="3">
        <v>20</v>
      </c>
      <c r="M12" s="3">
        <v>20</v>
      </c>
      <c r="O12" s="3">
        <v>500000</v>
      </c>
      <c r="Q12" s="3">
        <v>497532500000</v>
      </c>
      <c r="S12" s="3">
        <v>497422887500</v>
      </c>
      <c r="U12" s="3">
        <v>0</v>
      </c>
      <c r="W12" s="3">
        <v>0</v>
      </c>
      <c r="Y12" s="3">
        <v>0</v>
      </c>
      <c r="AA12" s="3">
        <v>0</v>
      </c>
      <c r="AC12" s="3">
        <v>500000</v>
      </c>
      <c r="AE12" s="3">
        <v>995000</v>
      </c>
      <c r="AG12" s="3">
        <v>497532500000</v>
      </c>
      <c r="AI12" s="3">
        <v>497481965625</v>
      </c>
      <c r="AK12" s="7">
        <v>8.4884131283750157E-3</v>
      </c>
      <c r="AM12" s="3"/>
      <c r="AN12" s="3"/>
    </row>
    <row r="13" spans="1:40">
      <c r="A13" s="1" t="s">
        <v>81</v>
      </c>
      <c r="C13" s="1" t="s">
        <v>69</v>
      </c>
      <c r="E13" s="1" t="s">
        <v>69</v>
      </c>
      <c r="G13" s="1" t="s">
        <v>79</v>
      </c>
      <c r="I13" s="1" t="s">
        <v>80</v>
      </c>
      <c r="K13" s="3">
        <v>20</v>
      </c>
      <c r="M13" s="3">
        <v>20</v>
      </c>
      <c r="O13" s="3">
        <v>8475</v>
      </c>
      <c r="Q13" s="3">
        <v>8476313625</v>
      </c>
      <c r="S13" s="3">
        <v>8558423238</v>
      </c>
      <c r="U13" s="3">
        <v>0</v>
      </c>
      <c r="W13" s="3">
        <v>0</v>
      </c>
      <c r="Y13" s="3">
        <v>0</v>
      </c>
      <c r="AA13" s="3">
        <v>0</v>
      </c>
      <c r="AC13" s="3">
        <v>8475</v>
      </c>
      <c r="AE13" s="3">
        <v>1000010</v>
      </c>
      <c r="AG13" s="3">
        <v>8476313625</v>
      </c>
      <c r="AI13" s="3">
        <v>8474777528</v>
      </c>
      <c r="AK13" s="7">
        <v>1.4460305659192259E-4</v>
      </c>
      <c r="AM13" s="3"/>
      <c r="AN13" s="3"/>
    </row>
    <row r="14" spans="1:40">
      <c r="A14" s="1" t="s">
        <v>82</v>
      </c>
      <c r="C14" s="1" t="s">
        <v>69</v>
      </c>
      <c r="E14" s="1" t="s">
        <v>69</v>
      </c>
      <c r="G14" s="1" t="s">
        <v>79</v>
      </c>
      <c r="I14" s="1" t="s">
        <v>80</v>
      </c>
      <c r="K14" s="3">
        <v>20</v>
      </c>
      <c r="M14" s="3">
        <v>20</v>
      </c>
      <c r="O14" s="3">
        <v>5000</v>
      </c>
      <c r="Q14" s="3">
        <v>4887999994</v>
      </c>
      <c r="S14" s="3">
        <v>4839249800</v>
      </c>
      <c r="U14" s="3">
        <v>0</v>
      </c>
      <c r="W14" s="3">
        <v>0</v>
      </c>
      <c r="Y14" s="3">
        <v>0</v>
      </c>
      <c r="AA14" s="3">
        <v>0</v>
      </c>
      <c r="AC14" s="3">
        <v>5000</v>
      </c>
      <c r="AE14" s="3">
        <v>968000</v>
      </c>
      <c r="AG14" s="3">
        <v>4887999994</v>
      </c>
      <c r="AI14" s="3">
        <v>4839824550</v>
      </c>
      <c r="AK14" s="7">
        <v>8.2580742796653422E-5</v>
      </c>
      <c r="AM14" s="3"/>
      <c r="AN14" s="3"/>
    </row>
    <row r="15" spans="1:40">
      <c r="A15" s="1" t="s">
        <v>83</v>
      </c>
      <c r="C15" s="1" t="s">
        <v>69</v>
      </c>
      <c r="E15" s="1" t="s">
        <v>69</v>
      </c>
      <c r="G15" s="1" t="s">
        <v>79</v>
      </c>
      <c r="I15" s="1" t="s">
        <v>80</v>
      </c>
      <c r="K15" s="3">
        <v>20</v>
      </c>
      <c r="M15" s="3">
        <v>20</v>
      </c>
      <c r="O15" s="3">
        <v>949316</v>
      </c>
      <c r="Q15" s="3">
        <v>940087452102</v>
      </c>
      <c r="S15" s="3">
        <v>866676590743</v>
      </c>
      <c r="U15" s="3">
        <v>0</v>
      </c>
      <c r="W15" s="3">
        <v>0</v>
      </c>
      <c r="Y15" s="3">
        <v>0</v>
      </c>
      <c r="AA15" s="3">
        <v>0</v>
      </c>
      <c r="AC15" s="3">
        <v>949316</v>
      </c>
      <c r="AE15" s="3">
        <v>913090</v>
      </c>
      <c r="AG15" s="3">
        <v>940087452102</v>
      </c>
      <c r="AI15" s="3">
        <v>866779524543</v>
      </c>
      <c r="AK15" s="7">
        <v>1.4789647070510238E-2</v>
      </c>
      <c r="AM15" s="3"/>
      <c r="AN15" s="3"/>
    </row>
    <row r="16" spans="1:40">
      <c r="A16" s="1" t="s">
        <v>84</v>
      </c>
      <c r="C16" s="1" t="s">
        <v>69</v>
      </c>
      <c r="E16" s="1" t="s">
        <v>69</v>
      </c>
      <c r="G16" s="1" t="s">
        <v>85</v>
      </c>
      <c r="I16" s="1" t="s">
        <v>86</v>
      </c>
      <c r="K16" s="3">
        <v>21</v>
      </c>
      <c r="M16" s="3">
        <v>21</v>
      </c>
      <c r="O16" s="3">
        <v>70828</v>
      </c>
      <c r="Q16" s="3">
        <v>70839001286</v>
      </c>
      <c r="S16" s="3">
        <v>71099227491</v>
      </c>
      <c r="U16" s="3">
        <v>2811</v>
      </c>
      <c r="W16" s="3">
        <v>2811182660</v>
      </c>
      <c r="Y16" s="3">
        <v>0</v>
      </c>
      <c r="AA16" s="3">
        <v>0</v>
      </c>
      <c r="AC16" s="3">
        <v>73639</v>
      </c>
      <c r="AE16" s="3">
        <v>1001154</v>
      </c>
      <c r="AG16" s="3">
        <v>73650183946</v>
      </c>
      <c r="AI16" s="3">
        <v>73721306911</v>
      </c>
      <c r="AK16" s="7">
        <v>1.2578886324816133E-3</v>
      </c>
      <c r="AM16" s="3"/>
      <c r="AN16" s="3"/>
    </row>
    <row r="17" spans="1:40">
      <c r="A17" s="1" t="s">
        <v>87</v>
      </c>
      <c r="C17" s="1" t="s">
        <v>69</v>
      </c>
      <c r="E17" s="1" t="s">
        <v>69</v>
      </c>
      <c r="G17" s="1" t="s">
        <v>88</v>
      </c>
      <c r="I17" s="1" t="s">
        <v>89</v>
      </c>
      <c r="K17" s="3">
        <v>0</v>
      </c>
      <c r="M17" s="3">
        <v>0</v>
      </c>
      <c r="O17" s="3">
        <v>56655</v>
      </c>
      <c r="Q17" s="3">
        <v>39954156529</v>
      </c>
      <c r="S17" s="3">
        <v>42668480835</v>
      </c>
      <c r="U17" s="3">
        <v>0</v>
      </c>
      <c r="W17" s="3">
        <v>0</v>
      </c>
      <c r="Y17" s="3">
        <v>0</v>
      </c>
      <c r="AA17" s="3">
        <v>0</v>
      </c>
      <c r="AC17" s="3">
        <v>56655</v>
      </c>
      <c r="AE17" s="3">
        <v>794850</v>
      </c>
      <c r="AG17" s="3">
        <v>39954156529</v>
      </c>
      <c r="AI17" s="3">
        <v>45030594331</v>
      </c>
      <c r="AK17" s="7">
        <v>7.6834601957394321E-4</v>
      </c>
      <c r="AM17" s="3"/>
      <c r="AN17" s="3"/>
    </row>
    <row r="18" spans="1:40">
      <c r="A18" s="1" t="s">
        <v>90</v>
      </c>
      <c r="C18" s="1" t="s">
        <v>69</v>
      </c>
      <c r="E18" s="1" t="s">
        <v>69</v>
      </c>
      <c r="G18" s="1" t="s">
        <v>91</v>
      </c>
      <c r="I18" s="1" t="s">
        <v>92</v>
      </c>
      <c r="K18" s="3">
        <v>0</v>
      </c>
      <c r="M18" s="3">
        <v>0</v>
      </c>
      <c r="O18" s="3">
        <v>50000</v>
      </c>
      <c r="Q18" s="3">
        <v>34655370742</v>
      </c>
      <c r="S18" s="3">
        <v>37019161140</v>
      </c>
      <c r="U18" s="3">
        <v>0</v>
      </c>
      <c r="W18" s="3">
        <v>0</v>
      </c>
      <c r="Y18" s="3">
        <v>0</v>
      </c>
      <c r="AA18" s="3">
        <v>0</v>
      </c>
      <c r="AC18" s="3">
        <v>50000</v>
      </c>
      <c r="AE18" s="3">
        <v>784681</v>
      </c>
      <c r="AG18" s="3">
        <v>34655370742</v>
      </c>
      <c r="AI18" s="3">
        <v>39232627765</v>
      </c>
      <c r="AK18" s="7">
        <v>6.6941673385625294E-4</v>
      </c>
      <c r="AM18" s="3"/>
      <c r="AN18" s="3"/>
    </row>
    <row r="19" spans="1:40">
      <c r="A19" s="1" t="s">
        <v>93</v>
      </c>
      <c r="C19" s="1" t="s">
        <v>69</v>
      </c>
      <c r="E19" s="1" t="s">
        <v>69</v>
      </c>
      <c r="G19" s="1" t="s">
        <v>94</v>
      </c>
      <c r="I19" s="1" t="s">
        <v>95</v>
      </c>
      <c r="K19" s="3">
        <v>0</v>
      </c>
      <c r="M19" s="3">
        <v>0</v>
      </c>
      <c r="O19" s="3">
        <v>14501</v>
      </c>
      <c r="Q19" s="3">
        <v>11068496625</v>
      </c>
      <c r="S19" s="3">
        <v>11646441793</v>
      </c>
      <c r="U19" s="3">
        <v>0</v>
      </c>
      <c r="W19" s="3">
        <v>0</v>
      </c>
      <c r="Y19" s="3">
        <v>0</v>
      </c>
      <c r="AA19" s="3">
        <v>0</v>
      </c>
      <c r="AC19" s="3">
        <v>14501</v>
      </c>
      <c r="AE19" s="3">
        <v>842368</v>
      </c>
      <c r="AG19" s="3">
        <v>11068496625</v>
      </c>
      <c r="AI19" s="3">
        <v>12214735567</v>
      </c>
      <c r="AK19" s="7">
        <v>2.084170460657632E-4</v>
      </c>
      <c r="AM19" s="3"/>
      <c r="AN19" s="3"/>
    </row>
    <row r="20" spans="1:40">
      <c r="A20" s="1" t="s">
        <v>96</v>
      </c>
      <c r="C20" s="1" t="s">
        <v>69</v>
      </c>
      <c r="E20" s="1" t="s">
        <v>69</v>
      </c>
      <c r="G20" s="1" t="s">
        <v>97</v>
      </c>
      <c r="I20" s="1" t="s">
        <v>98</v>
      </c>
      <c r="K20" s="3">
        <v>0</v>
      </c>
      <c r="M20" s="3">
        <v>0</v>
      </c>
      <c r="O20" s="3">
        <v>870560</v>
      </c>
      <c r="Q20" s="3">
        <v>783914807575</v>
      </c>
      <c r="S20" s="3">
        <v>773372668653</v>
      </c>
      <c r="U20" s="3">
        <v>9880</v>
      </c>
      <c r="W20" s="3">
        <v>9860617192</v>
      </c>
      <c r="Y20" s="3">
        <v>880440</v>
      </c>
      <c r="AA20" s="3">
        <v>880440000000</v>
      </c>
      <c r="AC20" s="3">
        <v>0</v>
      </c>
      <c r="AE20" s="3">
        <v>0</v>
      </c>
      <c r="AG20" s="3">
        <v>0</v>
      </c>
      <c r="AI20" s="3">
        <v>0</v>
      </c>
      <c r="AK20" s="7">
        <v>0</v>
      </c>
      <c r="AM20" s="3"/>
      <c r="AN20" s="3"/>
    </row>
    <row r="21" spans="1:40">
      <c r="A21" s="1" t="s">
        <v>99</v>
      </c>
      <c r="C21" s="1" t="s">
        <v>69</v>
      </c>
      <c r="E21" s="1" t="s">
        <v>69</v>
      </c>
      <c r="G21" s="1" t="s">
        <v>100</v>
      </c>
      <c r="I21" s="1" t="s">
        <v>101</v>
      </c>
      <c r="K21" s="3">
        <v>0</v>
      </c>
      <c r="M21" s="3">
        <v>0</v>
      </c>
      <c r="O21" s="3">
        <v>379731</v>
      </c>
      <c r="Q21" s="3">
        <v>286451319815</v>
      </c>
      <c r="S21" s="3">
        <v>313364680180</v>
      </c>
      <c r="U21" s="3">
        <v>51291</v>
      </c>
      <c r="W21" s="3">
        <v>43840880572</v>
      </c>
      <c r="Y21" s="3">
        <v>0</v>
      </c>
      <c r="AA21" s="3">
        <v>0</v>
      </c>
      <c r="AC21" s="3">
        <v>431022</v>
      </c>
      <c r="AE21" s="3">
        <v>855586</v>
      </c>
      <c r="AG21" s="3">
        <v>330292200384</v>
      </c>
      <c r="AI21" s="3">
        <v>368763020747</v>
      </c>
      <c r="AK21" s="7">
        <v>6.2921132480360216E-3</v>
      </c>
      <c r="AM21" s="3"/>
      <c r="AN21" s="3"/>
    </row>
    <row r="22" spans="1:40">
      <c r="A22" s="1" t="s">
        <v>102</v>
      </c>
      <c r="C22" s="1" t="s">
        <v>69</v>
      </c>
      <c r="E22" s="1" t="s">
        <v>69</v>
      </c>
      <c r="G22" s="1" t="s">
        <v>103</v>
      </c>
      <c r="I22" s="1" t="s">
        <v>104</v>
      </c>
      <c r="K22" s="3">
        <v>0</v>
      </c>
      <c r="M22" s="3">
        <v>0</v>
      </c>
      <c r="O22" s="3">
        <v>46863</v>
      </c>
      <c r="Q22" s="3">
        <v>34611454664</v>
      </c>
      <c r="S22" s="3">
        <v>37543580359</v>
      </c>
      <c r="U22" s="3">
        <v>0</v>
      </c>
      <c r="W22" s="3">
        <v>0</v>
      </c>
      <c r="Y22" s="3">
        <v>0</v>
      </c>
      <c r="AA22" s="3">
        <v>0</v>
      </c>
      <c r="AC22" s="3">
        <v>46863</v>
      </c>
      <c r="AE22" s="3">
        <v>840140</v>
      </c>
      <c r="AG22" s="3">
        <v>34611454664</v>
      </c>
      <c r="AI22" s="3">
        <v>39370053603</v>
      </c>
      <c r="AK22" s="7">
        <v>6.717615973248042E-4</v>
      </c>
      <c r="AM22" s="3"/>
      <c r="AN22" s="3"/>
    </row>
    <row r="23" spans="1:40">
      <c r="A23" s="1" t="s">
        <v>105</v>
      </c>
      <c r="C23" s="1" t="s">
        <v>69</v>
      </c>
      <c r="E23" s="1" t="s">
        <v>69</v>
      </c>
      <c r="G23" s="1" t="s">
        <v>106</v>
      </c>
      <c r="I23" s="1" t="s">
        <v>107</v>
      </c>
      <c r="K23" s="3">
        <v>0</v>
      </c>
      <c r="M23" s="3">
        <v>0</v>
      </c>
      <c r="O23" s="3">
        <v>120938</v>
      </c>
      <c r="Q23" s="3">
        <v>113087046158</v>
      </c>
      <c r="S23" s="3">
        <v>116104491729</v>
      </c>
      <c r="U23" s="3">
        <v>115866</v>
      </c>
      <c r="W23" s="3">
        <v>112732792314</v>
      </c>
      <c r="Y23" s="3">
        <v>0</v>
      </c>
      <c r="AA23" s="3">
        <v>0</v>
      </c>
      <c r="AC23" s="3">
        <v>236804</v>
      </c>
      <c r="AE23" s="3">
        <v>979128</v>
      </c>
      <c r="AG23" s="3">
        <v>225819838462</v>
      </c>
      <c r="AI23" s="3">
        <v>231853021935</v>
      </c>
      <c r="AK23" s="7">
        <v>3.9560514174095587E-3</v>
      </c>
      <c r="AM23" s="3"/>
      <c r="AN23" s="3"/>
    </row>
    <row r="24" spans="1:40">
      <c r="A24" s="1" t="s">
        <v>108</v>
      </c>
      <c r="C24" s="1" t="s">
        <v>69</v>
      </c>
      <c r="E24" s="1" t="s">
        <v>69</v>
      </c>
      <c r="G24" s="1" t="s">
        <v>109</v>
      </c>
      <c r="I24" s="1" t="s">
        <v>110</v>
      </c>
      <c r="K24" s="3">
        <v>0</v>
      </c>
      <c r="M24" s="3">
        <v>0</v>
      </c>
      <c r="O24" s="3">
        <v>91920</v>
      </c>
      <c r="Q24" s="3">
        <v>71479255971</v>
      </c>
      <c r="S24" s="3">
        <v>76367338747</v>
      </c>
      <c r="U24" s="3">
        <v>10350</v>
      </c>
      <c r="W24" s="3">
        <v>8898939696</v>
      </c>
      <c r="Y24" s="3">
        <v>0</v>
      </c>
      <c r="AA24" s="3">
        <v>0</v>
      </c>
      <c r="AC24" s="3">
        <v>102270</v>
      </c>
      <c r="AE24" s="3">
        <v>861790</v>
      </c>
      <c r="AG24" s="3">
        <v>80378195665</v>
      </c>
      <c r="AI24" s="3">
        <v>88132068396</v>
      </c>
      <c r="AK24" s="7">
        <v>1.503775931783962E-3</v>
      </c>
      <c r="AM24" s="3"/>
      <c r="AN24" s="3"/>
    </row>
    <row r="25" spans="1:40">
      <c r="A25" s="1" t="s">
        <v>111</v>
      </c>
      <c r="C25" s="1" t="s">
        <v>69</v>
      </c>
      <c r="E25" s="1" t="s">
        <v>69</v>
      </c>
      <c r="G25" s="1" t="s">
        <v>112</v>
      </c>
      <c r="I25" s="1" t="s">
        <v>113</v>
      </c>
      <c r="K25" s="3">
        <v>0</v>
      </c>
      <c r="M25" s="3">
        <v>0</v>
      </c>
      <c r="O25" s="3">
        <v>47772</v>
      </c>
      <c r="Q25" s="3">
        <v>34884313266</v>
      </c>
      <c r="S25" s="3">
        <v>37143659920</v>
      </c>
      <c r="U25" s="3">
        <v>0</v>
      </c>
      <c r="W25" s="3">
        <v>0</v>
      </c>
      <c r="Y25" s="3">
        <v>0</v>
      </c>
      <c r="AA25" s="3">
        <v>0</v>
      </c>
      <c r="AC25" s="3">
        <v>47772</v>
      </c>
      <c r="AE25" s="3">
        <v>819470</v>
      </c>
      <c r="AG25" s="3">
        <v>34884313266</v>
      </c>
      <c r="AI25" s="3">
        <v>39146301735</v>
      </c>
      <c r="AK25" s="7">
        <v>6.6794377391598268E-4</v>
      </c>
      <c r="AM25" s="3"/>
      <c r="AN25" s="3"/>
    </row>
    <row r="26" spans="1:40">
      <c r="A26" s="1" t="s">
        <v>114</v>
      </c>
      <c r="C26" s="1" t="s">
        <v>69</v>
      </c>
      <c r="E26" s="1" t="s">
        <v>69</v>
      </c>
      <c r="G26" s="1" t="s">
        <v>115</v>
      </c>
      <c r="I26" s="1" t="s">
        <v>116</v>
      </c>
      <c r="K26" s="3">
        <v>0</v>
      </c>
      <c r="M26" s="3">
        <v>0</v>
      </c>
      <c r="O26" s="3">
        <v>733404</v>
      </c>
      <c r="Q26" s="3">
        <v>563238915242</v>
      </c>
      <c r="S26" s="3">
        <v>597099977255</v>
      </c>
      <c r="U26" s="3">
        <v>109912</v>
      </c>
      <c r="W26" s="3">
        <v>93376785802</v>
      </c>
      <c r="Y26" s="3">
        <v>0</v>
      </c>
      <c r="AA26" s="3">
        <v>0</v>
      </c>
      <c r="AC26" s="3">
        <v>843316</v>
      </c>
      <c r="AE26" s="3">
        <v>774500</v>
      </c>
      <c r="AG26" s="3">
        <v>656615701042</v>
      </c>
      <c r="AI26" s="3">
        <v>653124565376</v>
      </c>
      <c r="AK26" s="7">
        <v>1.1144104748072224E-2</v>
      </c>
      <c r="AM26" s="3"/>
      <c r="AN26" s="3"/>
    </row>
    <row r="27" spans="1:40">
      <c r="A27" s="1" t="s">
        <v>117</v>
      </c>
      <c r="C27" s="1" t="s">
        <v>69</v>
      </c>
      <c r="E27" s="1" t="s">
        <v>69</v>
      </c>
      <c r="G27" s="1" t="s">
        <v>118</v>
      </c>
      <c r="I27" s="1" t="s">
        <v>119</v>
      </c>
      <c r="K27" s="3">
        <v>0</v>
      </c>
      <c r="M27" s="3">
        <v>0</v>
      </c>
      <c r="O27" s="3">
        <v>162753</v>
      </c>
      <c r="Q27" s="3">
        <v>141578503337</v>
      </c>
      <c r="S27" s="3">
        <v>153681736368</v>
      </c>
      <c r="U27" s="3">
        <v>36562</v>
      </c>
      <c r="W27" s="3">
        <v>35161941314</v>
      </c>
      <c r="Y27" s="3">
        <v>0</v>
      </c>
      <c r="AA27" s="3">
        <v>0</v>
      </c>
      <c r="AC27" s="3">
        <v>199315</v>
      </c>
      <c r="AE27" s="3">
        <v>966129</v>
      </c>
      <c r="AG27" s="3">
        <v>176740444650</v>
      </c>
      <c r="AI27" s="3">
        <v>192557021189</v>
      </c>
      <c r="AK27" s="7">
        <v>3.2855533658753297E-3</v>
      </c>
      <c r="AM27" s="3"/>
      <c r="AN27" s="3"/>
    </row>
    <row r="28" spans="1:40">
      <c r="A28" s="1" t="s">
        <v>120</v>
      </c>
      <c r="C28" s="1" t="s">
        <v>69</v>
      </c>
      <c r="E28" s="1" t="s">
        <v>69</v>
      </c>
      <c r="G28" s="1" t="s">
        <v>121</v>
      </c>
      <c r="I28" s="1" t="s">
        <v>122</v>
      </c>
      <c r="K28" s="3">
        <v>0</v>
      </c>
      <c r="M28" s="3">
        <v>0</v>
      </c>
      <c r="O28" s="3">
        <v>565922</v>
      </c>
      <c r="Q28" s="3">
        <v>409894001930</v>
      </c>
      <c r="S28" s="3">
        <v>434052043625</v>
      </c>
      <c r="U28" s="3">
        <v>0</v>
      </c>
      <c r="W28" s="3">
        <v>0</v>
      </c>
      <c r="Y28" s="3">
        <v>0</v>
      </c>
      <c r="AA28" s="3">
        <v>0</v>
      </c>
      <c r="AC28" s="3">
        <v>565922</v>
      </c>
      <c r="AE28" s="3">
        <v>740700</v>
      </c>
      <c r="AG28" s="3">
        <v>409894001930</v>
      </c>
      <c r="AI28" s="3">
        <v>419163230182</v>
      </c>
      <c r="AK28" s="7">
        <v>7.1520796970778993E-3</v>
      </c>
      <c r="AM28" s="3"/>
      <c r="AN28" s="3"/>
    </row>
    <row r="29" spans="1:40">
      <c r="A29" s="1" t="s">
        <v>123</v>
      </c>
      <c r="C29" s="1" t="s">
        <v>69</v>
      </c>
      <c r="E29" s="1" t="s">
        <v>69</v>
      </c>
      <c r="G29" s="1" t="s">
        <v>124</v>
      </c>
      <c r="I29" s="1" t="s">
        <v>125</v>
      </c>
      <c r="K29" s="3">
        <v>0</v>
      </c>
      <c r="M29" s="3">
        <v>0</v>
      </c>
      <c r="O29" s="3">
        <v>225433</v>
      </c>
      <c r="Q29" s="3">
        <v>193435984040</v>
      </c>
      <c r="S29" s="3">
        <v>210224936822</v>
      </c>
      <c r="U29" s="3">
        <v>6004</v>
      </c>
      <c r="W29" s="3">
        <v>5711104122</v>
      </c>
      <c r="Y29" s="3">
        <v>0</v>
      </c>
      <c r="AA29" s="3">
        <v>0</v>
      </c>
      <c r="AC29" s="3">
        <v>231437</v>
      </c>
      <c r="AE29" s="3">
        <v>956429</v>
      </c>
      <c r="AG29" s="3">
        <v>199147088162</v>
      </c>
      <c r="AI29" s="3">
        <v>221345034424</v>
      </c>
      <c r="AK29" s="7">
        <v>3.7767561960659799E-3</v>
      </c>
      <c r="AM29" s="3"/>
      <c r="AN29" s="3"/>
    </row>
    <row r="30" spans="1:40">
      <c r="A30" s="1" t="s">
        <v>126</v>
      </c>
      <c r="C30" s="1" t="s">
        <v>69</v>
      </c>
      <c r="E30" s="1" t="s">
        <v>69</v>
      </c>
      <c r="G30" s="1" t="s">
        <v>127</v>
      </c>
      <c r="I30" s="1" t="s">
        <v>128</v>
      </c>
      <c r="K30" s="3">
        <v>0</v>
      </c>
      <c r="M30" s="3">
        <v>0</v>
      </c>
      <c r="O30" s="3">
        <v>457341</v>
      </c>
      <c r="Q30" s="3">
        <v>425818543306</v>
      </c>
      <c r="S30" s="3">
        <v>394166836668</v>
      </c>
      <c r="U30" s="3">
        <v>218004</v>
      </c>
      <c r="W30" s="3">
        <v>211414992354</v>
      </c>
      <c r="Y30" s="3">
        <v>0</v>
      </c>
      <c r="AA30" s="3">
        <v>0</v>
      </c>
      <c r="AC30" s="3">
        <v>675345</v>
      </c>
      <c r="AE30" s="3">
        <v>879500</v>
      </c>
      <c r="AG30" s="3">
        <v>637233535641</v>
      </c>
      <c r="AI30" s="3">
        <v>593944396235</v>
      </c>
      <c r="AK30" s="7">
        <v>1.0134327993562524E-2</v>
      </c>
      <c r="AM30" s="3"/>
      <c r="AN30" s="3"/>
    </row>
    <row r="31" spans="1:40">
      <c r="A31" s="1" t="s">
        <v>129</v>
      </c>
      <c r="C31" s="1" t="s">
        <v>69</v>
      </c>
      <c r="E31" s="1" t="s">
        <v>69</v>
      </c>
      <c r="G31" s="1" t="s">
        <v>130</v>
      </c>
      <c r="I31" s="1" t="s">
        <v>131</v>
      </c>
      <c r="K31" s="3">
        <v>0</v>
      </c>
      <c r="M31" s="3">
        <v>0</v>
      </c>
      <c r="O31" s="3">
        <v>2410609</v>
      </c>
      <c r="Q31" s="3">
        <v>2033180665548</v>
      </c>
      <c r="S31" s="3">
        <v>2002905580507</v>
      </c>
      <c r="U31" s="3">
        <v>307345</v>
      </c>
      <c r="W31" s="3">
        <v>287688276846</v>
      </c>
      <c r="Y31" s="3">
        <v>0</v>
      </c>
      <c r="AA31" s="3">
        <v>0</v>
      </c>
      <c r="AC31" s="3">
        <v>2717954</v>
      </c>
      <c r="AE31" s="3">
        <v>862677</v>
      </c>
      <c r="AG31" s="3">
        <v>2320868942382</v>
      </c>
      <c r="AI31" s="3">
        <v>2344631406888</v>
      </c>
      <c r="AK31" s="7">
        <v>4.0005872354437644E-2</v>
      </c>
      <c r="AM31" s="3"/>
      <c r="AN31" s="3"/>
    </row>
    <row r="32" spans="1:40">
      <c r="A32" s="1" t="s">
        <v>132</v>
      </c>
      <c r="C32" s="1" t="s">
        <v>69</v>
      </c>
      <c r="E32" s="1" t="s">
        <v>69</v>
      </c>
      <c r="G32" s="1" t="s">
        <v>133</v>
      </c>
      <c r="I32" s="1" t="s">
        <v>134</v>
      </c>
      <c r="K32" s="3">
        <v>0</v>
      </c>
      <c r="M32" s="3">
        <v>0</v>
      </c>
      <c r="O32" s="3">
        <v>127247</v>
      </c>
      <c r="Q32" s="3">
        <v>117561939330</v>
      </c>
      <c r="S32" s="3">
        <v>120515910641</v>
      </c>
      <c r="U32" s="3">
        <v>123553</v>
      </c>
      <c r="W32" s="3">
        <v>118882321652</v>
      </c>
      <c r="Y32" s="3">
        <v>0</v>
      </c>
      <c r="AA32" s="3">
        <v>0</v>
      </c>
      <c r="AC32" s="3">
        <v>250800</v>
      </c>
      <c r="AE32" s="3">
        <v>968094</v>
      </c>
      <c r="AG32" s="3">
        <v>236444260970</v>
      </c>
      <c r="AI32" s="3">
        <v>242789173773</v>
      </c>
      <c r="AK32" s="7">
        <v>4.14265230196415E-3</v>
      </c>
      <c r="AM32" s="3"/>
      <c r="AN32" s="3"/>
    </row>
    <row r="33" spans="1:40">
      <c r="A33" s="1" t="s">
        <v>135</v>
      </c>
      <c r="C33" s="1" t="s">
        <v>69</v>
      </c>
      <c r="E33" s="1" t="s">
        <v>69</v>
      </c>
      <c r="G33" s="1" t="s">
        <v>136</v>
      </c>
      <c r="I33" s="1" t="s">
        <v>137</v>
      </c>
      <c r="K33" s="3">
        <v>0</v>
      </c>
      <c r="M33" s="3">
        <v>0</v>
      </c>
      <c r="O33" s="3">
        <v>1139222</v>
      </c>
      <c r="Q33" s="3">
        <v>941539855066</v>
      </c>
      <c r="S33" s="3">
        <v>908388722920</v>
      </c>
      <c r="U33" s="3">
        <v>124814</v>
      </c>
      <c r="W33" s="3">
        <v>111211252071</v>
      </c>
      <c r="Y33" s="3">
        <v>0</v>
      </c>
      <c r="AA33" s="3">
        <v>0</v>
      </c>
      <c r="AC33" s="3">
        <v>1264036</v>
      </c>
      <c r="AE33" s="3">
        <v>826700</v>
      </c>
      <c r="AG33" s="3">
        <v>1052751107137</v>
      </c>
      <c r="AI33" s="3">
        <v>1044940680727</v>
      </c>
      <c r="AK33" s="7">
        <v>1.7829567312078767E-2</v>
      </c>
      <c r="AM33" s="3"/>
      <c r="AN33" s="3"/>
    </row>
    <row r="34" spans="1:40">
      <c r="A34" s="1" t="s">
        <v>138</v>
      </c>
      <c r="C34" s="1" t="s">
        <v>69</v>
      </c>
      <c r="E34" s="1" t="s">
        <v>69</v>
      </c>
      <c r="G34" s="1" t="s">
        <v>139</v>
      </c>
      <c r="I34" s="1" t="s">
        <v>140</v>
      </c>
      <c r="K34" s="3">
        <v>0</v>
      </c>
      <c r="M34" s="3">
        <v>0</v>
      </c>
      <c r="O34" s="3">
        <v>155369</v>
      </c>
      <c r="Q34" s="3">
        <v>121379850953</v>
      </c>
      <c r="S34" s="3">
        <v>125939833658</v>
      </c>
      <c r="U34" s="3">
        <v>85340</v>
      </c>
      <c r="W34" s="3">
        <v>72634937627</v>
      </c>
      <c r="Y34" s="3">
        <v>0</v>
      </c>
      <c r="AA34" s="3">
        <v>0</v>
      </c>
      <c r="AC34" s="3">
        <v>240709</v>
      </c>
      <c r="AE34" s="3">
        <v>850875</v>
      </c>
      <c r="AG34" s="3">
        <v>194014788574</v>
      </c>
      <c r="AI34" s="3">
        <v>204805845893</v>
      </c>
      <c r="AK34" s="7">
        <v>3.4945520665497828E-3</v>
      </c>
      <c r="AM34" s="3"/>
      <c r="AN34" s="3"/>
    </row>
    <row r="35" spans="1:40">
      <c r="A35" s="1" t="s">
        <v>141</v>
      </c>
      <c r="C35" s="1" t="s">
        <v>69</v>
      </c>
      <c r="E35" s="1" t="s">
        <v>69</v>
      </c>
      <c r="G35" s="1" t="s">
        <v>142</v>
      </c>
      <c r="I35" s="1" t="s">
        <v>143</v>
      </c>
      <c r="K35" s="3">
        <v>0</v>
      </c>
      <c r="M35" s="3">
        <v>0</v>
      </c>
      <c r="O35" s="3">
        <v>1667859</v>
      </c>
      <c r="Q35" s="3">
        <v>1290880345773</v>
      </c>
      <c r="S35" s="3">
        <v>1231189435753</v>
      </c>
      <c r="U35" s="3">
        <v>162457</v>
      </c>
      <c r="W35" s="3">
        <v>138399417833</v>
      </c>
      <c r="Y35" s="3">
        <v>0</v>
      </c>
      <c r="AA35" s="3">
        <v>0</v>
      </c>
      <c r="AC35" s="3">
        <v>1830316</v>
      </c>
      <c r="AE35" s="3">
        <v>770000</v>
      </c>
      <c r="AG35" s="3">
        <v>1429279763602</v>
      </c>
      <c r="AI35" s="3">
        <v>1409292231304</v>
      </c>
      <c r="AK35" s="7">
        <v>2.4046408723357015E-2</v>
      </c>
      <c r="AM35" s="3"/>
      <c r="AN35" s="3"/>
    </row>
    <row r="36" spans="1:40">
      <c r="A36" s="1" t="s">
        <v>144</v>
      </c>
      <c r="C36" s="1" t="s">
        <v>69</v>
      </c>
      <c r="E36" s="1" t="s">
        <v>69</v>
      </c>
      <c r="G36" s="1" t="s">
        <v>145</v>
      </c>
      <c r="I36" s="1" t="s">
        <v>107</v>
      </c>
      <c r="K36" s="3">
        <v>0</v>
      </c>
      <c r="M36" s="3">
        <v>0</v>
      </c>
      <c r="O36" s="3">
        <v>1585346</v>
      </c>
      <c r="Q36" s="3">
        <v>1411191436849</v>
      </c>
      <c r="S36" s="3">
        <v>1521894398049</v>
      </c>
      <c r="U36" s="3">
        <v>360292</v>
      </c>
      <c r="W36" s="3">
        <v>347741189693</v>
      </c>
      <c r="Y36" s="3">
        <v>0</v>
      </c>
      <c r="AA36" s="3">
        <v>0</v>
      </c>
      <c r="AC36" s="3">
        <v>1945638</v>
      </c>
      <c r="AE36" s="3">
        <v>931913</v>
      </c>
      <c r="AG36" s="3">
        <v>1758932626522</v>
      </c>
      <c r="AI36" s="3">
        <v>1813099618250</v>
      </c>
      <c r="AK36" s="7">
        <v>3.0936475422319549E-2</v>
      </c>
      <c r="AM36" s="3"/>
      <c r="AN36" s="3"/>
    </row>
    <row r="37" spans="1:40">
      <c r="A37" s="1" t="s">
        <v>146</v>
      </c>
      <c r="C37" s="1" t="s">
        <v>69</v>
      </c>
      <c r="E37" s="1" t="s">
        <v>69</v>
      </c>
      <c r="G37" s="1" t="s">
        <v>147</v>
      </c>
      <c r="I37" s="1" t="s">
        <v>148</v>
      </c>
      <c r="K37" s="3">
        <v>0</v>
      </c>
      <c r="M37" s="3">
        <v>0</v>
      </c>
      <c r="O37" s="3">
        <v>6479</v>
      </c>
      <c r="Q37" s="3">
        <v>4937769710</v>
      </c>
      <c r="S37" s="3">
        <v>5191996993</v>
      </c>
      <c r="U37" s="3">
        <v>0</v>
      </c>
      <c r="W37" s="3">
        <v>0</v>
      </c>
      <c r="Y37" s="3">
        <v>0</v>
      </c>
      <c r="AA37" s="3">
        <v>0</v>
      </c>
      <c r="AC37" s="3">
        <v>6479</v>
      </c>
      <c r="AE37" s="3">
        <v>841910</v>
      </c>
      <c r="AG37" s="3">
        <v>4937769710</v>
      </c>
      <c r="AI37" s="3">
        <v>5454537155</v>
      </c>
      <c r="AK37" s="7">
        <v>9.3069433657847113E-5</v>
      </c>
      <c r="AM37" s="3"/>
      <c r="AN37" s="3"/>
    </row>
    <row r="38" spans="1:40">
      <c r="A38" s="1" t="s">
        <v>149</v>
      </c>
      <c r="C38" s="1" t="s">
        <v>69</v>
      </c>
      <c r="E38" s="1" t="s">
        <v>69</v>
      </c>
      <c r="G38" s="1" t="s">
        <v>150</v>
      </c>
      <c r="I38" s="1" t="s">
        <v>151</v>
      </c>
      <c r="K38" s="3">
        <v>0</v>
      </c>
      <c r="M38" s="3">
        <v>0</v>
      </c>
      <c r="O38" s="3">
        <v>2656</v>
      </c>
      <c r="Q38" s="3">
        <v>1941863917</v>
      </c>
      <c r="S38" s="3">
        <v>2067707455</v>
      </c>
      <c r="U38" s="3">
        <v>0</v>
      </c>
      <c r="W38" s="3">
        <v>0</v>
      </c>
      <c r="Y38" s="3">
        <v>0</v>
      </c>
      <c r="AA38" s="3">
        <v>0</v>
      </c>
      <c r="AC38" s="3">
        <v>2656</v>
      </c>
      <c r="AE38" s="3">
        <v>820759</v>
      </c>
      <c r="AG38" s="3">
        <v>1941863917</v>
      </c>
      <c r="AI38" s="3">
        <v>2179856881</v>
      </c>
      <c r="AK38" s="7">
        <v>3.7194364912128099E-5</v>
      </c>
      <c r="AM38" s="3"/>
      <c r="AN38" s="3"/>
    </row>
    <row r="39" spans="1:40">
      <c r="A39" s="1" t="s">
        <v>152</v>
      </c>
      <c r="C39" s="1" t="s">
        <v>69</v>
      </c>
      <c r="E39" s="1" t="s">
        <v>69</v>
      </c>
      <c r="G39" s="1" t="s">
        <v>153</v>
      </c>
      <c r="I39" s="1" t="s">
        <v>154</v>
      </c>
      <c r="K39" s="3">
        <v>0</v>
      </c>
      <c r="M39" s="3">
        <v>0</v>
      </c>
      <c r="O39" s="3">
        <v>4885</v>
      </c>
      <c r="Q39" s="3">
        <v>3537288194</v>
      </c>
      <c r="S39" s="3">
        <v>3755860626</v>
      </c>
      <c r="U39" s="3">
        <v>0</v>
      </c>
      <c r="W39" s="3">
        <v>0</v>
      </c>
      <c r="Y39" s="3">
        <v>0</v>
      </c>
      <c r="AA39" s="3">
        <v>0</v>
      </c>
      <c r="AC39" s="3">
        <v>4885</v>
      </c>
      <c r="AE39" s="3">
        <v>812659</v>
      </c>
      <c r="AG39" s="3">
        <v>3537288194</v>
      </c>
      <c r="AI39" s="3">
        <v>3969695308</v>
      </c>
      <c r="AK39" s="7">
        <v>6.7733940316293061E-5</v>
      </c>
      <c r="AM39" s="3"/>
      <c r="AN39" s="3"/>
    </row>
    <row r="40" spans="1:40">
      <c r="A40" s="1" t="s">
        <v>155</v>
      </c>
      <c r="C40" s="1" t="s">
        <v>69</v>
      </c>
      <c r="E40" s="1" t="s">
        <v>69</v>
      </c>
      <c r="G40" s="1" t="s">
        <v>156</v>
      </c>
      <c r="I40" s="1" t="s">
        <v>157</v>
      </c>
      <c r="K40" s="3">
        <v>0</v>
      </c>
      <c r="M40" s="3">
        <v>0</v>
      </c>
      <c r="O40" s="3">
        <v>454548</v>
      </c>
      <c r="Q40" s="3">
        <v>396585634757</v>
      </c>
      <c r="S40" s="3">
        <v>389487256116</v>
      </c>
      <c r="U40" s="3">
        <v>552177</v>
      </c>
      <c r="W40" s="3">
        <v>526887668043</v>
      </c>
      <c r="Y40" s="3">
        <v>0</v>
      </c>
      <c r="AA40" s="3">
        <v>0</v>
      </c>
      <c r="AC40" s="3">
        <v>1006725</v>
      </c>
      <c r="AE40" s="3">
        <v>875500</v>
      </c>
      <c r="AG40" s="3">
        <v>923473302799</v>
      </c>
      <c r="AI40" s="3">
        <v>881355787194</v>
      </c>
      <c r="AK40" s="7">
        <v>1.5038358275737438E-2</v>
      </c>
      <c r="AM40" s="3"/>
      <c r="AN40" s="3"/>
    </row>
    <row r="41" spans="1:40">
      <c r="A41" s="1" t="s">
        <v>158</v>
      </c>
      <c r="C41" s="1" t="s">
        <v>69</v>
      </c>
      <c r="E41" s="1" t="s">
        <v>69</v>
      </c>
      <c r="G41" s="1" t="s">
        <v>159</v>
      </c>
      <c r="I41" s="1" t="s">
        <v>160</v>
      </c>
      <c r="K41" s="3">
        <v>18</v>
      </c>
      <c r="M41" s="3">
        <v>18</v>
      </c>
      <c r="O41" s="3">
        <v>3000</v>
      </c>
      <c r="Q41" s="3">
        <v>2643409665</v>
      </c>
      <c r="S41" s="3">
        <v>2792867038</v>
      </c>
      <c r="U41" s="3">
        <v>0</v>
      </c>
      <c r="W41" s="3">
        <v>0</v>
      </c>
      <c r="Y41" s="3">
        <v>0</v>
      </c>
      <c r="AA41" s="3">
        <v>0</v>
      </c>
      <c r="AC41" s="3">
        <v>3000</v>
      </c>
      <c r="AE41" s="3">
        <v>964297</v>
      </c>
      <c r="AG41" s="3">
        <v>2643409665</v>
      </c>
      <c r="AI41" s="3">
        <v>2892786132</v>
      </c>
      <c r="AK41" s="7">
        <v>4.9358902386744149E-5</v>
      </c>
      <c r="AM41" s="3"/>
      <c r="AN41" s="3"/>
    </row>
    <row r="42" spans="1:40">
      <c r="A42" s="1" t="s">
        <v>161</v>
      </c>
      <c r="C42" s="1" t="s">
        <v>69</v>
      </c>
      <c r="E42" s="1" t="s">
        <v>69</v>
      </c>
      <c r="G42" s="1" t="s">
        <v>162</v>
      </c>
      <c r="I42" s="1" t="s">
        <v>163</v>
      </c>
      <c r="K42" s="3">
        <v>21</v>
      </c>
      <c r="M42" s="3">
        <v>21</v>
      </c>
      <c r="O42" s="3">
        <v>12089</v>
      </c>
      <c r="Q42" s="3">
        <v>12090880221</v>
      </c>
      <c r="S42" s="3">
        <v>12087126205</v>
      </c>
      <c r="U42" s="3">
        <v>0</v>
      </c>
      <c r="W42" s="3">
        <v>0</v>
      </c>
      <c r="Y42" s="3">
        <v>12089</v>
      </c>
      <c r="AA42" s="3">
        <v>12089000000</v>
      </c>
      <c r="AC42" s="3">
        <v>0</v>
      </c>
      <c r="AE42" s="3">
        <v>0</v>
      </c>
      <c r="AG42" s="3">
        <v>0</v>
      </c>
      <c r="AI42" s="3">
        <v>0</v>
      </c>
      <c r="AK42" s="7">
        <v>0</v>
      </c>
      <c r="AM42" s="3"/>
      <c r="AN42" s="3"/>
    </row>
    <row r="43" spans="1:40">
      <c r="A43" s="1" t="s">
        <v>164</v>
      </c>
      <c r="C43" s="1" t="s">
        <v>69</v>
      </c>
      <c r="E43" s="1" t="s">
        <v>69</v>
      </c>
      <c r="G43" s="1" t="s">
        <v>165</v>
      </c>
      <c r="I43" s="1" t="s">
        <v>166</v>
      </c>
      <c r="K43" s="3">
        <v>18</v>
      </c>
      <c r="M43" s="3">
        <v>18</v>
      </c>
      <c r="O43" s="3">
        <v>500</v>
      </c>
      <c r="Q43" s="3">
        <v>447069285</v>
      </c>
      <c r="S43" s="3">
        <v>486424592</v>
      </c>
      <c r="U43" s="3">
        <v>0</v>
      </c>
      <c r="W43" s="3">
        <v>0</v>
      </c>
      <c r="Y43" s="3">
        <v>0</v>
      </c>
      <c r="AA43" s="3">
        <v>0</v>
      </c>
      <c r="AC43" s="3">
        <v>500</v>
      </c>
      <c r="AE43" s="3">
        <v>986043</v>
      </c>
      <c r="AG43" s="3">
        <v>447069285</v>
      </c>
      <c r="AI43" s="3">
        <v>493003627</v>
      </c>
      <c r="AK43" s="7">
        <v>8.4120003315211621E-6</v>
      </c>
      <c r="AM43" s="3"/>
      <c r="AN43" s="3"/>
    </row>
    <row r="44" spans="1:40">
      <c r="A44" s="1" t="s">
        <v>167</v>
      </c>
      <c r="C44" s="1" t="s">
        <v>69</v>
      </c>
      <c r="E44" s="1" t="s">
        <v>69</v>
      </c>
      <c r="G44" s="1" t="s">
        <v>168</v>
      </c>
      <c r="I44" s="1" t="s">
        <v>169</v>
      </c>
      <c r="K44" s="3">
        <v>16</v>
      </c>
      <c r="M44" s="3">
        <v>16</v>
      </c>
      <c r="O44" s="3">
        <v>342193</v>
      </c>
      <c r="Q44" s="3">
        <v>332029821411</v>
      </c>
      <c r="S44" s="3">
        <v>332560041202</v>
      </c>
      <c r="U44" s="3">
        <v>0</v>
      </c>
      <c r="W44" s="3">
        <v>0</v>
      </c>
      <c r="Y44" s="3">
        <v>0</v>
      </c>
      <c r="AA44" s="3">
        <v>0</v>
      </c>
      <c r="AC44" s="3">
        <v>342193</v>
      </c>
      <c r="AE44" s="3">
        <v>972000</v>
      </c>
      <c r="AG44" s="3">
        <v>332029821411</v>
      </c>
      <c r="AI44" s="3">
        <v>332599538829</v>
      </c>
      <c r="AK44" s="7">
        <v>5.6750645992576718E-3</v>
      </c>
      <c r="AM44" s="3"/>
      <c r="AN44" s="3"/>
    </row>
    <row r="45" spans="1:40">
      <c r="A45" s="1" t="s">
        <v>170</v>
      </c>
      <c r="C45" s="1" t="s">
        <v>69</v>
      </c>
      <c r="E45" s="1" t="s">
        <v>69</v>
      </c>
      <c r="G45" s="1" t="s">
        <v>79</v>
      </c>
      <c r="I45" s="1" t="s">
        <v>80</v>
      </c>
      <c r="K45" s="3">
        <v>20</v>
      </c>
      <c r="M45" s="3">
        <v>20</v>
      </c>
      <c r="O45" s="3">
        <v>500000</v>
      </c>
      <c r="Q45" s="3">
        <v>497532500000</v>
      </c>
      <c r="S45" s="3">
        <v>497422887500</v>
      </c>
      <c r="U45" s="3">
        <v>0</v>
      </c>
      <c r="W45" s="3">
        <v>0</v>
      </c>
      <c r="Y45" s="3">
        <v>0</v>
      </c>
      <c r="AA45" s="3">
        <v>0</v>
      </c>
      <c r="AC45" s="3">
        <v>500000</v>
      </c>
      <c r="AE45" s="3">
        <v>995000</v>
      </c>
      <c r="AG45" s="3">
        <v>497532500000</v>
      </c>
      <c r="AI45" s="3">
        <v>497481965625</v>
      </c>
      <c r="AK45" s="7">
        <v>8.4884131283750157E-3</v>
      </c>
      <c r="AM45" s="3"/>
      <c r="AN45" s="3"/>
    </row>
    <row r="46" spans="1:40">
      <c r="A46" s="1" t="s">
        <v>171</v>
      </c>
      <c r="C46" s="1" t="s">
        <v>69</v>
      </c>
      <c r="E46" s="1" t="s">
        <v>69</v>
      </c>
      <c r="G46" s="1" t="s">
        <v>79</v>
      </c>
      <c r="I46" s="1" t="s">
        <v>80</v>
      </c>
      <c r="K46" s="3">
        <v>20</v>
      </c>
      <c r="M46" s="3">
        <v>20</v>
      </c>
      <c r="O46" s="3">
        <v>3000</v>
      </c>
      <c r="Q46" s="3">
        <v>2805518787</v>
      </c>
      <c r="S46" s="3">
        <v>2999535000</v>
      </c>
      <c r="U46" s="3">
        <v>0</v>
      </c>
      <c r="W46" s="3">
        <v>0</v>
      </c>
      <c r="Y46" s="3">
        <v>0</v>
      </c>
      <c r="AA46" s="3">
        <v>0</v>
      </c>
      <c r="AC46" s="3">
        <v>3000</v>
      </c>
      <c r="AE46" s="3">
        <v>1000003</v>
      </c>
      <c r="AG46" s="3">
        <v>2805518787</v>
      </c>
      <c r="AI46" s="3">
        <v>2999900249</v>
      </c>
      <c r="AK46" s="7">
        <v>5.1186564372108401E-5</v>
      </c>
      <c r="AM46" s="3"/>
      <c r="AN46" s="3"/>
    </row>
    <row r="47" spans="1:40">
      <c r="A47" s="1" t="s">
        <v>172</v>
      </c>
      <c r="C47" s="1" t="s">
        <v>69</v>
      </c>
      <c r="E47" s="1" t="s">
        <v>69</v>
      </c>
      <c r="G47" s="1" t="s">
        <v>79</v>
      </c>
      <c r="I47" s="1" t="s">
        <v>80</v>
      </c>
      <c r="K47" s="3">
        <v>20</v>
      </c>
      <c r="M47" s="3">
        <v>20</v>
      </c>
      <c r="O47" s="3">
        <v>2800000</v>
      </c>
      <c r="Q47" s="3">
        <v>2783265000000</v>
      </c>
      <c r="S47" s="3">
        <v>2520869204700</v>
      </c>
      <c r="U47" s="3">
        <v>0</v>
      </c>
      <c r="W47" s="3">
        <v>0</v>
      </c>
      <c r="Y47" s="3">
        <v>0</v>
      </c>
      <c r="AA47" s="3">
        <v>0</v>
      </c>
      <c r="AC47" s="3">
        <v>2800000</v>
      </c>
      <c r="AE47" s="3">
        <v>910000</v>
      </c>
      <c r="AG47" s="3">
        <v>2783265000000</v>
      </c>
      <c r="AI47" s="3">
        <v>2547907635000</v>
      </c>
      <c r="AK47" s="7">
        <v>4.3474324926833251E-2</v>
      </c>
      <c r="AM47" s="3"/>
      <c r="AN47" s="3"/>
    </row>
    <row r="48" spans="1:40">
      <c r="A48" s="1" t="s">
        <v>173</v>
      </c>
      <c r="C48" s="1" t="s">
        <v>69</v>
      </c>
      <c r="E48" s="1" t="s">
        <v>69</v>
      </c>
      <c r="G48" s="1" t="s">
        <v>124</v>
      </c>
      <c r="I48" s="1" t="s">
        <v>174</v>
      </c>
      <c r="K48" s="3">
        <v>16</v>
      </c>
      <c r="M48" s="3">
        <v>16</v>
      </c>
      <c r="O48" s="3">
        <v>19</v>
      </c>
      <c r="Q48" s="3">
        <v>18451854</v>
      </c>
      <c r="S48" s="3">
        <v>18997055</v>
      </c>
      <c r="U48" s="3">
        <v>2</v>
      </c>
      <c r="W48" s="3">
        <v>1940068</v>
      </c>
      <c r="Y48" s="3">
        <v>0</v>
      </c>
      <c r="AA48" s="3">
        <v>0</v>
      </c>
      <c r="AC48" s="3">
        <v>21</v>
      </c>
      <c r="AE48" s="3">
        <v>970000</v>
      </c>
      <c r="AG48" s="3">
        <v>20391922</v>
      </c>
      <c r="AI48" s="3">
        <v>20369261</v>
      </c>
      <c r="AK48" s="7">
        <v>3.4755571947311677E-7</v>
      </c>
      <c r="AM48" s="3"/>
      <c r="AN48" s="3"/>
    </row>
    <row r="49" spans="1:40">
      <c r="A49" s="1" t="s">
        <v>175</v>
      </c>
      <c r="C49" s="1" t="s">
        <v>69</v>
      </c>
      <c r="E49" s="1" t="s">
        <v>69</v>
      </c>
      <c r="G49" s="1" t="s">
        <v>176</v>
      </c>
      <c r="I49" s="1" t="s">
        <v>177</v>
      </c>
      <c r="K49" s="3">
        <v>18</v>
      </c>
      <c r="M49" s="3">
        <v>18</v>
      </c>
      <c r="O49" s="3">
        <v>2000000</v>
      </c>
      <c r="Q49" s="3">
        <v>2000000000000</v>
      </c>
      <c r="S49" s="3">
        <v>1819717900000</v>
      </c>
      <c r="U49" s="3">
        <v>0</v>
      </c>
      <c r="W49" s="3">
        <v>0</v>
      </c>
      <c r="Y49" s="3">
        <v>1200</v>
      </c>
      <c r="AA49" s="3">
        <v>1175957370</v>
      </c>
      <c r="AC49" s="3">
        <v>1998800</v>
      </c>
      <c r="AE49" s="3">
        <v>890000</v>
      </c>
      <c r="AG49" s="3">
        <v>1998800000000</v>
      </c>
      <c r="AI49" s="3">
        <v>1778867513715</v>
      </c>
      <c r="AK49" s="7">
        <v>3.0352381393540552E-2</v>
      </c>
      <c r="AM49" s="3"/>
      <c r="AN49" s="3"/>
    </row>
    <row r="50" spans="1:40">
      <c r="A50" s="1" t="s">
        <v>178</v>
      </c>
      <c r="C50" s="1" t="s">
        <v>69</v>
      </c>
      <c r="E50" s="1" t="s">
        <v>69</v>
      </c>
      <c r="G50" s="1" t="s">
        <v>179</v>
      </c>
      <c r="I50" s="1" t="s">
        <v>180</v>
      </c>
      <c r="K50" s="3">
        <v>17</v>
      </c>
      <c r="M50" s="3">
        <v>17</v>
      </c>
      <c r="O50" s="3">
        <v>15000</v>
      </c>
      <c r="Q50" s="3">
        <v>13878650857</v>
      </c>
      <c r="S50" s="3">
        <v>13947837750</v>
      </c>
      <c r="U50" s="3">
        <v>0</v>
      </c>
      <c r="W50" s="3">
        <v>0</v>
      </c>
      <c r="Y50" s="3">
        <v>0</v>
      </c>
      <c r="AA50" s="3">
        <v>0</v>
      </c>
      <c r="AC50" s="3">
        <v>15000</v>
      </c>
      <c r="AE50" s="3">
        <v>970001</v>
      </c>
      <c r="AG50" s="3">
        <v>13878650857</v>
      </c>
      <c r="AI50" s="3">
        <v>14549487561</v>
      </c>
      <c r="AK50" s="7">
        <v>2.4825434841394185E-4</v>
      </c>
      <c r="AM50" s="3"/>
      <c r="AN50" s="3"/>
    </row>
    <row r="51" spans="1:40">
      <c r="A51" s="1" t="s">
        <v>181</v>
      </c>
      <c r="C51" s="1" t="s">
        <v>69</v>
      </c>
      <c r="E51" s="1" t="s">
        <v>69</v>
      </c>
      <c r="G51" s="1" t="s">
        <v>182</v>
      </c>
      <c r="I51" s="1" t="s">
        <v>183</v>
      </c>
      <c r="K51" s="3">
        <v>18</v>
      </c>
      <c r="M51" s="3">
        <v>18</v>
      </c>
      <c r="O51" s="3">
        <v>1000000</v>
      </c>
      <c r="Q51" s="3">
        <v>1000000000000</v>
      </c>
      <c r="S51" s="3">
        <v>907059384000</v>
      </c>
      <c r="U51" s="3">
        <v>0</v>
      </c>
      <c r="W51" s="3">
        <v>0</v>
      </c>
      <c r="Y51" s="3">
        <v>0</v>
      </c>
      <c r="AA51" s="3">
        <v>0</v>
      </c>
      <c r="AC51" s="3">
        <v>1000000</v>
      </c>
      <c r="AE51" s="3">
        <v>907200</v>
      </c>
      <c r="AG51" s="3">
        <v>1000000000000</v>
      </c>
      <c r="AI51" s="3">
        <v>907167114000</v>
      </c>
      <c r="AK51" s="7">
        <v>1.5478770633290081E-2</v>
      </c>
      <c r="AM51" s="3"/>
      <c r="AN51" s="3"/>
    </row>
    <row r="52" spans="1:40">
      <c r="A52" s="1" t="s">
        <v>184</v>
      </c>
      <c r="C52" s="1" t="s">
        <v>69</v>
      </c>
      <c r="E52" s="1" t="s">
        <v>69</v>
      </c>
      <c r="G52" s="1" t="s">
        <v>182</v>
      </c>
      <c r="I52" s="1" t="s">
        <v>183</v>
      </c>
      <c r="K52" s="3">
        <v>18</v>
      </c>
      <c r="M52" s="3">
        <v>18</v>
      </c>
      <c r="O52" s="3">
        <v>729312</v>
      </c>
      <c r="Q52" s="3">
        <v>656403437950</v>
      </c>
      <c r="S52" s="3">
        <v>649633141685</v>
      </c>
      <c r="U52" s="3">
        <v>0</v>
      </c>
      <c r="W52" s="3">
        <v>0</v>
      </c>
      <c r="Y52" s="3">
        <v>0</v>
      </c>
      <c r="AA52" s="3">
        <v>0</v>
      </c>
      <c r="AC52" s="3">
        <v>729312</v>
      </c>
      <c r="AE52" s="3">
        <v>803000</v>
      </c>
      <c r="AG52" s="3">
        <v>656403437950</v>
      </c>
      <c r="AI52" s="3">
        <v>585616306639</v>
      </c>
      <c r="AK52" s="7">
        <v>9.9922278372841806E-3</v>
      </c>
      <c r="AM52" s="3"/>
      <c r="AN52" s="3"/>
    </row>
    <row r="53" spans="1:40">
      <c r="A53" s="1" t="s">
        <v>185</v>
      </c>
      <c r="C53" s="1" t="s">
        <v>69</v>
      </c>
      <c r="E53" s="1" t="s">
        <v>69</v>
      </c>
      <c r="G53" s="1" t="s">
        <v>182</v>
      </c>
      <c r="I53" s="1" t="s">
        <v>183</v>
      </c>
      <c r="K53" s="3">
        <v>18</v>
      </c>
      <c r="M53" s="3">
        <v>18</v>
      </c>
      <c r="O53" s="3">
        <v>1500000</v>
      </c>
      <c r="Q53" s="3">
        <v>1500000000000</v>
      </c>
      <c r="S53" s="3">
        <v>1380685960500</v>
      </c>
      <c r="U53" s="3">
        <v>0</v>
      </c>
      <c r="W53" s="3">
        <v>0</v>
      </c>
      <c r="Y53" s="3">
        <v>0</v>
      </c>
      <c r="AA53" s="3">
        <v>0</v>
      </c>
      <c r="AC53" s="3">
        <v>1500000</v>
      </c>
      <c r="AE53" s="3">
        <v>866408</v>
      </c>
      <c r="AG53" s="3">
        <v>1500000000000</v>
      </c>
      <c r="AI53" s="3">
        <v>1299564889065</v>
      </c>
      <c r="AK53" s="7">
        <v>2.2174157914761228E-2</v>
      </c>
      <c r="AM53" s="3"/>
      <c r="AN53" s="3"/>
    </row>
    <row r="54" spans="1:40">
      <c r="A54" s="1" t="s">
        <v>186</v>
      </c>
      <c r="C54" s="1" t="s">
        <v>69</v>
      </c>
      <c r="E54" s="1" t="s">
        <v>69</v>
      </c>
      <c r="G54" s="1" t="s">
        <v>187</v>
      </c>
      <c r="I54" s="1" t="s">
        <v>188</v>
      </c>
      <c r="K54" s="3">
        <v>18</v>
      </c>
      <c r="M54" s="3">
        <v>18</v>
      </c>
      <c r="O54" s="3">
        <v>1000000</v>
      </c>
      <c r="Q54" s="3">
        <v>1000000000000</v>
      </c>
      <c r="S54" s="3">
        <v>906159523500</v>
      </c>
      <c r="U54" s="3">
        <v>0</v>
      </c>
      <c r="W54" s="3">
        <v>0</v>
      </c>
      <c r="Y54" s="3">
        <v>0</v>
      </c>
      <c r="AA54" s="3">
        <v>0</v>
      </c>
      <c r="AC54" s="3">
        <v>1000000</v>
      </c>
      <c r="AE54" s="3">
        <v>906300</v>
      </c>
      <c r="AG54" s="3">
        <v>1000000000000</v>
      </c>
      <c r="AI54" s="3">
        <v>906267146625</v>
      </c>
      <c r="AK54" s="7">
        <v>1.5463414710042769E-2</v>
      </c>
      <c r="AM54" s="3"/>
      <c r="AN54" s="3"/>
    </row>
    <row r="55" spans="1:40">
      <c r="A55" s="1" t="s">
        <v>189</v>
      </c>
      <c r="C55" s="1" t="s">
        <v>69</v>
      </c>
      <c r="E55" s="1" t="s">
        <v>69</v>
      </c>
      <c r="G55" s="1" t="s">
        <v>190</v>
      </c>
      <c r="I55" s="1" t="s">
        <v>191</v>
      </c>
      <c r="K55" s="3">
        <v>18</v>
      </c>
      <c r="M55" s="3">
        <v>18</v>
      </c>
      <c r="O55" s="3">
        <v>999000</v>
      </c>
      <c r="Q55" s="3">
        <v>999000000000</v>
      </c>
      <c r="S55" s="3">
        <v>916140776166</v>
      </c>
      <c r="U55" s="3">
        <v>0</v>
      </c>
      <c r="W55" s="3">
        <v>0</v>
      </c>
      <c r="Y55" s="3">
        <v>0</v>
      </c>
      <c r="AA55" s="3">
        <v>0</v>
      </c>
      <c r="AC55" s="3">
        <v>999000</v>
      </c>
      <c r="AE55" s="3">
        <v>917200</v>
      </c>
      <c r="AG55" s="3">
        <v>999000000000</v>
      </c>
      <c r="AI55" s="3">
        <v>916249584748</v>
      </c>
      <c r="AK55" s="7">
        <v>1.5633742610693419E-2</v>
      </c>
      <c r="AM55" s="3"/>
      <c r="AN55" s="3"/>
    </row>
    <row r="56" spans="1:40">
      <c r="A56" s="1" t="s">
        <v>192</v>
      </c>
      <c r="C56" s="1" t="s">
        <v>69</v>
      </c>
      <c r="E56" s="1" t="s">
        <v>69</v>
      </c>
      <c r="G56" s="1" t="s">
        <v>193</v>
      </c>
      <c r="I56" s="1" t="s">
        <v>194</v>
      </c>
      <c r="K56" s="3">
        <v>0</v>
      </c>
      <c r="M56" s="3">
        <v>0</v>
      </c>
      <c r="O56" s="3">
        <v>818940</v>
      </c>
      <c r="Q56" s="3">
        <v>614983339643</v>
      </c>
      <c r="S56" s="3">
        <v>612062765564</v>
      </c>
      <c r="U56" s="3">
        <v>0</v>
      </c>
      <c r="W56" s="3">
        <v>0</v>
      </c>
      <c r="Y56" s="3">
        <v>0</v>
      </c>
      <c r="AA56" s="3">
        <v>0</v>
      </c>
      <c r="AC56" s="3">
        <v>818940</v>
      </c>
      <c r="AE56" s="3">
        <v>747500</v>
      </c>
      <c r="AG56" s="3">
        <v>614983339643</v>
      </c>
      <c r="AI56" s="3">
        <v>612135459285</v>
      </c>
      <c r="AK56" s="7">
        <v>1.0444717654057502E-2</v>
      </c>
      <c r="AM56" s="3"/>
      <c r="AN56" s="3"/>
    </row>
    <row r="57" spans="1:40">
      <c r="A57" s="1" t="s">
        <v>195</v>
      </c>
      <c r="C57" s="1" t="s">
        <v>69</v>
      </c>
      <c r="E57" s="1" t="s">
        <v>69</v>
      </c>
      <c r="G57" s="1" t="s">
        <v>196</v>
      </c>
      <c r="I57" s="1" t="s">
        <v>197</v>
      </c>
      <c r="K57" s="3">
        <v>0</v>
      </c>
      <c r="M57" s="3">
        <v>0</v>
      </c>
      <c r="O57" s="3">
        <v>699510</v>
      </c>
      <c r="Q57" s="3">
        <v>499997856330</v>
      </c>
      <c r="S57" s="3">
        <v>450414614911</v>
      </c>
      <c r="U57" s="3">
        <v>0</v>
      </c>
      <c r="W57" s="3">
        <v>0</v>
      </c>
      <c r="Y57" s="3">
        <v>0</v>
      </c>
      <c r="AA57" s="3">
        <v>0</v>
      </c>
      <c r="AC57" s="3">
        <v>699510</v>
      </c>
      <c r="AE57" s="3">
        <v>644000</v>
      </c>
      <c r="AG57" s="3">
        <v>499997856330</v>
      </c>
      <c r="AI57" s="3">
        <v>450468109939</v>
      </c>
      <c r="AK57" s="7">
        <v>7.6862272052748599E-3</v>
      </c>
      <c r="AM57" s="3"/>
      <c r="AN57" s="3"/>
    </row>
    <row r="58" spans="1:40">
      <c r="A58" s="1" t="s">
        <v>198</v>
      </c>
      <c r="C58" s="1" t="s">
        <v>69</v>
      </c>
      <c r="E58" s="1" t="s">
        <v>69</v>
      </c>
      <c r="G58" s="1" t="s">
        <v>79</v>
      </c>
      <c r="I58" s="1" t="s">
        <v>80</v>
      </c>
      <c r="K58" s="3">
        <v>20</v>
      </c>
      <c r="M58" s="3">
        <v>20</v>
      </c>
      <c r="O58" s="3">
        <v>0</v>
      </c>
      <c r="Q58" s="3">
        <v>0</v>
      </c>
      <c r="S58" s="3">
        <v>0</v>
      </c>
      <c r="U58" s="3">
        <v>8761</v>
      </c>
      <c r="W58" s="3">
        <v>8959542390</v>
      </c>
      <c r="Y58" s="3">
        <v>0</v>
      </c>
      <c r="AA58" s="3">
        <v>0</v>
      </c>
      <c r="AC58" s="3">
        <v>8761</v>
      </c>
      <c r="AE58" s="3">
        <v>1022625</v>
      </c>
      <c r="AG58" s="3">
        <v>8959542390</v>
      </c>
      <c r="AI58" s="3">
        <v>8958892853</v>
      </c>
      <c r="AK58" s="7">
        <v>1.5286339799990676E-4</v>
      </c>
      <c r="AM58" s="3"/>
      <c r="AN58" s="3"/>
    </row>
    <row r="59" spans="1:40">
      <c r="A59" s="1" t="s">
        <v>199</v>
      </c>
      <c r="C59" s="1" t="s">
        <v>69</v>
      </c>
      <c r="E59" s="1" t="s">
        <v>69</v>
      </c>
      <c r="G59" s="1" t="s">
        <v>196</v>
      </c>
      <c r="I59" s="1" t="s">
        <v>197</v>
      </c>
      <c r="K59" s="3">
        <v>0</v>
      </c>
      <c r="M59" s="3">
        <v>0</v>
      </c>
      <c r="O59" s="3">
        <v>0</v>
      </c>
      <c r="Q59" s="3">
        <v>0</v>
      </c>
      <c r="S59" s="3">
        <v>0</v>
      </c>
      <c r="U59" s="3">
        <v>775000</v>
      </c>
      <c r="W59" s="3">
        <v>600646772654</v>
      </c>
      <c r="Y59" s="3">
        <v>0</v>
      </c>
      <c r="AA59" s="3">
        <v>0</v>
      </c>
      <c r="AC59" s="3">
        <v>775000</v>
      </c>
      <c r="AE59" s="3">
        <v>644000</v>
      </c>
      <c r="AG59" s="3">
        <v>600646772654</v>
      </c>
      <c r="AI59" s="3">
        <v>499081907625</v>
      </c>
      <c r="AK59" s="7">
        <v>8.5157125474813484E-3</v>
      </c>
      <c r="AM59" s="3"/>
      <c r="AN59" s="3"/>
    </row>
    <row r="60" spans="1:40" ht="22.5" thickBot="1">
      <c r="Q60" s="6">
        <f>SUM(Q9:Q59)</f>
        <v>26418326659684</v>
      </c>
      <c r="S60" s="6">
        <f>SUM(S9:S59)</f>
        <v>25584010574380</v>
      </c>
      <c r="W60" s="6">
        <f>SUM(W9:W59)</f>
        <v>2736914036761</v>
      </c>
      <c r="AA60" s="6">
        <f>SUM(AA9:AA59)</f>
        <v>893704957370</v>
      </c>
      <c r="AG60" s="6">
        <f>SUM(AG9:AG59)</f>
        <v>28348174391365</v>
      </c>
      <c r="AI60" s="6">
        <f>SUM(AI9:AI59)</f>
        <v>27026407172472</v>
      </c>
      <c r="AK60" s="10">
        <f>SUM(AK9:AK59)</f>
        <v>0.46114497671770749</v>
      </c>
    </row>
    <row r="61" spans="1:40" ht="22.5" thickTop="1"/>
    <row r="63" spans="1:40">
      <c r="AK63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rightToLeft="1" workbookViewId="0">
      <selection activeCell="E35" sqref="E35"/>
    </sheetView>
  </sheetViews>
  <sheetFormatPr defaultRowHeight="21.75"/>
  <cols>
    <col min="1" max="1" width="33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47.5703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2.5">
      <c r="A6" s="13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22.5">
      <c r="A7" s="14" t="s">
        <v>3</v>
      </c>
      <c r="C7" s="17" t="s">
        <v>7</v>
      </c>
      <c r="E7" s="17" t="s">
        <v>200</v>
      </c>
      <c r="G7" s="17" t="s">
        <v>201</v>
      </c>
      <c r="I7" s="17" t="s">
        <v>202</v>
      </c>
      <c r="K7" s="17" t="s">
        <v>203</v>
      </c>
      <c r="M7" s="17" t="s">
        <v>204</v>
      </c>
    </row>
    <row r="8" spans="1:13">
      <c r="A8" s="1" t="s">
        <v>205</v>
      </c>
      <c r="C8" s="3">
        <v>5000</v>
      </c>
      <c r="E8" s="3">
        <v>1020000</v>
      </c>
      <c r="G8" s="3">
        <v>968000</v>
      </c>
      <c r="I8" s="1" t="s">
        <v>206</v>
      </c>
      <c r="K8" s="3">
        <v>4840000000</v>
      </c>
      <c r="M8" s="1" t="s">
        <v>345</v>
      </c>
    </row>
    <row r="9" spans="1:13">
      <c r="A9" s="1" t="s">
        <v>207</v>
      </c>
      <c r="C9" s="3">
        <v>949316</v>
      </c>
      <c r="E9" s="3">
        <v>1000001</v>
      </c>
      <c r="G9" s="3">
        <v>913090</v>
      </c>
      <c r="I9" s="1" t="s">
        <v>208</v>
      </c>
      <c r="K9" s="3">
        <v>866810946440</v>
      </c>
      <c r="M9" s="1" t="s">
        <v>345</v>
      </c>
    </row>
    <row r="10" spans="1:13">
      <c r="A10" s="1" t="s">
        <v>209</v>
      </c>
      <c r="C10" s="3">
        <v>500000</v>
      </c>
      <c r="E10" s="3">
        <v>999000</v>
      </c>
      <c r="G10" s="3">
        <v>995000</v>
      </c>
      <c r="I10" s="1" t="s">
        <v>210</v>
      </c>
      <c r="K10" s="3">
        <v>497500000000</v>
      </c>
      <c r="M10" s="1" t="s">
        <v>345</v>
      </c>
    </row>
    <row r="11" spans="1:13">
      <c r="A11" s="1" t="s">
        <v>211</v>
      </c>
      <c r="C11" s="3">
        <v>500000</v>
      </c>
      <c r="E11" s="3">
        <v>1010000</v>
      </c>
      <c r="G11" s="3">
        <v>995000</v>
      </c>
      <c r="I11" s="1" t="s">
        <v>212</v>
      </c>
      <c r="K11" s="3">
        <v>497500000000</v>
      </c>
      <c r="M11" s="1" t="s">
        <v>345</v>
      </c>
    </row>
    <row r="12" spans="1:13">
      <c r="A12" s="1" t="s">
        <v>213</v>
      </c>
      <c r="C12" s="3">
        <v>2800000</v>
      </c>
      <c r="E12" s="3">
        <v>1005000</v>
      </c>
      <c r="G12" s="3">
        <v>910000</v>
      </c>
      <c r="I12" s="1" t="s">
        <v>214</v>
      </c>
      <c r="K12" s="3">
        <v>2548000000000</v>
      </c>
      <c r="M12" s="1" t="s">
        <v>345</v>
      </c>
    </row>
    <row r="13" spans="1:13">
      <c r="A13" s="1" t="s">
        <v>215</v>
      </c>
      <c r="C13" s="3">
        <v>1550229</v>
      </c>
      <c r="E13" s="3">
        <v>1024557</v>
      </c>
      <c r="G13" s="3">
        <v>936000</v>
      </c>
      <c r="I13" s="1" t="s">
        <v>216</v>
      </c>
      <c r="K13" s="3">
        <v>1451014344000</v>
      </c>
      <c r="M13" s="1" t="s">
        <v>345</v>
      </c>
    </row>
    <row r="14" spans="1:13">
      <c r="A14" s="1" t="s">
        <v>217</v>
      </c>
      <c r="C14" s="3">
        <v>2003988</v>
      </c>
      <c r="E14" s="3">
        <v>1017873</v>
      </c>
      <c r="G14" s="3">
        <v>929915</v>
      </c>
      <c r="I14" s="1" t="s">
        <v>216</v>
      </c>
      <c r="K14" s="3">
        <v>1863538501020</v>
      </c>
      <c r="M14" s="1" t="s">
        <v>345</v>
      </c>
    </row>
    <row r="15" spans="1:13">
      <c r="A15" s="1" t="s">
        <v>129</v>
      </c>
      <c r="C15" s="3">
        <v>2717954</v>
      </c>
      <c r="E15" s="3">
        <v>945039</v>
      </c>
      <c r="G15" s="3">
        <v>862677</v>
      </c>
      <c r="I15" s="1" t="s">
        <v>218</v>
      </c>
      <c r="K15" s="3">
        <v>2344716402858</v>
      </c>
      <c r="M15" s="1" t="s">
        <v>345</v>
      </c>
    </row>
    <row r="16" spans="1:13">
      <c r="A16" s="1" t="s">
        <v>135</v>
      </c>
      <c r="C16" s="3">
        <v>1264036</v>
      </c>
      <c r="E16" s="3">
        <v>914710</v>
      </c>
      <c r="G16" s="3">
        <v>826700</v>
      </c>
      <c r="I16" s="1" t="s">
        <v>219</v>
      </c>
      <c r="K16" s="3">
        <v>1044978561200</v>
      </c>
      <c r="M16" s="1" t="s">
        <v>345</v>
      </c>
    </row>
    <row r="17" spans="1:13">
      <c r="A17" s="1" t="s">
        <v>144</v>
      </c>
      <c r="C17" s="3">
        <v>1945638</v>
      </c>
      <c r="E17" s="3">
        <v>977997</v>
      </c>
      <c r="G17" s="3">
        <v>931913</v>
      </c>
      <c r="I17" s="1" t="s">
        <v>220</v>
      </c>
      <c r="K17" s="3">
        <v>1813165345494</v>
      </c>
      <c r="M17" s="1" t="s">
        <v>345</v>
      </c>
    </row>
    <row r="18" spans="1:13">
      <c r="A18" s="1" t="s">
        <v>155</v>
      </c>
      <c r="C18" s="3">
        <v>1006725</v>
      </c>
      <c r="E18" s="3">
        <v>972233</v>
      </c>
      <c r="G18" s="3">
        <v>875500</v>
      </c>
      <c r="I18" s="1" t="s">
        <v>221</v>
      </c>
      <c r="K18" s="3">
        <v>881387737500</v>
      </c>
      <c r="M18" s="1" t="s">
        <v>345</v>
      </c>
    </row>
    <row r="19" spans="1:13">
      <c r="A19" s="1" t="s">
        <v>120</v>
      </c>
      <c r="C19" s="3">
        <v>565922</v>
      </c>
      <c r="E19" s="3">
        <v>811081</v>
      </c>
      <c r="G19" s="3">
        <v>740700</v>
      </c>
      <c r="I19" s="1" t="s">
        <v>222</v>
      </c>
      <c r="K19" s="3">
        <v>419178425400</v>
      </c>
      <c r="M19" s="1" t="s">
        <v>345</v>
      </c>
    </row>
    <row r="20" spans="1:13">
      <c r="A20" s="1" t="s">
        <v>114</v>
      </c>
      <c r="C20" s="3">
        <v>843316</v>
      </c>
      <c r="E20" s="3">
        <v>850744</v>
      </c>
      <c r="G20" s="3">
        <v>774500</v>
      </c>
      <c r="I20" s="1" t="s">
        <v>223</v>
      </c>
      <c r="K20" s="3">
        <v>653148242000</v>
      </c>
      <c r="M20" s="1" t="s">
        <v>345</v>
      </c>
    </row>
    <row r="21" spans="1:13">
      <c r="A21" s="1" t="s">
        <v>224</v>
      </c>
      <c r="C21" s="3">
        <v>818940</v>
      </c>
      <c r="E21" s="3">
        <v>830125</v>
      </c>
      <c r="G21" s="3">
        <v>747500</v>
      </c>
      <c r="I21" s="1" t="s">
        <v>221</v>
      </c>
      <c r="K21" s="3">
        <v>612157650000</v>
      </c>
      <c r="M21" s="1" t="s">
        <v>345</v>
      </c>
    </row>
    <row r="22" spans="1:13">
      <c r="A22" s="1" t="s">
        <v>225</v>
      </c>
      <c r="C22" s="3">
        <v>775000</v>
      </c>
      <c r="E22" s="3">
        <v>714783</v>
      </c>
      <c r="G22" s="3">
        <v>644000</v>
      </c>
      <c r="I22" s="1" t="s">
        <v>226</v>
      </c>
      <c r="K22" s="3">
        <v>499100000000</v>
      </c>
      <c r="M22" s="1" t="s">
        <v>345</v>
      </c>
    </row>
    <row r="23" spans="1:13">
      <c r="A23" s="1" t="s">
        <v>227</v>
      </c>
      <c r="C23" s="3">
        <v>699510</v>
      </c>
      <c r="E23" s="3">
        <v>714783</v>
      </c>
      <c r="G23" s="3">
        <v>644000</v>
      </c>
      <c r="I23" s="1" t="s">
        <v>226</v>
      </c>
      <c r="K23" s="3">
        <v>450484440000</v>
      </c>
      <c r="M23" s="1" t="s">
        <v>345</v>
      </c>
    </row>
    <row r="24" spans="1:13">
      <c r="A24" s="1" t="s">
        <v>126</v>
      </c>
      <c r="C24" s="3">
        <v>675345</v>
      </c>
      <c r="E24" s="3">
        <v>977058</v>
      </c>
      <c r="G24" s="3">
        <v>879500</v>
      </c>
      <c r="I24" s="1" t="s">
        <v>228</v>
      </c>
      <c r="K24" s="3">
        <v>593965927500</v>
      </c>
      <c r="M24" s="1" t="s">
        <v>345</v>
      </c>
    </row>
    <row r="25" spans="1:13">
      <c r="A25" s="1" t="s">
        <v>141</v>
      </c>
      <c r="C25" s="3">
        <v>1830316</v>
      </c>
      <c r="E25" s="3">
        <v>852667</v>
      </c>
      <c r="G25" s="3">
        <v>770000</v>
      </c>
      <c r="I25" s="1" t="s">
        <v>229</v>
      </c>
      <c r="K25" s="3">
        <v>1409343320000</v>
      </c>
      <c r="M25" s="1" t="s">
        <v>345</v>
      </c>
    </row>
    <row r="26" spans="1:13">
      <c r="A26" s="1" t="s">
        <v>230</v>
      </c>
      <c r="C26" s="3">
        <v>999000</v>
      </c>
      <c r="E26" s="3">
        <v>910000</v>
      </c>
      <c r="G26" s="3">
        <v>917200</v>
      </c>
      <c r="I26" s="1" t="s">
        <v>231</v>
      </c>
      <c r="K26" s="3">
        <v>916282800000</v>
      </c>
      <c r="M26" s="1" t="s">
        <v>345</v>
      </c>
    </row>
    <row r="27" spans="1:13">
      <c r="A27" s="1" t="s">
        <v>232</v>
      </c>
      <c r="C27" s="3">
        <v>1500000</v>
      </c>
      <c r="E27" s="3">
        <v>920000</v>
      </c>
      <c r="G27" s="3">
        <v>866408</v>
      </c>
      <c r="I27" s="1" t="s">
        <v>233</v>
      </c>
      <c r="K27" s="3">
        <v>1299612000000</v>
      </c>
      <c r="M27" s="1" t="s">
        <v>345</v>
      </c>
    </row>
    <row r="28" spans="1:13">
      <c r="A28" s="1" t="s">
        <v>184</v>
      </c>
      <c r="C28" s="3">
        <v>729312</v>
      </c>
      <c r="E28" s="3">
        <v>890886</v>
      </c>
      <c r="G28" s="3">
        <v>803000</v>
      </c>
      <c r="I28" s="1" t="s">
        <v>234</v>
      </c>
      <c r="K28" s="3">
        <v>585637536000</v>
      </c>
      <c r="M28" s="1" t="s">
        <v>345</v>
      </c>
    </row>
    <row r="29" spans="1:13">
      <c r="A29" s="1" t="s">
        <v>235</v>
      </c>
      <c r="C29" s="3">
        <v>1000000</v>
      </c>
      <c r="E29" s="3">
        <v>923650</v>
      </c>
      <c r="G29" s="3">
        <v>907200</v>
      </c>
      <c r="I29" s="1" t="s">
        <v>236</v>
      </c>
      <c r="K29" s="3">
        <v>907200000000</v>
      </c>
      <c r="M29" s="1" t="s">
        <v>345</v>
      </c>
    </row>
    <row r="30" spans="1:13">
      <c r="A30" s="1" t="s">
        <v>186</v>
      </c>
      <c r="C30" s="3">
        <v>1000000</v>
      </c>
      <c r="E30" s="3">
        <v>985805</v>
      </c>
      <c r="G30" s="3">
        <v>906300</v>
      </c>
      <c r="I30" s="1" t="s">
        <v>237</v>
      </c>
      <c r="K30" s="3">
        <v>906300000000</v>
      </c>
      <c r="M30" s="1" t="s">
        <v>345</v>
      </c>
    </row>
    <row r="31" spans="1:13">
      <c r="A31" s="1" t="s">
        <v>175</v>
      </c>
      <c r="C31" s="3">
        <v>1998800</v>
      </c>
      <c r="E31" s="3">
        <v>930000</v>
      </c>
      <c r="G31" s="3">
        <v>890000</v>
      </c>
      <c r="I31" s="1" t="s">
        <v>238</v>
      </c>
      <c r="K31" s="3">
        <v>1778932000000</v>
      </c>
      <c r="M31" s="1" t="s">
        <v>345</v>
      </c>
    </row>
    <row r="32" spans="1:13" ht="22.5" thickBot="1">
      <c r="K32" s="6">
        <f>SUM(K8:K31)</f>
        <v>24844794179412</v>
      </c>
    </row>
    <row r="3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3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O17" sqref="O17"/>
    </sheetView>
  </sheetViews>
  <sheetFormatPr defaultRowHeight="21.7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3.285156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>
      <c r="A6" s="13" t="s">
        <v>240</v>
      </c>
      <c r="C6" s="14" t="s">
        <v>241</v>
      </c>
      <c r="D6" s="14" t="s">
        <v>241</v>
      </c>
      <c r="E6" s="14" t="s">
        <v>241</v>
      </c>
      <c r="F6" s="14" t="s">
        <v>241</v>
      </c>
      <c r="G6" s="14" t="s">
        <v>241</v>
      </c>
      <c r="H6" s="14" t="s">
        <v>241</v>
      </c>
      <c r="I6" s="14" t="s">
        <v>241</v>
      </c>
      <c r="K6" s="14" t="s">
        <v>344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2.5">
      <c r="A7" s="14" t="s">
        <v>240</v>
      </c>
      <c r="C7" s="17" t="s">
        <v>242</v>
      </c>
      <c r="E7" s="17" t="s">
        <v>243</v>
      </c>
      <c r="G7" s="17" t="s">
        <v>244</v>
      </c>
      <c r="I7" s="17" t="s">
        <v>66</v>
      </c>
      <c r="K7" s="17" t="s">
        <v>245</v>
      </c>
      <c r="M7" s="17" t="s">
        <v>246</v>
      </c>
      <c r="O7" s="17" t="s">
        <v>247</v>
      </c>
      <c r="Q7" s="17" t="s">
        <v>245</v>
      </c>
      <c r="S7" s="17" t="s">
        <v>239</v>
      </c>
    </row>
    <row r="8" spans="1:19">
      <c r="A8" s="1" t="s">
        <v>248</v>
      </c>
      <c r="C8" s="1" t="s">
        <v>249</v>
      </c>
      <c r="E8" s="1" t="s">
        <v>250</v>
      </c>
      <c r="G8" s="1" t="s">
        <v>251</v>
      </c>
      <c r="I8" s="1">
        <v>0</v>
      </c>
      <c r="K8" s="3">
        <v>54479686</v>
      </c>
      <c r="M8" s="3">
        <v>4033636520768</v>
      </c>
      <c r="O8" s="3">
        <v>1500000000000</v>
      </c>
      <c r="Q8" s="3">
        <v>2533691000454</v>
      </c>
      <c r="S8" s="7">
        <v>4.323174996802049E-2</v>
      </c>
    </row>
    <row r="9" spans="1:19">
      <c r="A9" s="1" t="s">
        <v>252</v>
      </c>
      <c r="C9" s="1" t="s">
        <v>253</v>
      </c>
      <c r="E9" s="1" t="s">
        <v>250</v>
      </c>
      <c r="G9" s="1" t="s">
        <v>254</v>
      </c>
      <c r="I9" s="1">
        <v>0</v>
      </c>
      <c r="K9" s="3">
        <v>10618515137416</v>
      </c>
      <c r="M9" s="3">
        <v>151843813533577</v>
      </c>
      <c r="O9" s="3">
        <v>137290413776292</v>
      </c>
      <c r="Q9" s="3">
        <v>25171914894701</v>
      </c>
      <c r="S9" s="7">
        <v>0.42950222846787961</v>
      </c>
    </row>
    <row r="10" spans="1:19">
      <c r="A10" s="1" t="s">
        <v>248</v>
      </c>
      <c r="C10" s="1" t="s">
        <v>255</v>
      </c>
      <c r="E10" s="1" t="s">
        <v>256</v>
      </c>
      <c r="G10" s="1" t="s">
        <v>257</v>
      </c>
      <c r="I10" s="1">
        <v>0</v>
      </c>
      <c r="K10" s="3">
        <v>993353</v>
      </c>
      <c r="M10" s="3">
        <v>0</v>
      </c>
      <c r="O10" s="3">
        <v>0</v>
      </c>
      <c r="Q10" s="3">
        <v>993353</v>
      </c>
      <c r="S10" s="7">
        <v>1.6949339330758194E-8</v>
      </c>
    </row>
    <row r="11" spans="1:19" ht="22.5" thickBot="1">
      <c r="K11" s="6">
        <f>SUM(K8:K10)</f>
        <v>10618570610455</v>
      </c>
      <c r="M11" s="6">
        <f>SUM(M8:M10)</f>
        <v>155877450054345</v>
      </c>
      <c r="O11" s="6">
        <f>SUM(O8:O10)</f>
        <v>138790413776292</v>
      </c>
      <c r="Q11" s="6">
        <f>SUM(Q8:Q10)</f>
        <v>27705606888508</v>
      </c>
      <c r="S11" s="10">
        <f>SUM(S8:S10)</f>
        <v>0.47273399538523941</v>
      </c>
    </row>
    <row r="12" spans="1:19" ht="22.5" thickTop="1"/>
    <row r="13" spans="1:19">
      <c r="Q13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workbookViewId="0">
      <selection activeCell="E22" sqref="E22"/>
    </sheetView>
  </sheetViews>
  <sheetFormatPr defaultRowHeight="21.75"/>
  <cols>
    <col min="1" max="1" width="24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>
      <c r="A2" s="16" t="s">
        <v>0</v>
      </c>
      <c r="B2" s="16"/>
      <c r="C2" s="16"/>
      <c r="D2" s="16"/>
      <c r="E2" s="16"/>
      <c r="F2" s="16"/>
      <c r="G2" s="16"/>
      <c r="H2" s="5"/>
      <c r="I2" s="5"/>
    </row>
    <row r="3" spans="1:9" ht="22.5">
      <c r="A3" s="16" t="s">
        <v>258</v>
      </c>
      <c r="B3" s="16"/>
      <c r="C3" s="16"/>
      <c r="D3" s="16"/>
      <c r="E3" s="16"/>
      <c r="F3" s="16"/>
      <c r="G3" s="16"/>
    </row>
    <row r="4" spans="1:9" ht="22.5">
      <c r="A4" s="16" t="s">
        <v>2</v>
      </c>
      <c r="B4" s="16"/>
      <c r="C4" s="16"/>
      <c r="D4" s="16"/>
      <c r="E4" s="16"/>
      <c r="F4" s="16"/>
      <c r="G4" s="16"/>
    </row>
    <row r="6" spans="1:9" ht="22.5">
      <c r="A6" s="14" t="s">
        <v>262</v>
      </c>
      <c r="C6" s="14" t="s">
        <v>245</v>
      </c>
      <c r="E6" s="14" t="s">
        <v>331</v>
      </c>
      <c r="G6" s="14" t="s">
        <v>13</v>
      </c>
    </row>
    <row r="7" spans="1:9">
      <c r="A7" s="1" t="s">
        <v>341</v>
      </c>
      <c r="C7" s="3">
        <f>'سرمایه‌گذاری در سهام '!I68</f>
        <v>882745558231</v>
      </c>
      <c r="E7" s="7">
        <f>C7/$C$11</f>
        <v>1.1527941799411421</v>
      </c>
      <c r="G7" s="7">
        <v>2.5398655459836154E-2</v>
      </c>
    </row>
    <row r="8" spans="1:9">
      <c r="A8" s="1" t="s">
        <v>342</v>
      </c>
      <c r="C8" s="3">
        <v>-147514136247</v>
      </c>
      <c r="E8" s="7">
        <f t="shared" ref="E8:E10" si="0">C8/$C$11</f>
        <v>-0.19264151049977424</v>
      </c>
      <c r="G8" s="7">
        <v>-2.5169976346113617E-3</v>
      </c>
    </row>
    <row r="9" spans="1:9">
      <c r="A9" s="1" t="s">
        <v>343</v>
      </c>
      <c r="C9" s="3">
        <f>'درآمد سپرده بانکی '!E10</f>
        <v>30512865757</v>
      </c>
      <c r="E9" s="7">
        <f t="shared" si="0"/>
        <v>3.9847330558632203E-2</v>
      </c>
      <c r="G9" s="7">
        <v>5.2063356698904106E-4</v>
      </c>
    </row>
    <row r="10" spans="1:9">
      <c r="A10" s="1" t="s">
        <v>339</v>
      </c>
      <c r="C10" s="1">
        <v>0</v>
      </c>
      <c r="E10" s="7">
        <f t="shared" si="0"/>
        <v>0</v>
      </c>
      <c r="G10" s="7">
        <v>0</v>
      </c>
    </row>
    <row r="11" spans="1:9" ht="22.5" thickBot="1">
      <c r="C11" s="6">
        <f>SUM(C7:C10)</f>
        <v>765744287741</v>
      </c>
      <c r="E11" s="12">
        <f>SUM(E7:E10)</f>
        <v>1</v>
      </c>
      <c r="G11" s="8">
        <f>SUM(G7:G10)</f>
        <v>2.3402291392213833E-2</v>
      </c>
    </row>
    <row r="12" spans="1:9" ht="22.5" thickTop="1"/>
    <row r="15" spans="1:9">
      <c r="G15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6"/>
  <sheetViews>
    <sheetView rightToLeft="1" topLeftCell="A5" workbookViewId="0">
      <selection activeCell="I31" sqref="I8:I31"/>
    </sheetView>
  </sheetViews>
  <sheetFormatPr defaultRowHeight="21.7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>
      <c r="A3" s="16" t="s">
        <v>258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>
      <c r="A6" s="14" t="s">
        <v>259</v>
      </c>
      <c r="B6" s="14" t="s">
        <v>259</v>
      </c>
      <c r="C6" s="14" t="s">
        <v>259</v>
      </c>
      <c r="D6" s="14" t="s">
        <v>259</v>
      </c>
      <c r="E6" s="14" t="s">
        <v>259</v>
      </c>
      <c r="F6" s="14" t="s">
        <v>259</v>
      </c>
      <c r="G6" s="14" t="s">
        <v>259</v>
      </c>
      <c r="I6" s="14" t="s">
        <v>260</v>
      </c>
      <c r="J6" s="14" t="s">
        <v>260</v>
      </c>
      <c r="K6" s="14" t="s">
        <v>260</v>
      </c>
      <c r="L6" s="14" t="s">
        <v>260</v>
      </c>
      <c r="M6" s="14" t="s">
        <v>260</v>
      </c>
      <c r="O6" s="14" t="s">
        <v>261</v>
      </c>
      <c r="P6" s="14" t="s">
        <v>261</v>
      </c>
      <c r="Q6" s="14" t="s">
        <v>261</v>
      </c>
      <c r="R6" s="14" t="s">
        <v>261</v>
      </c>
      <c r="S6" s="14" t="s">
        <v>261</v>
      </c>
    </row>
    <row r="7" spans="1:19" ht="22.5">
      <c r="A7" s="17" t="s">
        <v>262</v>
      </c>
      <c r="C7" s="17" t="s">
        <v>263</v>
      </c>
      <c r="E7" s="17" t="s">
        <v>65</v>
      </c>
      <c r="G7" s="17" t="s">
        <v>66</v>
      </c>
      <c r="I7" s="17" t="s">
        <v>264</v>
      </c>
      <c r="K7" s="17" t="s">
        <v>265</v>
      </c>
      <c r="M7" s="17" t="s">
        <v>266</v>
      </c>
      <c r="O7" s="17" t="s">
        <v>264</v>
      </c>
      <c r="Q7" s="17" t="s">
        <v>265</v>
      </c>
      <c r="S7" s="17" t="s">
        <v>266</v>
      </c>
    </row>
    <row r="8" spans="1:19">
      <c r="A8" s="1" t="s">
        <v>175</v>
      </c>
      <c r="C8" s="1" t="s">
        <v>267</v>
      </c>
      <c r="E8" s="1" t="s">
        <v>177</v>
      </c>
      <c r="G8" s="3">
        <v>18</v>
      </c>
      <c r="I8" s="3">
        <v>29316981665</v>
      </c>
      <c r="K8" s="1" t="s">
        <v>267</v>
      </c>
      <c r="M8" s="3">
        <v>29316981665</v>
      </c>
      <c r="O8" s="3">
        <v>241307909129</v>
      </c>
      <c r="Q8" s="1" t="s">
        <v>267</v>
      </c>
      <c r="S8" s="3">
        <v>241307909129</v>
      </c>
    </row>
    <row r="9" spans="1:19">
      <c r="A9" s="1" t="s">
        <v>186</v>
      </c>
      <c r="C9" s="1" t="s">
        <v>267</v>
      </c>
      <c r="E9" s="1" t="s">
        <v>188</v>
      </c>
      <c r="G9" s="3">
        <v>18</v>
      </c>
      <c r="I9" s="3">
        <v>16079599969</v>
      </c>
      <c r="K9" s="1" t="s">
        <v>267</v>
      </c>
      <c r="M9" s="3">
        <v>16079599969</v>
      </c>
      <c r="O9" s="3">
        <v>179747562305</v>
      </c>
      <c r="Q9" s="1" t="s">
        <v>267</v>
      </c>
      <c r="S9" s="3">
        <v>179747562305</v>
      </c>
    </row>
    <row r="10" spans="1:19">
      <c r="A10" s="1" t="s">
        <v>181</v>
      </c>
      <c r="C10" s="1" t="s">
        <v>267</v>
      </c>
      <c r="E10" s="1" t="s">
        <v>183</v>
      </c>
      <c r="G10" s="3">
        <v>18</v>
      </c>
      <c r="I10" s="3">
        <v>15384378347</v>
      </c>
      <c r="K10" s="1" t="s">
        <v>267</v>
      </c>
      <c r="M10" s="3">
        <v>15384378347</v>
      </c>
      <c r="O10" s="3">
        <v>194115934514</v>
      </c>
      <c r="Q10" s="1" t="s">
        <v>267</v>
      </c>
      <c r="S10" s="3">
        <v>194115934514</v>
      </c>
    </row>
    <row r="11" spans="1:19">
      <c r="A11" s="1" t="s">
        <v>184</v>
      </c>
      <c r="C11" s="1" t="s">
        <v>267</v>
      </c>
      <c r="E11" s="1" t="s">
        <v>183</v>
      </c>
      <c r="G11" s="3">
        <v>18</v>
      </c>
      <c r="I11" s="3">
        <v>11220011741</v>
      </c>
      <c r="K11" s="1" t="s">
        <v>267</v>
      </c>
      <c r="M11" s="3">
        <v>11220011741</v>
      </c>
      <c r="O11" s="3">
        <v>26639382802</v>
      </c>
      <c r="Q11" s="1" t="s">
        <v>267</v>
      </c>
      <c r="S11" s="3">
        <v>26639382802</v>
      </c>
    </row>
    <row r="12" spans="1:19">
      <c r="A12" s="1" t="s">
        <v>185</v>
      </c>
      <c r="C12" s="1" t="s">
        <v>267</v>
      </c>
      <c r="E12" s="1" t="s">
        <v>183</v>
      </c>
      <c r="G12" s="3">
        <v>18</v>
      </c>
      <c r="I12" s="3">
        <v>23076567525</v>
      </c>
      <c r="K12" s="1" t="s">
        <v>267</v>
      </c>
      <c r="M12" s="3">
        <v>23076567525</v>
      </c>
      <c r="O12" s="3">
        <v>270173901772</v>
      </c>
      <c r="Q12" s="1" t="s">
        <v>267</v>
      </c>
      <c r="S12" s="3">
        <v>270173901772</v>
      </c>
    </row>
    <row r="13" spans="1:19">
      <c r="A13" s="1" t="s">
        <v>189</v>
      </c>
      <c r="C13" s="1" t="s">
        <v>267</v>
      </c>
      <c r="E13" s="1" t="s">
        <v>191</v>
      </c>
      <c r="G13" s="3">
        <v>18</v>
      </c>
      <c r="I13" s="3">
        <v>14078066885</v>
      </c>
      <c r="K13" s="1" t="s">
        <v>267</v>
      </c>
      <c r="M13" s="3">
        <v>14078066885</v>
      </c>
      <c r="O13" s="3">
        <v>202233094419</v>
      </c>
      <c r="Q13" s="1" t="s">
        <v>267</v>
      </c>
      <c r="S13" s="3">
        <v>202233094419</v>
      </c>
    </row>
    <row r="14" spans="1:19">
      <c r="A14" s="1" t="s">
        <v>68</v>
      </c>
      <c r="C14" s="1" t="s">
        <v>267</v>
      </c>
      <c r="E14" s="1" t="s">
        <v>71</v>
      </c>
      <c r="G14" s="3">
        <v>16</v>
      </c>
      <c r="I14" s="3">
        <v>13895355</v>
      </c>
      <c r="K14" s="1" t="s">
        <v>267</v>
      </c>
      <c r="M14" s="3">
        <v>13895355</v>
      </c>
      <c r="O14" s="3">
        <v>92797502</v>
      </c>
      <c r="Q14" s="1" t="s">
        <v>267</v>
      </c>
      <c r="S14" s="3">
        <v>92797502</v>
      </c>
    </row>
    <row r="15" spans="1:19">
      <c r="A15" s="1" t="s">
        <v>167</v>
      </c>
      <c r="C15" s="1" t="s">
        <v>267</v>
      </c>
      <c r="E15" s="1" t="s">
        <v>169</v>
      </c>
      <c r="G15" s="3">
        <v>16</v>
      </c>
      <c r="I15" s="3">
        <v>4646031197</v>
      </c>
      <c r="K15" s="1" t="s">
        <v>267</v>
      </c>
      <c r="M15" s="3">
        <v>4646031197</v>
      </c>
      <c r="O15" s="3">
        <v>30300608679</v>
      </c>
      <c r="Q15" s="1" t="s">
        <v>267</v>
      </c>
      <c r="S15" s="3">
        <v>30300608679</v>
      </c>
    </row>
    <row r="16" spans="1:19">
      <c r="A16" s="1" t="s">
        <v>72</v>
      </c>
      <c r="C16" s="1" t="s">
        <v>267</v>
      </c>
      <c r="E16" s="1" t="s">
        <v>74</v>
      </c>
      <c r="G16" s="3">
        <v>19</v>
      </c>
      <c r="I16" s="3">
        <v>32034160292</v>
      </c>
      <c r="K16" s="1" t="s">
        <v>267</v>
      </c>
      <c r="M16" s="3">
        <v>32034160292</v>
      </c>
      <c r="O16" s="3">
        <v>130318336435</v>
      </c>
      <c r="Q16" s="1" t="s">
        <v>267</v>
      </c>
      <c r="S16" s="3">
        <v>130318336435</v>
      </c>
    </row>
    <row r="17" spans="1:19">
      <c r="A17" s="1" t="s">
        <v>173</v>
      </c>
      <c r="C17" s="1" t="s">
        <v>267</v>
      </c>
      <c r="E17" s="1" t="s">
        <v>174</v>
      </c>
      <c r="G17" s="3">
        <v>16</v>
      </c>
      <c r="I17" s="3">
        <v>270566</v>
      </c>
      <c r="K17" s="1" t="s">
        <v>267</v>
      </c>
      <c r="M17" s="3">
        <v>270566</v>
      </c>
      <c r="O17" s="3">
        <v>1540999</v>
      </c>
      <c r="Q17" s="1" t="s">
        <v>267</v>
      </c>
      <c r="S17" s="3">
        <v>1540999</v>
      </c>
    </row>
    <row r="18" spans="1:19">
      <c r="A18" s="1" t="s">
        <v>75</v>
      </c>
      <c r="C18" s="1" t="s">
        <v>267</v>
      </c>
      <c r="E18" s="1" t="s">
        <v>77</v>
      </c>
      <c r="G18" s="3">
        <v>20</v>
      </c>
      <c r="I18" s="3">
        <v>25109555432</v>
      </c>
      <c r="K18" s="1" t="s">
        <v>267</v>
      </c>
      <c r="M18" s="3">
        <v>25109555432</v>
      </c>
      <c r="O18" s="3">
        <v>108823760748</v>
      </c>
      <c r="Q18" s="1" t="s">
        <v>267</v>
      </c>
      <c r="S18" s="3">
        <v>108823760748</v>
      </c>
    </row>
    <row r="19" spans="1:19">
      <c r="A19" s="1" t="s">
        <v>158</v>
      </c>
      <c r="C19" s="1" t="s">
        <v>267</v>
      </c>
      <c r="E19" s="1" t="s">
        <v>160</v>
      </c>
      <c r="G19" s="3">
        <v>18</v>
      </c>
      <c r="I19" s="3">
        <v>47009589</v>
      </c>
      <c r="K19" s="1" t="s">
        <v>267</v>
      </c>
      <c r="M19" s="3">
        <v>47009589</v>
      </c>
      <c r="O19" s="3">
        <v>313296162</v>
      </c>
      <c r="Q19" s="1" t="s">
        <v>267</v>
      </c>
      <c r="S19" s="3">
        <v>313296162</v>
      </c>
    </row>
    <row r="20" spans="1:19">
      <c r="A20" s="1" t="s">
        <v>178</v>
      </c>
      <c r="C20" s="1" t="s">
        <v>267</v>
      </c>
      <c r="E20" s="1" t="s">
        <v>180</v>
      </c>
      <c r="G20" s="3">
        <v>17</v>
      </c>
      <c r="I20" s="3">
        <v>221014216</v>
      </c>
      <c r="K20" s="1" t="s">
        <v>267</v>
      </c>
      <c r="M20" s="3">
        <v>221014216</v>
      </c>
      <c r="O20" s="3">
        <v>968543609</v>
      </c>
      <c r="Q20" s="1" t="s">
        <v>267</v>
      </c>
      <c r="S20" s="3">
        <v>968543609</v>
      </c>
    </row>
    <row r="21" spans="1:19">
      <c r="A21" s="1" t="s">
        <v>172</v>
      </c>
      <c r="C21" s="1" t="s">
        <v>267</v>
      </c>
      <c r="E21" s="1" t="s">
        <v>80</v>
      </c>
      <c r="G21" s="3">
        <v>20</v>
      </c>
      <c r="I21" s="3">
        <v>47352581666</v>
      </c>
      <c r="K21" s="1" t="s">
        <v>267</v>
      </c>
      <c r="M21" s="3">
        <v>47352581666</v>
      </c>
      <c r="O21" s="3">
        <v>323554187309</v>
      </c>
      <c r="Q21" s="1" t="s">
        <v>267</v>
      </c>
      <c r="S21" s="3">
        <v>323554187309</v>
      </c>
    </row>
    <row r="22" spans="1:19">
      <c r="A22" s="1" t="s">
        <v>171</v>
      </c>
      <c r="C22" s="1" t="s">
        <v>267</v>
      </c>
      <c r="E22" s="1" t="s">
        <v>80</v>
      </c>
      <c r="G22" s="3">
        <v>20</v>
      </c>
      <c r="I22" s="3">
        <v>50734909</v>
      </c>
      <c r="K22" s="1" t="s">
        <v>267</v>
      </c>
      <c r="M22" s="3">
        <v>50734909</v>
      </c>
      <c r="O22" s="3">
        <v>346665201</v>
      </c>
      <c r="Q22" s="1" t="s">
        <v>267</v>
      </c>
      <c r="S22" s="3">
        <v>346665201</v>
      </c>
    </row>
    <row r="23" spans="1:19">
      <c r="A23" s="1" t="s">
        <v>198</v>
      </c>
      <c r="C23" s="1" t="s">
        <v>267</v>
      </c>
      <c r="E23" s="1" t="s">
        <v>80</v>
      </c>
      <c r="G23" s="3">
        <v>20</v>
      </c>
      <c r="I23" s="3">
        <v>31659694</v>
      </c>
      <c r="K23" s="1" t="s">
        <v>267</v>
      </c>
      <c r="M23" s="3">
        <v>31659694</v>
      </c>
      <c r="O23" s="3">
        <v>31659694</v>
      </c>
      <c r="Q23" s="1" t="s">
        <v>267</v>
      </c>
      <c r="S23" s="3">
        <v>31659694</v>
      </c>
    </row>
    <row r="24" spans="1:19">
      <c r="A24" s="1" t="s">
        <v>170</v>
      </c>
      <c r="C24" s="1" t="s">
        <v>267</v>
      </c>
      <c r="E24" s="1" t="s">
        <v>80</v>
      </c>
      <c r="G24" s="3">
        <v>20</v>
      </c>
      <c r="I24" s="3">
        <v>8455818155</v>
      </c>
      <c r="K24" s="1" t="s">
        <v>267</v>
      </c>
      <c r="M24" s="3">
        <v>8455818155</v>
      </c>
      <c r="O24" s="3">
        <v>57777533446</v>
      </c>
      <c r="Q24" s="1" t="s">
        <v>267</v>
      </c>
      <c r="S24" s="3">
        <v>57777533446</v>
      </c>
    </row>
    <row r="25" spans="1:19">
      <c r="A25" s="1" t="s">
        <v>83</v>
      </c>
      <c r="C25" s="1" t="s">
        <v>267</v>
      </c>
      <c r="E25" s="1" t="s">
        <v>80</v>
      </c>
      <c r="G25" s="3">
        <v>20</v>
      </c>
      <c r="I25" s="3">
        <v>16054486934</v>
      </c>
      <c r="K25" s="1" t="s">
        <v>267</v>
      </c>
      <c r="M25" s="3">
        <v>16054486934</v>
      </c>
      <c r="O25" s="3">
        <v>109047027556</v>
      </c>
      <c r="Q25" s="1" t="s">
        <v>267</v>
      </c>
      <c r="S25" s="3">
        <v>109047027556</v>
      </c>
    </row>
    <row r="26" spans="1:19">
      <c r="A26" s="1" t="s">
        <v>81</v>
      </c>
      <c r="C26" s="1" t="s">
        <v>267</v>
      </c>
      <c r="E26" s="1" t="s">
        <v>80</v>
      </c>
      <c r="G26" s="3">
        <v>20</v>
      </c>
      <c r="I26" s="3">
        <v>143326119</v>
      </c>
      <c r="K26" s="1" t="s">
        <v>267</v>
      </c>
      <c r="M26" s="3">
        <v>143326119</v>
      </c>
      <c r="O26" s="3">
        <v>558479665</v>
      </c>
      <c r="Q26" s="1" t="s">
        <v>267</v>
      </c>
      <c r="S26" s="3">
        <v>558479665</v>
      </c>
    </row>
    <row r="27" spans="1:19">
      <c r="A27" s="1" t="s">
        <v>78</v>
      </c>
      <c r="C27" s="1" t="s">
        <v>267</v>
      </c>
      <c r="E27" s="1" t="s">
        <v>80</v>
      </c>
      <c r="G27" s="3">
        <v>20</v>
      </c>
      <c r="I27" s="3">
        <v>8455818155</v>
      </c>
      <c r="K27" s="1" t="s">
        <v>267</v>
      </c>
      <c r="M27" s="3">
        <v>8455818155</v>
      </c>
      <c r="O27" s="3">
        <v>57777533446</v>
      </c>
      <c r="Q27" s="1" t="s">
        <v>267</v>
      </c>
      <c r="S27" s="3">
        <v>57777533446</v>
      </c>
    </row>
    <row r="28" spans="1:19">
      <c r="A28" s="1" t="s">
        <v>82</v>
      </c>
      <c r="C28" s="1" t="s">
        <v>267</v>
      </c>
      <c r="E28" s="1" t="s">
        <v>80</v>
      </c>
      <c r="G28" s="3">
        <v>20</v>
      </c>
      <c r="I28" s="3">
        <v>84558182</v>
      </c>
      <c r="K28" s="1" t="s">
        <v>267</v>
      </c>
      <c r="M28" s="3">
        <v>84558182</v>
      </c>
      <c r="O28" s="3">
        <v>14014354156</v>
      </c>
      <c r="Q28" s="1" t="s">
        <v>267</v>
      </c>
      <c r="S28" s="3">
        <v>14014354156</v>
      </c>
    </row>
    <row r="29" spans="1:19">
      <c r="A29" s="1" t="s">
        <v>164</v>
      </c>
      <c r="C29" s="1" t="s">
        <v>267</v>
      </c>
      <c r="E29" s="1" t="s">
        <v>166</v>
      </c>
      <c r="G29" s="3">
        <v>18</v>
      </c>
      <c r="I29" s="3">
        <v>7562744</v>
      </c>
      <c r="K29" s="1" t="s">
        <v>267</v>
      </c>
      <c r="M29" s="3">
        <v>7562744</v>
      </c>
      <c r="O29" s="3">
        <v>51948086</v>
      </c>
      <c r="Q29" s="1" t="s">
        <v>267</v>
      </c>
      <c r="S29" s="3">
        <v>51948086</v>
      </c>
    </row>
    <row r="30" spans="1:19">
      <c r="A30" s="1" t="s">
        <v>84</v>
      </c>
      <c r="C30" s="1" t="s">
        <v>267</v>
      </c>
      <c r="E30" s="1" t="s">
        <v>86</v>
      </c>
      <c r="G30" s="3">
        <v>21</v>
      </c>
      <c r="I30" s="3">
        <v>1322240262</v>
      </c>
      <c r="K30" s="1" t="s">
        <v>267</v>
      </c>
      <c r="M30" s="3">
        <v>1322240262</v>
      </c>
      <c r="O30" s="3">
        <v>5555835531</v>
      </c>
      <c r="Q30" s="1" t="s">
        <v>267</v>
      </c>
      <c r="S30" s="3">
        <v>5555835531</v>
      </c>
    </row>
    <row r="31" spans="1:19">
      <c r="A31" s="1" t="s">
        <v>161</v>
      </c>
      <c r="C31" s="1" t="s">
        <v>267</v>
      </c>
      <c r="E31" s="1" t="s">
        <v>163</v>
      </c>
      <c r="G31" s="3">
        <v>21</v>
      </c>
      <c r="I31" s="3">
        <v>112015349</v>
      </c>
      <c r="K31" s="1" t="s">
        <v>267</v>
      </c>
      <c r="M31" s="3">
        <v>112015349</v>
      </c>
      <c r="O31" s="3">
        <v>609197655</v>
      </c>
      <c r="Q31" s="1" t="s">
        <v>267</v>
      </c>
      <c r="S31" s="3">
        <v>609197655</v>
      </c>
    </row>
    <row r="32" spans="1:19">
      <c r="A32" s="1" t="s">
        <v>268</v>
      </c>
      <c r="C32" s="1" t="s">
        <v>267</v>
      </c>
      <c r="E32" s="1" t="s">
        <v>269</v>
      </c>
      <c r="G32" s="3">
        <v>18</v>
      </c>
      <c r="I32" s="3">
        <v>0</v>
      </c>
      <c r="K32" s="1" t="s">
        <v>267</v>
      </c>
      <c r="M32" s="3">
        <v>0</v>
      </c>
      <c r="O32" s="3">
        <v>50674571755</v>
      </c>
      <c r="Q32" s="1" t="s">
        <v>267</v>
      </c>
      <c r="S32" s="3">
        <v>50674571755</v>
      </c>
    </row>
    <row r="33" spans="1:19">
      <c r="A33" s="1" t="s">
        <v>248</v>
      </c>
      <c r="C33" s="3">
        <v>1</v>
      </c>
      <c r="E33" s="1" t="s">
        <v>267</v>
      </c>
      <c r="G33" s="1">
        <v>0</v>
      </c>
      <c r="I33" s="3">
        <v>369027</v>
      </c>
      <c r="K33" s="3">
        <v>0</v>
      </c>
      <c r="M33" s="3">
        <v>369027</v>
      </c>
      <c r="O33" s="3">
        <v>10756147</v>
      </c>
      <c r="Q33" s="3">
        <v>0</v>
      </c>
      <c r="S33" s="3">
        <v>10756147</v>
      </c>
    </row>
    <row r="34" spans="1:19">
      <c r="A34" s="1" t="s">
        <v>252</v>
      </c>
      <c r="C34" s="3">
        <v>1</v>
      </c>
      <c r="E34" s="1" t="s">
        <v>267</v>
      </c>
      <c r="G34" s="1">
        <v>0</v>
      </c>
      <c r="I34" s="3">
        <v>30512496730</v>
      </c>
      <c r="K34" s="3">
        <v>0</v>
      </c>
      <c r="M34" s="3">
        <v>30512496730</v>
      </c>
      <c r="O34" s="3">
        <v>141687735458</v>
      </c>
      <c r="Q34" s="3">
        <v>0</v>
      </c>
      <c r="S34" s="3">
        <v>141687735458</v>
      </c>
    </row>
    <row r="35" spans="1:19" ht="22.5" thickBot="1">
      <c r="I35" s="6">
        <f>SUM(I8:I34)</f>
        <v>283811210705</v>
      </c>
      <c r="K35" s="6">
        <f>SUM(K8:K34)</f>
        <v>0</v>
      </c>
      <c r="M35" s="6">
        <f>SUM(M8:M34)</f>
        <v>283811210705</v>
      </c>
      <c r="O35" s="6">
        <f>SUM(O8:O34)</f>
        <v>2146734154180</v>
      </c>
      <c r="Q35" s="6">
        <f>SUM(Q8:Q34)</f>
        <v>0</v>
      </c>
      <c r="S35" s="6">
        <f>SUM(S8:S34)</f>
        <v>2146734154180</v>
      </c>
    </row>
    <row r="36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5"/>
  <sheetViews>
    <sheetView rightToLeft="1" topLeftCell="A7" workbookViewId="0">
      <selection activeCell="Q25" sqref="Q25"/>
    </sheetView>
  </sheetViews>
  <sheetFormatPr defaultRowHeight="21.7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>
      <c r="A3" s="16" t="s">
        <v>258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>
      <c r="A6" s="13" t="s">
        <v>3</v>
      </c>
      <c r="C6" s="14" t="s">
        <v>270</v>
      </c>
      <c r="D6" s="14" t="s">
        <v>270</v>
      </c>
      <c r="E6" s="14" t="s">
        <v>270</v>
      </c>
      <c r="F6" s="14" t="s">
        <v>270</v>
      </c>
      <c r="G6" s="14" t="s">
        <v>270</v>
      </c>
      <c r="I6" s="14" t="s">
        <v>260</v>
      </c>
      <c r="J6" s="14" t="s">
        <v>260</v>
      </c>
      <c r="K6" s="14" t="s">
        <v>260</v>
      </c>
      <c r="L6" s="14" t="s">
        <v>260</v>
      </c>
      <c r="M6" s="14" t="s">
        <v>260</v>
      </c>
      <c r="O6" s="14" t="s">
        <v>261</v>
      </c>
      <c r="P6" s="14" t="s">
        <v>261</v>
      </c>
      <c r="Q6" s="14" t="s">
        <v>261</v>
      </c>
      <c r="R6" s="14" t="s">
        <v>261</v>
      </c>
      <c r="S6" s="14" t="s">
        <v>261</v>
      </c>
    </row>
    <row r="7" spans="1:19" ht="22.5">
      <c r="A7" s="14" t="s">
        <v>3</v>
      </c>
      <c r="C7" s="17" t="s">
        <v>271</v>
      </c>
      <c r="E7" s="17" t="s">
        <v>272</v>
      </c>
      <c r="G7" s="17" t="s">
        <v>273</v>
      </c>
      <c r="I7" s="17" t="s">
        <v>274</v>
      </c>
      <c r="K7" s="17" t="s">
        <v>265</v>
      </c>
      <c r="M7" s="17" t="s">
        <v>275</v>
      </c>
      <c r="O7" s="17" t="s">
        <v>274</v>
      </c>
      <c r="Q7" s="17" t="s">
        <v>265</v>
      </c>
      <c r="S7" s="17" t="s">
        <v>275</v>
      </c>
    </row>
    <row r="8" spans="1:19">
      <c r="A8" s="1" t="s">
        <v>36</v>
      </c>
      <c r="C8" s="1" t="s">
        <v>276</v>
      </c>
      <c r="E8" s="3">
        <v>3935486</v>
      </c>
      <c r="G8" s="3">
        <v>500</v>
      </c>
      <c r="I8" s="3">
        <v>0</v>
      </c>
      <c r="K8" s="3">
        <v>0</v>
      </c>
      <c r="M8" s="3">
        <v>0</v>
      </c>
      <c r="O8" s="3">
        <v>1967743000</v>
      </c>
      <c r="Q8" s="3">
        <v>101008250</v>
      </c>
      <c r="S8" s="3">
        <v>1866734750</v>
      </c>
    </row>
    <row r="9" spans="1:19">
      <c r="A9" s="1" t="s">
        <v>38</v>
      </c>
      <c r="C9" s="1" t="s">
        <v>277</v>
      </c>
      <c r="E9" s="3">
        <v>17817383</v>
      </c>
      <c r="G9" s="3">
        <v>490</v>
      </c>
      <c r="I9" s="3">
        <v>8730517670</v>
      </c>
      <c r="K9" s="3">
        <v>1143282076</v>
      </c>
      <c r="M9" s="3">
        <v>7587235594</v>
      </c>
      <c r="O9" s="3">
        <v>8730517670</v>
      </c>
      <c r="Q9" s="3">
        <v>1143282076</v>
      </c>
      <c r="S9" s="3">
        <v>7587235594</v>
      </c>
    </row>
    <row r="10" spans="1:19">
      <c r="A10" s="1" t="s">
        <v>49</v>
      </c>
      <c r="C10" s="1" t="s">
        <v>6</v>
      </c>
      <c r="E10" s="3">
        <v>5065493</v>
      </c>
      <c r="G10" s="3">
        <v>500</v>
      </c>
      <c r="I10" s="3">
        <v>2532746500</v>
      </c>
      <c r="K10" s="3">
        <v>241662305</v>
      </c>
      <c r="M10" s="3">
        <v>2291084195</v>
      </c>
      <c r="O10" s="3">
        <v>2532746500</v>
      </c>
      <c r="Q10" s="3">
        <v>241662305</v>
      </c>
      <c r="S10" s="3">
        <v>2291084195</v>
      </c>
    </row>
    <row r="11" spans="1:19">
      <c r="A11" s="1" t="s">
        <v>50</v>
      </c>
      <c r="C11" s="1" t="s">
        <v>278</v>
      </c>
      <c r="E11" s="3">
        <v>9613827</v>
      </c>
      <c r="G11" s="3">
        <v>860</v>
      </c>
      <c r="I11" s="3">
        <v>0</v>
      </c>
      <c r="K11" s="3">
        <v>0</v>
      </c>
      <c r="M11" s="3">
        <v>0</v>
      </c>
      <c r="O11" s="3">
        <v>8267891220</v>
      </c>
      <c r="Q11" s="3">
        <v>0</v>
      </c>
      <c r="S11" s="3">
        <v>8267891220</v>
      </c>
    </row>
    <row r="12" spans="1:19">
      <c r="A12" s="1" t="s">
        <v>20</v>
      </c>
      <c r="C12" s="1" t="s">
        <v>279</v>
      </c>
      <c r="E12" s="3">
        <v>380000</v>
      </c>
      <c r="G12" s="3">
        <v>2080</v>
      </c>
      <c r="I12" s="3">
        <v>0</v>
      </c>
      <c r="K12" s="3">
        <v>0</v>
      </c>
      <c r="M12" s="3">
        <v>0</v>
      </c>
      <c r="O12" s="3">
        <v>790400000</v>
      </c>
      <c r="Q12" s="3">
        <v>0</v>
      </c>
      <c r="S12" s="3">
        <v>790400000</v>
      </c>
    </row>
    <row r="13" spans="1:19">
      <c r="A13" s="1" t="s">
        <v>30</v>
      </c>
      <c r="C13" s="1" t="s">
        <v>280</v>
      </c>
      <c r="E13" s="3">
        <v>6124931</v>
      </c>
      <c r="G13" s="3">
        <v>250</v>
      </c>
      <c r="I13" s="3">
        <v>0</v>
      </c>
      <c r="K13" s="3">
        <v>0</v>
      </c>
      <c r="M13" s="3">
        <v>0</v>
      </c>
      <c r="O13" s="3">
        <v>1531232750</v>
      </c>
      <c r="Q13" s="3">
        <v>0</v>
      </c>
      <c r="S13" s="3">
        <v>1531232750</v>
      </c>
    </row>
    <row r="14" spans="1:19">
      <c r="A14" s="1" t="s">
        <v>26</v>
      </c>
      <c r="C14" s="1" t="s">
        <v>281</v>
      </c>
      <c r="E14" s="3">
        <v>1329224</v>
      </c>
      <c r="G14" s="3">
        <v>370</v>
      </c>
      <c r="I14" s="3">
        <v>0</v>
      </c>
      <c r="K14" s="3">
        <v>0</v>
      </c>
      <c r="M14" s="3">
        <v>0</v>
      </c>
      <c r="O14" s="3">
        <v>491812880</v>
      </c>
      <c r="Q14" s="3">
        <v>0</v>
      </c>
      <c r="S14" s="3">
        <v>491812880</v>
      </c>
    </row>
    <row r="15" spans="1:19">
      <c r="A15" s="1" t="s">
        <v>53</v>
      </c>
      <c r="C15" s="1" t="s">
        <v>282</v>
      </c>
      <c r="E15" s="3">
        <v>444523</v>
      </c>
      <c r="G15" s="3">
        <v>1650</v>
      </c>
      <c r="I15" s="3">
        <v>0</v>
      </c>
      <c r="K15" s="3">
        <v>0</v>
      </c>
      <c r="M15" s="3">
        <v>0</v>
      </c>
      <c r="O15" s="3">
        <v>733462950</v>
      </c>
      <c r="Q15" s="3">
        <v>57417554</v>
      </c>
      <c r="S15" s="3">
        <v>676045396</v>
      </c>
    </row>
    <row r="16" spans="1:19">
      <c r="A16" s="1" t="s">
        <v>27</v>
      </c>
      <c r="C16" s="1" t="s">
        <v>283</v>
      </c>
      <c r="E16" s="3">
        <v>6374848</v>
      </c>
      <c r="G16" s="3">
        <v>620</v>
      </c>
      <c r="I16" s="3">
        <v>3952405760</v>
      </c>
      <c r="K16" s="3">
        <v>343579988</v>
      </c>
      <c r="M16" s="3">
        <v>3608825772</v>
      </c>
      <c r="O16" s="3">
        <v>3952405760</v>
      </c>
      <c r="Q16" s="3">
        <v>343579988</v>
      </c>
      <c r="S16" s="3">
        <v>3608825772</v>
      </c>
    </row>
    <row r="17" spans="1:19">
      <c r="A17" s="1" t="s">
        <v>28</v>
      </c>
      <c r="C17" s="1" t="s">
        <v>284</v>
      </c>
      <c r="E17" s="3">
        <v>11058544</v>
      </c>
      <c r="G17" s="3">
        <v>750</v>
      </c>
      <c r="I17" s="3">
        <v>8293908000</v>
      </c>
      <c r="K17" s="3">
        <v>172442085</v>
      </c>
      <c r="M17" s="3">
        <v>8121465915</v>
      </c>
      <c r="O17" s="3">
        <v>8293908000</v>
      </c>
      <c r="Q17" s="3">
        <v>172442085</v>
      </c>
      <c r="S17" s="3">
        <v>8121465915</v>
      </c>
    </row>
    <row r="18" spans="1:19">
      <c r="A18" s="1" t="s">
        <v>24</v>
      </c>
      <c r="C18" s="1" t="s">
        <v>285</v>
      </c>
      <c r="E18" s="3">
        <v>797212</v>
      </c>
      <c r="G18" s="3">
        <v>5500</v>
      </c>
      <c r="I18" s="3">
        <v>4384666000</v>
      </c>
      <c r="K18" s="3">
        <v>625645237</v>
      </c>
      <c r="M18" s="3">
        <v>3759020763</v>
      </c>
      <c r="O18" s="3">
        <v>4384666000</v>
      </c>
      <c r="Q18" s="3">
        <v>625645237</v>
      </c>
      <c r="S18" s="3">
        <v>3759020763</v>
      </c>
    </row>
    <row r="19" spans="1:19">
      <c r="A19" s="1" t="s">
        <v>39</v>
      </c>
      <c r="C19" s="1" t="s">
        <v>286</v>
      </c>
      <c r="E19" s="3">
        <v>690037</v>
      </c>
      <c r="G19" s="3">
        <v>2300</v>
      </c>
      <c r="I19" s="3">
        <v>1587085100</v>
      </c>
      <c r="K19" s="3">
        <v>219231354</v>
      </c>
      <c r="M19" s="3">
        <v>1367853746</v>
      </c>
      <c r="O19" s="3">
        <v>1587085100</v>
      </c>
      <c r="Q19" s="3">
        <v>219231354</v>
      </c>
      <c r="S19" s="3">
        <v>1367853746</v>
      </c>
    </row>
    <row r="20" spans="1:19">
      <c r="A20" s="1" t="s">
        <v>57</v>
      </c>
      <c r="C20" s="1" t="s">
        <v>287</v>
      </c>
      <c r="E20" s="3">
        <v>714014</v>
      </c>
      <c r="G20" s="3">
        <v>326</v>
      </c>
      <c r="I20" s="3">
        <v>232768564</v>
      </c>
      <c r="K20" s="3">
        <v>29756555</v>
      </c>
      <c r="M20" s="3">
        <v>203012009</v>
      </c>
      <c r="O20" s="3">
        <v>232768564</v>
      </c>
      <c r="Q20" s="3">
        <v>29756555</v>
      </c>
      <c r="S20" s="3">
        <v>203012009</v>
      </c>
    </row>
    <row r="21" spans="1:19">
      <c r="A21" s="1" t="s">
        <v>25</v>
      </c>
      <c r="C21" s="1" t="s">
        <v>288</v>
      </c>
      <c r="E21" s="3">
        <v>1100420</v>
      </c>
      <c r="G21" s="3">
        <v>500</v>
      </c>
      <c r="I21" s="3">
        <v>550210000</v>
      </c>
      <c r="K21" s="3">
        <v>32948828</v>
      </c>
      <c r="M21" s="3">
        <v>517261172</v>
      </c>
      <c r="O21" s="3">
        <v>550210000</v>
      </c>
      <c r="Q21" s="3">
        <v>32948828</v>
      </c>
      <c r="S21" s="3">
        <v>517261172</v>
      </c>
    </row>
    <row r="22" spans="1:19" ht="22.5" thickBot="1">
      <c r="I22" s="6">
        <f>SUM(I8:I21)</f>
        <v>30264307594</v>
      </c>
      <c r="K22" s="6">
        <f>SUM(K8:K21)</f>
        <v>2808548428</v>
      </c>
      <c r="M22" s="6">
        <f>SUM(M8:M21)</f>
        <v>27455759166</v>
      </c>
      <c r="O22" s="6">
        <f>SUM(O8:O21)</f>
        <v>44046850394</v>
      </c>
      <c r="Q22" s="6">
        <f>SUM(Q8:Q21)</f>
        <v>2966974232</v>
      </c>
      <c r="S22" s="6">
        <f>SUM(S8:S21)</f>
        <v>41079876162</v>
      </c>
    </row>
    <row r="23" spans="1:19" ht="22.5" thickTop="1"/>
    <row r="25" spans="1:19">
      <c r="Q25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7"/>
  <sheetViews>
    <sheetView rightToLeft="1" topLeftCell="A46" workbookViewId="0">
      <selection activeCell="Q52" sqref="Q52:Q102"/>
    </sheetView>
  </sheetViews>
  <sheetFormatPr defaultRowHeight="21.7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0" ht="22.5">
      <c r="A3" s="16" t="s">
        <v>258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0" ht="22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20" ht="22.5">
      <c r="A6" s="13" t="s">
        <v>3</v>
      </c>
      <c r="C6" s="14" t="s">
        <v>260</v>
      </c>
      <c r="D6" s="14" t="s">
        <v>260</v>
      </c>
      <c r="E6" s="14" t="s">
        <v>260</v>
      </c>
      <c r="F6" s="14" t="s">
        <v>260</v>
      </c>
      <c r="G6" s="14" t="s">
        <v>260</v>
      </c>
      <c r="H6" s="14" t="s">
        <v>260</v>
      </c>
      <c r="I6" s="14" t="s">
        <v>260</v>
      </c>
      <c r="K6" s="14" t="s">
        <v>261</v>
      </c>
      <c r="L6" s="14" t="s">
        <v>261</v>
      </c>
      <c r="M6" s="14" t="s">
        <v>261</v>
      </c>
      <c r="N6" s="14" t="s">
        <v>261</v>
      </c>
      <c r="O6" s="14" t="s">
        <v>261</v>
      </c>
      <c r="P6" s="14" t="s">
        <v>261</v>
      </c>
      <c r="Q6" s="14" t="s">
        <v>261</v>
      </c>
    </row>
    <row r="7" spans="1:20" ht="22.5">
      <c r="A7" s="14" t="s">
        <v>3</v>
      </c>
      <c r="C7" s="17" t="s">
        <v>7</v>
      </c>
      <c r="E7" s="17" t="s">
        <v>289</v>
      </c>
      <c r="G7" s="17" t="s">
        <v>290</v>
      </c>
      <c r="I7" s="17" t="s">
        <v>291</v>
      </c>
      <c r="K7" s="17" t="s">
        <v>7</v>
      </c>
      <c r="M7" s="17" t="s">
        <v>289</v>
      </c>
      <c r="O7" s="17" t="s">
        <v>290</v>
      </c>
      <c r="Q7" s="17" t="s">
        <v>291</v>
      </c>
    </row>
    <row r="8" spans="1:20">
      <c r="A8" s="1" t="s">
        <v>51</v>
      </c>
      <c r="C8" s="3">
        <v>5001056</v>
      </c>
      <c r="E8" s="3">
        <v>116649991451</v>
      </c>
      <c r="G8" s="3">
        <v>102529980139</v>
      </c>
      <c r="I8" s="3">
        <v>14120011312</v>
      </c>
      <c r="K8" s="3">
        <v>5001056</v>
      </c>
      <c r="M8" s="3">
        <v>116649991451</v>
      </c>
      <c r="O8" s="3">
        <v>49317302835</v>
      </c>
      <c r="Q8" s="3">
        <v>67332688616</v>
      </c>
      <c r="S8" s="3"/>
      <c r="T8" s="3"/>
    </row>
    <row r="9" spans="1:20">
      <c r="A9" s="1" t="s">
        <v>21</v>
      </c>
      <c r="C9" s="3">
        <v>686269</v>
      </c>
      <c r="E9" s="3">
        <v>20690881091</v>
      </c>
      <c r="G9" s="3">
        <v>17017816356</v>
      </c>
      <c r="I9" s="3">
        <v>3673064735</v>
      </c>
      <c r="K9" s="3">
        <v>686269</v>
      </c>
      <c r="M9" s="3">
        <v>20690881091</v>
      </c>
      <c r="O9" s="3">
        <v>10626276069</v>
      </c>
      <c r="Q9" s="3">
        <v>10064605022</v>
      </c>
      <c r="S9" s="3"/>
      <c r="T9" s="3"/>
    </row>
    <row r="10" spans="1:20">
      <c r="A10" s="1" t="s">
        <v>26</v>
      </c>
      <c r="C10" s="3">
        <v>1329224</v>
      </c>
      <c r="E10" s="3">
        <v>12078288332</v>
      </c>
      <c r="G10" s="3">
        <v>10579846534</v>
      </c>
      <c r="I10" s="3">
        <v>1498441798</v>
      </c>
      <c r="K10" s="3">
        <v>1329224</v>
      </c>
      <c r="M10" s="3">
        <v>12078288332</v>
      </c>
      <c r="O10" s="3">
        <v>5587020143</v>
      </c>
      <c r="Q10" s="3">
        <v>6491268189</v>
      </c>
      <c r="S10" s="3"/>
      <c r="T10" s="3"/>
    </row>
    <row r="11" spans="1:20">
      <c r="A11" s="1" t="s">
        <v>41</v>
      </c>
      <c r="C11" s="3">
        <v>21040</v>
      </c>
      <c r="E11" s="3">
        <v>160229204566</v>
      </c>
      <c r="G11" s="3">
        <v>132629825690</v>
      </c>
      <c r="I11" s="3">
        <v>27599378876</v>
      </c>
      <c r="K11" s="3">
        <v>21040</v>
      </c>
      <c r="M11" s="3">
        <v>160229204566</v>
      </c>
      <c r="O11" s="3">
        <v>90915347416</v>
      </c>
      <c r="Q11" s="3">
        <v>69313857150</v>
      </c>
      <c r="S11" s="3"/>
      <c r="T11" s="3"/>
    </row>
    <row r="12" spans="1:20">
      <c r="A12" s="1" t="s">
        <v>27</v>
      </c>
      <c r="C12" s="3">
        <v>6374848</v>
      </c>
      <c r="E12" s="3">
        <v>86943602644</v>
      </c>
      <c r="G12" s="3">
        <v>75444015668</v>
      </c>
      <c r="I12" s="3">
        <v>11499586976</v>
      </c>
      <c r="K12" s="3">
        <v>6374848</v>
      </c>
      <c r="M12" s="3">
        <v>86943602644</v>
      </c>
      <c r="O12" s="3">
        <v>47197079828</v>
      </c>
      <c r="Q12" s="3">
        <v>39746522816</v>
      </c>
      <c r="S12" s="3"/>
      <c r="T12" s="3"/>
    </row>
    <row r="13" spans="1:20">
      <c r="A13" s="1" t="s">
        <v>28</v>
      </c>
      <c r="C13" s="3">
        <v>9058544</v>
      </c>
      <c r="E13" s="3">
        <v>94774222799</v>
      </c>
      <c r="G13" s="3">
        <v>87151905291</v>
      </c>
      <c r="I13" s="3">
        <v>7622317508</v>
      </c>
      <c r="K13" s="3">
        <v>9058544</v>
      </c>
      <c r="M13" s="3">
        <v>94774222799</v>
      </c>
      <c r="O13" s="3">
        <v>32768199455</v>
      </c>
      <c r="Q13" s="3">
        <v>62006023344</v>
      </c>
      <c r="S13" s="3"/>
      <c r="T13" s="3"/>
    </row>
    <row r="14" spans="1:20">
      <c r="A14" s="1" t="s">
        <v>42</v>
      </c>
      <c r="C14" s="3">
        <v>19180</v>
      </c>
      <c r="E14" s="3">
        <v>145456392902</v>
      </c>
      <c r="G14" s="3">
        <v>120818068624</v>
      </c>
      <c r="I14" s="3">
        <v>24638324278</v>
      </c>
      <c r="K14" s="3">
        <v>19180</v>
      </c>
      <c r="M14" s="3">
        <v>145456392902</v>
      </c>
      <c r="O14" s="3">
        <v>83076916750</v>
      </c>
      <c r="Q14" s="3">
        <v>62379476152</v>
      </c>
      <c r="S14" s="3"/>
      <c r="T14" s="3"/>
    </row>
    <row r="15" spans="1:20">
      <c r="A15" s="1" t="s">
        <v>24</v>
      </c>
      <c r="C15" s="3">
        <v>797212</v>
      </c>
      <c r="E15" s="3">
        <v>48794005137</v>
      </c>
      <c r="G15" s="3">
        <v>40101399619</v>
      </c>
      <c r="I15" s="3">
        <v>8692605518</v>
      </c>
      <c r="K15" s="3">
        <v>797212</v>
      </c>
      <c r="M15" s="3">
        <v>48794005137</v>
      </c>
      <c r="O15" s="3">
        <v>18776184379</v>
      </c>
      <c r="Q15" s="3">
        <v>30017820758</v>
      </c>
      <c r="S15" s="3"/>
      <c r="T15" s="3"/>
    </row>
    <row r="16" spans="1:20">
      <c r="A16" s="1" t="s">
        <v>44</v>
      </c>
      <c r="C16" s="3">
        <v>6965</v>
      </c>
      <c r="E16" s="3">
        <v>170935308600</v>
      </c>
      <c r="G16" s="3">
        <v>134175967905</v>
      </c>
      <c r="I16" s="3">
        <v>36759340695</v>
      </c>
      <c r="K16" s="3">
        <v>6965</v>
      </c>
      <c r="M16" s="3">
        <v>170935308600</v>
      </c>
      <c r="O16" s="3">
        <v>80301700957</v>
      </c>
      <c r="Q16" s="3">
        <v>90633607643</v>
      </c>
      <c r="S16" s="3"/>
      <c r="T16" s="3"/>
    </row>
    <row r="17" spans="1:20">
      <c r="A17" s="1" t="s">
        <v>45</v>
      </c>
      <c r="C17" s="3">
        <v>302021</v>
      </c>
      <c r="E17" s="3">
        <v>8957766828</v>
      </c>
      <c r="G17" s="3">
        <v>8449193011</v>
      </c>
      <c r="I17" s="3">
        <v>508573817</v>
      </c>
      <c r="K17" s="3">
        <v>302021</v>
      </c>
      <c r="M17" s="3">
        <v>8957766828</v>
      </c>
      <c r="O17" s="3">
        <v>6951530471</v>
      </c>
      <c r="Q17" s="3">
        <v>2006236357</v>
      </c>
      <c r="S17" s="3"/>
      <c r="T17" s="3"/>
    </row>
    <row r="18" spans="1:20">
      <c r="A18" s="1" t="s">
        <v>56</v>
      </c>
      <c r="C18" s="3">
        <v>13</v>
      </c>
      <c r="E18" s="3">
        <v>521816</v>
      </c>
      <c r="G18" s="3">
        <v>524512</v>
      </c>
      <c r="I18" s="3">
        <v>-2696</v>
      </c>
      <c r="K18" s="3">
        <v>13</v>
      </c>
      <c r="M18" s="3">
        <v>521816</v>
      </c>
      <c r="O18" s="3">
        <v>524512</v>
      </c>
      <c r="Q18" s="3">
        <v>-2696</v>
      </c>
      <c r="S18" s="3"/>
      <c r="T18" s="3"/>
    </row>
    <row r="19" spans="1:20">
      <c r="A19" s="1" t="s">
        <v>39</v>
      </c>
      <c r="C19" s="3">
        <v>690037</v>
      </c>
      <c r="E19" s="3">
        <v>33206182892</v>
      </c>
      <c r="G19" s="3">
        <v>30077971452</v>
      </c>
      <c r="I19" s="3">
        <v>3128211440</v>
      </c>
      <c r="K19" s="3">
        <v>690037</v>
      </c>
      <c r="M19" s="3">
        <v>33206182892</v>
      </c>
      <c r="O19" s="3">
        <v>22796948584</v>
      </c>
      <c r="Q19" s="3">
        <v>10409234308</v>
      </c>
      <c r="S19" s="3"/>
      <c r="T19" s="3"/>
    </row>
    <row r="20" spans="1:20">
      <c r="A20" s="1" t="s">
        <v>57</v>
      </c>
      <c r="C20" s="3">
        <v>714014</v>
      </c>
      <c r="E20" s="3">
        <v>9025735460</v>
      </c>
      <c r="G20" s="3">
        <v>9241347124</v>
      </c>
      <c r="I20" s="3">
        <v>-215611664</v>
      </c>
      <c r="K20" s="3">
        <v>714014</v>
      </c>
      <c r="M20" s="3">
        <v>9025735460</v>
      </c>
      <c r="O20" s="3">
        <v>9241347124</v>
      </c>
      <c r="Q20" s="3">
        <v>-215611664</v>
      </c>
      <c r="S20" s="3"/>
      <c r="T20" s="3"/>
    </row>
    <row r="21" spans="1:20">
      <c r="A21" s="1" t="s">
        <v>19</v>
      </c>
      <c r="C21" s="3">
        <v>8701337</v>
      </c>
      <c r="E21" s="3">
        <v>97216896074</v>
      </c>
      <c r="G21" s="3">
        <v>63173394632</v>
      </c>
      <c r="I21" s="3">
        <v>34043501442</v>
      </c>
      <c r="K21" s="3">
        <v>8701337</v>
      </c>
      <c r="M21" s="3">
        <v>97216896074</v>
      </c>
      <c r="O21" s="3">
        <v>23722991214</v>
      </c>
      <c r="Q21" s="3">
        <v>73493904860</v>
      </c>
      <c r="S21" s="3"/>
      <c r="T21" s="3"/>
    </row>
    <row r="22" spans="1:20">
      <c r="A22" s="1" t="s">
        <v>25</v>
      </c>
      <c r="C22" s="3">
        <v>1100420</v>
      </c>
      <c r="E22" s="3">
        <v>11642211125</v>
      </c>
      <c r="G22" s="3">
        <v>9433188261</v>
      </c>
      <c r="I22" s="3">
        <v>2209022864</v>
      </c>
      <c r="K22" s="3">
        <v>1100420</v>
      </c>
      <c r="M22" s="3">
        <v>11642211125</v>
      </c>
      <c r="O22" s="3">
        <v>5804161419</v>
      </c>
      <c r="Q22" s="3">
        <v>5838049706</v>
      </c>
      <c r="S22" s="3"/>
      <c r="T22" s="3"/>
    </row>
    <row r="23" spans="1:20">
      <c r="A23" s="1" t="s">
        <v>32</v>
      </c>
      <c r="C23" s="3">
        <v>9470811</v>
      </c>
      <c r="E23" s="3">
        <v>199211343674</v>
      </c>
      <c r="G23" s="3">
        <v>148490827148</v>
      </c>
      <c r="I23" s="3">
        <v>50720516526</v>
      </c>
      <c r="K23" s="3">
        <v>9470811</v>
      </c>
      <c r="M23" s="3">
        <v>199211343674</v>
      </c>
      <c r="O23" s="3">
        <v>107504868305</v>
      </c>
      <c r="Q23" s="3">
        <v>91706475369</v>
      </c>
      <c r="S23" s="3"/>
      <c r="T23" s="3"/>
    </row>
    <row r="24" spans="1:20">
      <c r="A24" s="1" t="s">
        <v>31</v>
      </c>
      <c r="C24" s="3">
        <v>41770561</v>
      </c>
      <c r="E24" s="3">
        <v>626612587867</v>
      </c>
      <c r="G24" s="3">
        <v>535429489083</v>
      </c>
      <c r="I24" s="3">
        <v>91183098784</v>
      </c>
      <c r="K24" s="3">
        <v>41770561</v>
      </c>
      <c r="M24" s="3">
        <v>626612587867</v>
      </c>
      <c r="O24" s="3">
        <v>507852074850</v>
      </c>
      <c r="Q24" s="3">
        <v>118760513017</v>
      </c>
      <c r="S24" s="3"/>
      <c r="T24" s="3"/>
    </row>
    <row r="25" spans="1:20">
      <c r="A25" s="1" t="s">
        <v>18</v>
      </c>
      <c r="C25" s="3">
        <v>426382</v>
      </c>
      <c r="E25" s="3">
        <v>35997912474</v>
      </c>
      <c r="G25" s="3">
        <v>32618514406</v>
      </c>
      <c r="I25" s="3">
        <v>3379398068</v>
      </c>
      <c r="K25" s="3">
        <v>426382</v>
      </c>
      <c r="M25" s="3">
        <v>35997912474</v>
      </c>
      <c r="O25" s="3">
        <v>25167353438</v>
      </c>
      <c r="Q25" s="3">
        <v>10830559036</v>
      </c>
      <c r="S25" s="3"/>
      <c r="T25" s="3"/>
    </row>
    <row r="26" spans="1:20">
      <c r="A26" s="1" t="s">
        <v>50</v>
      </c>
      <c r="C26" s="3">
        <v>8759992</v>
      </c>
      <c r="E26" s="3">
        <v>138417052100</v>
      </c>
      <c r="G26" s="3">
        <v>121199351739</v>
      </c>
      <c r="I26" s="3">
        <v>17217700361</v>
      </c>
      <c r="K26" s="3">
        <v>8759992</v>
      </c>
      <c r="M26" s="3">
        <v>138417052100</v>
      </c>
      <c r="O26" s="3">
        <v>87844030953</v>
      </c>
      <c r="Q26" s="3">
        <v>50573021147</v>
      </c>
      <c r="S26" s="3"/>
      <c r="T26" s="3"/>
    </row>
    <row r="27" spans="1:20">
      <c r="A27" s="1" t="s">
        <v>20</v>
      </c>
      <c r="C27" s="3">
        <v>795396</v>
      </c>
      <c r="E27" s="3">
        <v>48985090859</v>
      </c>
      <c r="G27" s="3">
        <v>39544132785</v>
      </c>
      <c r="I27" s="3">
        <v>9440958074</v>
      </c>
      <c r="K27" s="3">
        <v>795396</v>
      </c>
      <c r="M27" s="3">
        <v>48985090859</v>
      </c>
      <c r="O27" s="3">
        <v>23441565261</v>
      </c>
      <c r="Q27" s="3">
        <v>25543525598</v>
      </c>
      <c r="S27" s="3"/>
      <c r="T27" s="3"/>
    </row>
    <row r="28" spans="1:20">
      <c r="A28" s="1" t="s">
        <v>22</v>
      </c>
      <c r="C28" s="3">
        <v>137051</v>
      </c>
      <c r="E28" s="3">
        <v>15809942040</v>
      </c>
      <c r="G28" s="3">
        <v>13586811026</v>
      </c>
      <c r="I28" s="3">
        <v>2223131014</v>
      </c>
      <c r="K28" s="3">
        <v>137051</v>
      </c>
      <c r="M28" s="3">
        <v>15809942040</v>
      </c>
      <c r="O28" s="3">
        <v>10390246319</v>
      </c>
      <c r="Q28" s="3">
        <v>5419695721</v>
      </c>
      <c r="S28" s="3"/>
      <c r="T28" s="3"/>
    </row>
    <row r="29" spans="1:20">
      <c r="A29" s="1" t="s">
        <v>58</v>
      </c>
      <c r="C29" s="3">
        <v>440871</v>
      </c>
      <c r="E29" s="3">
        <v>17568829412</v>
      </c>
      <c r="G29" s="3">
        <v>15418059400</v>
      </c>
      <c r="I29" s="3">
        <v>2150770012</v>
      </c>
      <c r="K29" s="3">
        <v>440871</v>
      </c>
      <c r="M29" s="3">
        <v>17568829412</v>
      </c>
      <c r="O29" s="3">
        <v>15418059400</v>
      </c>
      <c r="Q29" s="3">
        <v>2150770012</v>
      </c>
      <c r="S29" s="3"/>
      <c r="T29" s="3"/>
    </row>
    <row r="30" spans="1:20">
      <c r="A30" s="1" t="s">
        <v>52</v>
      </c>
      <c r="C30" s="3">
        <v>5117745</v>
      </c>
      <c r="E30" s="3">
        <v>84877203046</v>
      </c>
      <c r="G30" s="3">
        <v>84645247250</v>
      </c>
      <c r="I30" s="3">
        <v>231955796</v>
      </c>
      <c r="K30" s="3">
        <v>5117745</v>
      </c>
      <c r="M30" s="3">
        <v>84877203046</v>
      </c>
      <c r="O30" s="3">
        <v>52121834535</v>
      </c>
      <c r="Q30" s="3">
        <v>32755368511</v>
      </c>
      <c r="S30" s="3"/>
      <c r="T30" s="3"/>
    </row>
    <row r="31" spans="1:20">
      <c r="A31" s="1" t="s">
        <v>36</v>
      </c>
      <c r="C31" s="3">
        <v>6435486</v>
      </c>
      <c r="E31" s="3">
        <v>67868432187</v>
      </c>
      <c r="G31" s="3">
        <v>56485311012</v>
      </c>
      <c r="I31" s="3">
        <v>11383121175</v>
      </c>
      <c r="K31" s="3">
        <v>6435486</v>
      </c>
      <c r="M31" s="3">
        <v>67868432187</v>
      </c>
      <c r="O31" s="3">
        <v>36292794696</v>
      </c>
      <c r="Q31" s="3">
        <v>31575637491</v>
      </c>
      <c r="S31" s="3"/>
      <c r="T31" s="3"/>
    </row>
    <row r="32" spans="1:20">
      <c r="A32" s="1" t="s">
        <v>37</v>
      </c>
      <c r="C32" s="3">
        <v>17094072</v>
      </c>
      <c r="E32" s="3">
        <v>209758011176</v>
      </c>
      <c r="G32" s="3">
        <v>139499056442</v>
      </c>
      <c r="I32" s="3">
        <v>70258954734</v>
      </c>
      <c r="K32" s="3">
        <v>17094072</v>
      </c>
      <c r="M32" s="3">
        <v>209758011176</v>
      </c>
      <c r="O32" s="3">
        <v>84502834329</v>
      </c>
      <c r="Q32" s="3">
        <v>125255176847</v>
      </c>
      <c r="S32" s="3"/>
      <c r="T32" s="3"/>
    </row>
    <row r="33" spans="1:20">
      <c r="A33" s="1" t="s">
        <v>54</v>
      </c>
      <c r="C33" s="3">
        <v>2262226</v>
      </c>
      <c r="E33" s="3">
        <v>31082981382</v>
      </c>
      <c r="G33" s="3">
        <v>32290880956</v>
      </c>
      <c r="I33" s="3">
        <v>-1207899574</v>
      </c>
      <c r="K33" s="3">
        <v>2262226</v>
      </c>
      <c r="M33" s="3">
        <v>31082981382</v>
      </c>
      <c r="O33" s="3">
        <v>17838388682</v>
      </c>
      <c r="Q33" s="3">
        <v>13244592700</v>
      </c>
      <c r="S33" s="3"/>
      <c r="T33" s="3"/>
    </row>
    <row r="34" spans="1:20">
      <c r="A34" s="1" t="s">
        <v>49</v>
      </c>
      <c r="C34" s="3">
        <v>5065493</v>
      </c>
      <c r="E34" s="3">
        <v>104946499097</v>
      </c>
      <c r="G34" s="3">
        <v>107001185424</v>
      </c>
      <c r="I34" s="3">
        <v>-2054686327</v>
      </c>
      <c r="K34" s="3">
        <v>5065493</v>
      </c>
      <c r="M34" s="3">
        <v>104946499097</v>
      </c>
      <c r="O34" s="3">
        <v>73127175494</v>
      </c>
      <c r="Q34" s="3">
        <v>31819323603</v>
      </c>
      <c r="S34" s="3"/>
      <c r="T34" s="3"/>
    </row>
    <row r="35" spans="1:20">
      <c r="A35" s="1" t="s">
        <v>23</v>
      </c>
      <c r="C35" s="3">
        <v>569044</v>
      </c>
      <c r="E35" s="3">
        <v>17985247006</v>
      </c>
      <c r="G35" s="3">
        <v>27962958474</v>
      </c>
      <c r="I35" s="3">
        <v>-9977711468</v>
      </c>
      <c r="K35" s="3">
        <v>569044</v>
      </c>
      <c r="M35" s="3">
        <v>17985247006</v>
      </c>
      <c r="O35" s="3">
        <v>5364899424</v>
      </c>
      <c r="Q35" s="3">
        <v>12620347582</v>
      </c>
      <c r="S35" s="3"/>
      <c r="T35" s="3"/>
    </row>
    <row r="36" spans="1:20">
      <c r="A36" s="1" t="s">
        <v>46</v>
      </c>
      <c r="C36" s="3">
        <v>5450300</v>
      </c>
      <c r="E36" s="3">
        <v>122818551456</v>
      </c>
      <c r="G36" s="3">
        <v>102537785219</v>
      </c>
      <c r="I36" s="3">
        <v>20280766237</v>
      </c>
      <c r="K36" s="3">
        <v>5450300</v>
      </c>
      <c r="M36" s="3">
        <v>122818551456</v>
      </c>
      <c r="O36" s="3">
        <v>63467602806</v>
      </c>
      <c r="Q36" s="3">
        <v>59350948650</v>
      </c>
      <c r="S36" s="3"/>
      <c r="T36" s="3"/>
    </row>
    <row r="37" spans="1:20">
      <c r="A37" s="1" t="s">
        <v>29</v>
      </c>
      <c r="C37" s="3">
        <v>8551901</v>
      </c>
      <c r="E37" s="3">
        <v>72434586290</v>
      </c>
      <c r="G37" s="3">
        <v>57216614912</v>
      </c>
      <c r="I37" s="3">
        <v>15217971378</v>
      </c>
      <c r="K37" s="3">
        <v>8551901</v>
      </c>
      <c r="M37" s="3">
        <v>72434586290</v>
      </c>
      <c r="O37" s="3">
        <v>23965763601</v>
      </c>
      <c r="Q37" s="3">
        <v>48468822689</v>
      </c>
      <c r="S37" s="3"/>
      <c r="T37" s="3"/>
    </row>
    <row r="38" spans="1:20">
      <c r="A38" s="1" t="s">
        <v>30</v>
      </c>
      <c r="C38" s="3">
        <v>1</v>
      </c>
      <c r="E38" s="3">
        <v>7267</v>
      </c>
      <c r="G38" s="3">
        <v>12441071210</v>
      </c>
      <c r="I38" s="3">
        <v>-12441063943</v>
      </c>
      <c r="K38" s="3">
        <v>1</v>
      </c>
      <c r="M38" s="3">
        <v>7267</v>
      </c>
      <c r="O38" s="3">
        <v>5035</v>
      </c>
      <c r="Q38" s="3">
        <v>2232</v>
      </c>
      <c r="S38" s="3"/>
      <c r="T38" s="3"/>
    </row>
    <row r="39" spans="1:20">
      <c r="A39" s="1" t="s">
        <v>34</v>
      </c>
      <c r="C39" s="3">
        <v>1797481</v>
      </c>
      <c r="E39" s="3">
        <v>101872023284</v>
      </c>
      <c r="G39" s="3">
        <v>139991845029</v>
      </c>
      <c r="I39" s="3">
        <v>-38119821745</v>
      </c>
      <c r="K39" s="3">
        <v>1797481</v>
      </c>
      <c r="M39" s="3">
        <v>101872023284</v>
      </c>
      <c r="O39" s="3">
        <v>36253406660</v>
      </c>
      <c r="Q39" s="3">
        <v>65618616624</v>
      </c>
      <c r="S39" s="3"/>
      <c r="T39" s="3"/>
    </row>
    <row r="40" spans="1:20">
      <c r="A40" s="1" t="s">
        <v>40</v>
      </c>
      <c r="C40" s="3">
        <v>0</v>
      </c>
      <c r="E40" s="3">
        <v>0</v>
      </c>
      <c r="G40" s="3">
        <v>0</v>
      </c>
      <c r="I40" s="3">
        <v>0</v>
      </c>
      <c r="K40" s="3">
        <v>9770</v>
      </c>
      <c r="M40" s="3">
        <v>61487948323</v>
      </c>
      <c r="O40" s="3">
        <v>40747777662</v>
      </c>
      <c r="Q40" s="3">
        <f>M40-O40</f>
        <v>20740170661</v>
      </c>
      <c r="S40" s="3"/>
      <c r="T40" s="3"/>
    </row>
    <row r="41" spans="1:20">
      <c r="A41" s="1" t="s">
        <v>48</v>
      </c>
      <c r="C41" s="3">
        <v>0</v>
      </c>
      <c r="E41" s="3">
        <v>0</v>
      </c>
      <c r="G41" s="3">
        <v>2462826035</v>
      </c>
      <c r="I41" s="3">
        <v>-2462826035</v>
      </c>
      <c r="K41" s="3">
        <v>0</v>
      </c>
      <c r="M41" s="3">
        <v>0</v>
      </c>
      <c r="O41" s="3">
        <v>0</v>
      </c>
      <c r="Q41" s="3">
        <v>0</v>
      </c>
      <c r="S41" s="3"/>
      <c r="T41" s="3"/>
    </row>
    <row r="42" spans="1:20">
      <c r="A42" s="1" t="s">
        <v>53</v>
      </c>
      <c r="C42" s="3">
        <v>0</v>
      </c>
      <c r="E42" s="3">
        <v>0</v>
      </c>
      <c r="G42" s="3">
        <v>10259538026</v>
      </c>
      <c r="I42" s="3">
        <v>-10259538026</v>
      </c>
      <c r="K42" s="3">
        <v>0</v>
      </c>
      <c r="M42" s="3">
        <v>0</v>
      </c>
      <c r="O42" s="3">
        <v>0</v>
      </c>
      <c r="Q42" s="3">
        <v>0</v>
      </c>
      <c r="S42" s="3"/>
      <c r="T42" s="3"/>
    </row>
    <row r="43" spans="1:20">
      <c r="A43" s="1" t="s">
        <v>33</v>
      </c>
      <c r="C43" s="3">
        <v>0</v>
      </c>
      <c r="E43" s="3">
        <v>0</v>
      </c>
      <c r="G43" s="3">
        <v>12579300263</v>
      </c>
      <c r="I43" s="3">
        <v>-12579300263</v>
      </c>
      <c r="K43" s="3">
        <v>0</v>
      </c>
      <c r="M43" s="3">
        <v>0</v>
      </c>
      <c r="O43" s="3">
        <v>0</v>
      </c>
      <c r="Q43" s="3">
        <v>0</v>
      </c>
      <c r="S43" s="3"/>
      <c r="T43" s="3"/>
    </row>
    <row r="44" spans="1:20">
      <c r="A44" s="1" t="s">
        <v>38</v>
      </c>
      <c r="C44" s="3">
        <v>0</v>
      </c>
      <c r="E44" s="3">
        <v>0</v>
      </c>
      <c r="G44" s="3">
        <v>63271313191</v>
      </c>
      <c r="I44" s="3">
        <v>-63271313191</v>
      </c>
      <c r="K44" s="3">
        <v>0</v>
      </c>
      <c r="M44" s="3">
        <v>0</v>
      </c>
      <c r="O44" s="3">
        <v>0</v>
      </c>
      <c r="Q44" s="3">
        <v>0</v>
      </c>
      <c r="S44" s="3"/>
      <c r="T44" s="3"/>
    </row>
    <row r="45" spans="1:20">
      <c r="A45" s="1" t="s">
        <v>35</v>
      </c>
      <c r="C45" s="3">
        <v>0</v>
      </c>
      <c r="E45" s="3">
        <v>0</v>
      </c>
      <c r="G45" s="3">
        <v>24584984537</v>
      </c>
      <c r="I45" s="3">
        <v>-24584984537</v>
      </c>
      <c r="K45" s="3">
        <v>0</v>
      </c>
      <c r="M45" s="3">
        <v>0</v>
      </c>
      <c r="O45" s="3">
        <v>0</v>
      </c>
      <c r="Q45" s="3">
        <v>0</v>
      </c>
      <c r="S45" s="3"/>
      <c r="T45" s="3"/>
    </row>
    <row r="46" spans="1:20">
      <c r="A46" s="1" t="s">
        <v>17</v>
      </c>
      <c r="C46" s="3">
        <v>0</v>
      </c>
      <c r="E46" s="3">
        <v>0</v>
      </c>
      <c r="G46" s="3">
        <v>3839250540</v>
      </c>
      <c r="I46" s="3">
        <v>-3839250540</v>
      </c>
      <c r="K46" s="3">
        <v>0</v>
      </c>
      <c r="M46" s="3">
        <v>0</v>
      </c>
      <c r="O46" s="3">
        <v>0</v>
      </c>
      <c r="Q46" s="3">
        <v>0</v>
      </c>
      <c r="S46" s="3"/>
      <c r="T46" s="3"/>
    </row>
    <row r="47" spans="1:20">
      <c r="A47" s="1" t="s">
        <v>47</v>
      </c>
      <c r="C47" s="3">
        <v>0</v>
      </c>
      <c r="E47" s="3">
        <v>0</v>
      </c>
      <c r="G47" s="3">
        <v>69487856622</v>
      </c>
      <c r="I47" s="3">
        <v>-69487856622</v>
      </c>
      <c r="K47" s="3">
        <v>0</v>
      </c>
      <c r="M47" s="3">
        <v>0</v>
      </c>
      <c r="O47" s="3">
        <v>0</v>
      </c>
      <c r="Q47" s="3">
        <v>0</v>
      </c>
      <c r="S47" s="3"/>
      <c r="T47" s="3"/>
    </row>
    <row r="48" spans="1:20">
      <c r="A48" s="1" t="s">
        <v>55</v>
      </c>
      <c r="C48" s="3">
        <v>0</v>
      </c>
      <c r="E48" s="3">
        <v>0</v>
      </c>
      <c r="G48" s="3">
        <v>18896537646</v>
      </c>
      <c r="I48" s="3">
        <v>-18896537646</v>
      </c>
      <c r="K48" s="3">
        <v>0</v>
      </c>
      <c r="M48" s="3">
        <v>0</v>
      </c>
      <c r="O48" s="3">
        <v>0</v>
      </c>
      <c r="Q48" s="3">
        <v>0</v>
      </c>
      <c r="S48" s="3"/>
      <c r="T48" s="3"/>
    </row>
    <row r="49" spans="1:20">
      <c r="A49" s="1" t="s">
        <v>16</v>
      </c>
      <c r="C49" s="3">
        <v>0</v>
      </c>
      <c r="E49" s="3">
        <v>0</v>
      </c>
      <c r="G49" s="3">
        <v>54554864053</v>
      </c>
      <c r="I49" s="3">
        <v>-54554864053</v>
      </c>
      <c r="K49" s="3">
        <v>0</v>
      </c>
      <c r="M49" s="3">
        <v>0</v>
      </c>
      <c r="O49" s="3">
        <v>0</v>
      </c>
      <c r="Q49" s="3">
        <v>0</v>
      </c>
      <c r="S49" s="3"/>
      <c r="T49" s="3"/>
    </row>
    <row r="50" spans="1:20">
      <c r="A50" s="1" t="s">
        <v>43</v>
      </c>
      <c r="C50" s="3">
        <v>0</v>
      </c>
      <c r="E50" s="3">
        <v>0</v>
      </c>
      <c r="G50" s="3">
        <v>27785935653</v>
      </c>
      <c r="I50" s="3">
        <v>-27785935653</v>
      </c>
      <c r="K50" s="3">
        <v>0</v>
      </c>
      <c r="M50" s="3">
        <v>0</v>
      </c>
      <c r="O50" s="3">
        <v>0</v>
      </c>
      <c r="Q50" s="3">
        <v>0</v>
      </c>
      <c r="S50" s="3"/>
      <c r="T50" s="3"/>
    </row>
    <row r="51" spans="1:20">
      <c r="A51" s="1" t="s">
        <v>15</v>
      </c>
      <c r="C51" s="3">
        <v>0</v>
      </c>
      <c r="E51" s="3">
        <v>0</v>
      </c>
      <c r="G51" s="3">
        <v>16745652921</v>
      </c>
      <c r="I51" s="3">
        <v>-16745652921</v>
      </c>
      <c r="K51" s="3">
        <v>0</v>
      </c>
      <c r="M51" s="3">
        <v>0</v>
      </c>
      <c r="O51" s="3">
        <v>0</v>
      </c>
      <c r="Q51" s="3">
        <v>0</v>
      </c>
      <c r="S51" s="3"/>
      <c r="T51" s="3"/>
    </row>
    <row r="52" spans="1:20">
      <c r="A52" s="1" t="s">
        <v>294</v>
      </c>
      <c r="C52" s="3">
        <v>73639</v>
      </c>
      <c r="E52" s="3">
        <v>73721306911</v>
      </c>
      <c r="G52" s="3">
        <v>73910410150</v>
      </c>
      <c r="I52" s="3">
        <v>-189103239</v>
      </c>
      <c r="K52" s="3">
        <v>73639</v>
      </c>
      <c r="M52" s="3">
        <v>73721306911</v>
      </c>
      <c r="O52" s="3">
        <v>73650183946</v>
      </c>
      <c r="Q52" s="3">
        <v>71122965</v>
      </c>
      <c r="S52" s="3"/>
      <c r="T52" s="3"/>
    </row>
    <row r="53" spans="1:20">
      <c r="A53" s="1" t="s">
        <v>295</v>
      </c>
      <c r="C53" s="3">
        <v>500</v>
      </c>
      <c r="E53" s="3">
        <v>493003627</v>
      </c>
      <c r="G53" s="3">
        <v>486424592</v>
      </c>
      <c r="I53" s="3">
        <v>6579035</v>
      </c>
      <c r="K53" s="3">
        <v>500</v>
      </c>
      <c r="M53" s="3">
        <v>493003627</v>
      </c>
      <c r="O53" s="3">
        <v>487423437</v>
      </c>
      <c r="Q53" s="3">
        <v>5580190</v>
      </c>
      <c r="S53" s="3"/>
      <c r="T53" s="3"/>
    </row>
    <row r="54" spans="1:20">
      <c r="A54" s="1" t="s">
        <v>205</v>
      </c>
      <c r="C54" s="3">
        <v>5000</v>
      </c>
      <c r="E54" s="3">
        <v>4839824550</v>
      </c>
      <c r="G54" s="3">
        <v>4839249800</v>
      </c>
      <c r="I54" s="3">
        <v>574750</v>
      </c>
      <c r="K54" s="3">
        <v>5000</v>
      </c>
      <c r="M54" s="3">
        <v>4839824550</v>
      </c>
      <c r="O54" s="3">
        <v>4839571732</v>
      </c>
      <c r="Q54" s="3">
        <v>252818</v>
      </c>
      <c r="S54" s="3"/>
      <c r="T54" s="3"/>
    </row>
    <row r="55" spans="1:20">
      <c r="A55" s="1" t="s">
        <v>207</v>
      </c>
      <c r="C55" s="3">
        <v>949316</v>
      </c>
      <c r="E55" s="3">
        <v>866779524543</v>
      </c>
      <c r="G55" s="3">
        <v>866676590743</v>
      </c>
      <c r="I55" s="3">
        <v>102933800</v>
      </c>
      <c r="K55" s="3">
        <v>949316</v>
      </c>
      <c r="M55" s="3">
        <v>866779524543</v>
      </c>
      <c r="O55" s="3">
        <v>939889597101</v>
      </c>
      <c r="Q55" s="3">
        <v>-73110072558</v>
      </c>
      <c r="S55" s="3"/>
      <c r="T55" s="3"/>
    </row>
    <row r="56" spans="1:20">
      <c r="A56" s="1" t="s">
        <v>296</v>
      </c>
      <c r="C56" s="3">
        <v>8475</v>
      </c>
      <c r="E56" s="3">
        <v>8474777528</v>
      </c>
      <c r="G56" s="3">
        <v>8558423237</v>
      </c>
      <c r="I56" s="3">
        <v>-83645709</v>
      </c>
      <c r="K56" s="3">
        <v>8475</v>
      </c>
      <c r="M56" s="3">
        <v>8474777528</v>
      </c>
      <c r="O56" s="3">
        <v>8476313624</v>
      </c>
      <c r="Q56" s="3">
        <v>-1536096</v>
      </c>
      <c r="S56" s="3"/>
      <c r="T56" s="3"/>
    </row>
    <row r="57" spans="1:20">
      <c r="A57" s="1" t="s">
        <v>209</v>
      </c>
      <c r="C57" s="3">
        <v>500000</v>
      </c>
      <c r="E57" s="3">
        <v>497481965625</v>
      </c>
      <c r="G57" s="3">
        <v>497422887500</v>
      </c>
      <c r="I57" s="3">
        <v>59078125</v>
      </c>
      <c r="K57" s="3">
        <v>500000</v>
      </c>
      <c r="M57" s="3">
        <v>497481965625</v>
      </c>
      <c r="O57" s="3">
        <v>497422887500</v>
      </c>
      <c r="Q57" s="3">
        <v>59078125</v>
      </c>
      <c r="S57" s="3"/>
      <c r="T57" s="3"/>
    </row>
    <row r="58" spans="1:20">
      <c r="A58" s="1" t="s">
        <v>211</v>
      </c>
      <c r="C58" s="3">
        <v>500000</v>
      </c>
      <c r="E58" s="3">
        <v>497481965625</v>
      </c>
      <c r="G58" s="3">
        <v>497422887500</v>
      </c>
      <c r="I58" s="3">
        <v>59078125</v>
      </c>
      <c r="K58" s="3">
        <v>500000</v>
      </c>
      <c r="M58" s="3">
        <v>497481965625</v>
      </c>
      <c r="O58" s="3">
        <v>497422887500</v>
      </c>
      <c r="Q58" s="3">
        <v>59078125</v>
      </c>
      <c r="S58" s="3"/>
      <c r="T58" s="3"/>
    </row>
    <row r="59" spans="1:20">
      <c r="A59" s="1" t="s">
        <v>297</v>
      </c>
      <c r="C59" s="3">
        <v>8761</v>
      </c>
      <c r="E59" s="3">
        <v>8958892853</v>
      </c>
      <c r="G59" s="3">
        <v>8959542389</v>
      </c>
      <c r="I59" s="3">
        <v>-649536</v>
      </c>
      <c r="K59" s="3">
        <v>8761</v>
      </c>
      <c r="M59" s="3">
        <v>8958892853</v>
      </c>
      <c r="O59" s="3">
        <v>8959542389</v>
      </c>
      <c r="Q59" s="3">
        <v>-649536</v>
      </c>
      <c r="S59" s="3"/>
      <c r="T59" s="3"/>
    </row>
    <row r="60" spans="1:20">
      <c r="A60" s="1" t="s">
        <v>298</v>
      </c>
      <c r="C60" s="3">
        <v>3000</v>
      </c>
      <c r="E60" s="3">
        <v>2999900249</v>
      </c>
      <c r="G60" s="3">
        <v>2999535000</v>
      </c>
      <c r="I60" s="3">
        <v>365249</v>
      </c>
      <c r="K60" s="3">
        <v>3000</v>
      </c>
      <c r="M60" s="3">
        <v>2999900249</v>
      </c>
      <c r="O60" s="3">
        <v>2954356003</v>
      </c>
      <c r="Q60" s="3">
        <v>45544246</v>
      </c>
      <c r="S60" s="3"/>
      <c r="T60" s="3"/>
    </row>
    <row r="61" spans="1:20">
      <c r="A61" s="1" t="s">
        <v>213</v>
      </c>
      <c r="C61" s="3">
        <v>2800000</v>
      </c>
      <c r="E61" s="3">
        <v>2547907635000</v>
      </c>
      <c r="G61" s="3">
        <v>2520869204700</v>
      </c>
      <c r="I61" s="3">
        <v>27038430300</v>
      </c>
      <c r="K61" s="3">
        <v>2800000</v>
      </c>
      <c r="M61" s="3">
        <v>2547907635000</v>
      </c>
      <c r="O61" s="3">
        <v>2721178152000</v>
      </c>
      <c r="Q61" s="3">
        <v>-173270517000</v>
      </c>
      <c r="S61" s="3"/>
      <c r="T61" s="3"/>
    </row>
    <row r="62" spans="1:20">
      <c r="A62" s="1" t="s">
        <v>299</v>
      </c>
      <c r="C62" s="3">
        <v>15000</v>
      </c>
      <c r="E62" s="3">
        <v>14549487561</v>
      </c>
      <c r="G62" s="3">
        <v>13947837750</v>
      </c>
      <c r="I62" s="3">
        <v>601649811</v>
      </c>
      <c r="K62" s="3">
        <v>15000</v>
      </c>
      <c r="M62" s="3">
        <v>14549487561</v>
      </c>
      <c r="O62" s="3">
        <v>13878650857</v>
      </c>
      <c r="Q62" s="3">
        <v>670836704</v>
      </c>
      <c r="S62" s="3"/>
      <c r="T62" s="3"/>
    </row>
    <row r="63" spans="1:20">
      <c r="A63" s="1" t="s">
        <v>158</v>
      </c>
      <c r="C63" s="3">
        <v>3000</v>
      </c>
      <c r="E63" s="3">
        <v>2892786132</v>
      </c>
      <c r="G63" s="3">
        <v>2792867038</v>
      </c>
      <c r="I63" s="3">
        <v>99919094</v>
      </c>
      <c r="K63" s="3">
        <v>3000</v>
      </c>
      <c r="M63" s="3">
        <v>2892786132</v>
      </c>
      <c r="O63" s="3">
        <v>2696371997</v>
      </c>
      <c r="Q63" s="3">
        <v>196414135</v>
      </c>
      <c r="S63" s="3"/>
      <c r="T63" s="3"/>
    </row>
    <row r="64" spans="1:20">
      <c r="A64" s="1" t="s">
        <v>215</v>
      </c>
      <c r="C64" s="3">
        <v>1550229</v>
      </c>
      <c r="E64" s="3">
        <v>1450961744730</v>
      </c>
      <c r="G64" s="3">
        <v>1564186611128</v>
      </c>
      <c r="I64" s="3">
        <v>-113224866398</v>
      </c>
      <c r="K64" s="3">
        <v>1550229</v>
      </c>
      <c r="M64" s="3">
        <v>1450961744730</v>
      </c>
      <c r="O64" s="3">
        <v>1544268369341</v>
      </c>
      <c r="Q64" s="3">
        <v>-93306624611</v>
      </c>
      <c r="S64" s="3"/>
      <c r="T64" s="3"/>
    </row>
    <row r="65" spans="1:20">
      <c r="A65" s="1" t="s">
        <v>117</v>
      </c>
      <c r="C65" s="3">
        <v>199315</v>
      </c>
      <c r="E65" s="3">
        <v>192557021189</v>
      </c>
      <c r="G65" s="3">
        <v>188843677681</v>
      </c>
      <c r="I65" s="3">
        <v>3713343508</v>
      </c>
      <c r="K65" s="3">
        <v>199315</v>
      </c>
      <c r="M65" s="3">
        <v>192557021189</v>
      </c>
      <c r="O65" s="3">
        <v>180138140608</v>
      </c>
      <c r="Q65" s="3">
        <v>12418880581</v>
      </c>
      <c r="S65" s="3"/>
      <c r="T65" s="3"/>
    </row>
    <row r="66" spans="1:20">
      <c r="A66" s="1" t="s">
        <v>123</v>
      </c>
      <c r="C66" s="3">
        <v>231437</v>
      </c>
      <c r="E66" s="3">
        <v>221345034424</v>
      </c>
      <c r="G66" s="3">
        <v>215936040944</v>
      </c>
      <c r="I66" s="3">
        <v>5408993480</v>
      </c>
      <c r="K66" s="3">
        <v>231437</v>
      </c>
      <c r="M66" s="3">
        <v>221345034424</v>
      </c>
      <c r="O66" s="3">
        <v>203906936331</v>
      </c>
      <c r="Q66" s="3">
        <v>17438098093</v>
      </c>
      <c r="S66" s="3"/>
      <c r="T66" s="3"/>
    </row>
    <row r="67" spans="1:20">
      <c r="A67" s="1" t="s">
        <v>300</v>
      </c>
      <c r="C67" s="3">
        <v>21</v>
      </c>
      <c r="E67" s="3">
        <v>20369261</v>
      </c>
      <c r="G67" s="3">
        <v>20937122</v>
      </c>
      <c r="I67" s="3">
        <v>-567861</v>
      </c>
      <c r="K67" s="3">
        <v>21</v>
      </c>
      <c r="M67" s="3">
        <v>20369261</v>
      </c>
      <c r="O67" s="3">
        <v>20391921</v>
      </c>
      <c r="Q67" s="3">
        <v>-22660</v>
      </c>
      <c r="S67" s="3"/>
      <c r="T67" s="3"/>
    </row>
    <row r="68" spans="1:20">
      <c r="A68" s="1" t="s">
        <v>217</v>
      </c>
      <c r="C68" s="3">
        <v>2003988</v>
      </c>
      <c r="E68" s="3">
        <v>1863470947749</v>
      </c>
      <c r="G68" s="3">
        <v>1999587472356</v>
      </c>
      <c r="I68" s="3">
        <v>-136116524607</v>
      </c>
      <c r="K68" s="3">
        <v>2003988</v>
      </c>
      <c r="M68" s="3">
        <v>1863470947749</v>
      </c>
      <c r="O68" s="3">
        <v>1969591727458</v>
      </c>
      <c r="Q68" s="3">
        <v>-106120779709</v>
      </c>
      <c r="S68" s="3"/>
      <c r="T68" s="3"/>
    </row>
    <row r="69" spans="1:20">
      <c r="A69" s="1" t="s">
        <v>129</v>
      </c>
      <c r="C69" s="3">
        <v>2717954</v>
      </c>
      <c r="E69" s="3">
        <v>2344631406888</v>
      </c>
      <c r="G69" s="3">
        <v>2290593857341</v>
      </c>
      <c r="I69" s="3">
        <v>54037549547</v>
      </c>
      <c r="K69" s="3">
        <v>2717954</v>
      </c>
      <c r="M69" s="3">
        <v>2344631406888</v>
      </c>
      <c r="O69" s="3">
        <v>2303052472515</v>
      </c>
      <c r="Q69" s="3">
        <v>41578934373</v>
      </c>
      <c r="S69" s="3"/>
      <c r="T69" s="3"/>
    </row>
    <row r="70" spans="1:20">
      <c r="A70" s="1" t="s">
        <v>135</v>
      </c>
      <c r="C70" s="3">
        <v>1264036</v>
      </c>
      <c r="E70" s="3">
        <v>1044940680727</v>
      </c>
      <c r="G70" s="3">
        <v>1019599974991</v>
      </c>
      <c r="I70" s="3">
        <v>25340705736</v>
      </c>
      <c r="K70" s="3">
        <v>1264036</v>
      </c>
      <c r="M70" s="3">
        <v>1044940680727</v>
      </c>
      <c r="O70" s="3">
        <v>1052766225330</v>
      </c>
      <c r="Q70" s="3">
        <v>-7825544603</v>
      </c>
      <c r="S70" s="3"/>
      <c r="T70" s="3"/>
    </row>
    <row r="71" spans="1:20">
      <c r="A71" s="1" t="s">
        <v>144</v>
      </c>
      <c r="C71" s="3">
        <v>1945638</v>
      </c>
      <c r="E71" s="3">
        <v>1813099618250</v>
      </c>
      <c r="G71" s="3">
        <v>1869635587721</v>
      </c>
      <c r="I71" s="3">
        <v>-56535969471</v>
      </c>
      <c r="K71" s="3">
        <v>1945638</v>
      </c>
      <c r="M71" s="3">
        <v>1813099618250</v>
      </c>
      <c r="O71" s="3">
        <v>1789000386661</v>
      </c>
      <c r="Q71" s="3">
        <v>24099231589</v>
      </c>
      <c r="S71" s="3"/>
      <c r="T71" s="3"/>
    </row>
    <row r="72" spans="1:20">
      <c r="A72" s="1" t="s">
        <v>155</v>
      </c>
      <c r="C72" s="3">
        <v>1006725</v>
      </c>
      <c r="E72" s="3">
        <v>881355787194</v>
      </c>
      <c r="G72" s="3">
        <v>916374924157</v>
      </c>
      <c r="I72" s="3">
        <v>-35019136963</v>
      </c>
      <c r="K72" s="3">
        <v>1006725</v>
      </c>
      <c r="M72" s="3">
        <v>881355787194</v>
      </c>
      <c r="O72" s="3">
        <v>932984012637</v>
      </c>
      <c r="Q72" s="3">
        <v>-51628225443</v>
      </c>
      <c r="S72" s="3"/>
      <c r="T72" s="3"/>
    </row>
    <row r="73" spans="1:20">
      <c r="A73" s="1" t="s">
        <v>301</v>
      </c>
      <c r="C73" s="3">
        <v>342193</v>
      </c>
      <c r="E73" s="3">
        <v>332599538829</v>
      </c>
      <c r="G73" s="3">
        <v>332560041202</v>
      </c>
      <c r="I73" s="3">
        <v>39497627</v>
      </c>
      <c r="K73" s="3">
        <v>342193</v>
      </c>
      <c r="M73" s="3">
        <v>332599538829</v>
      </c>
      <c r="O73" s="3">
        <v>331956984604</v>
      </c>
      <c r="Q73" s="3">
        <v>642554225</v>
      </c>
      <c r="S73" s="3"/>
      <c r="T73" s="3"/>
    </row>
    <row r="74" spans="1:20">
      <c r="A74" s="1" t="s">
        <v>93</v>
      </c>
      <c r="C74" s="3">
        <v>14501</v>
      </c>
      <c r="E74" s="3">
        <v>12214735567</v>
      </c>
      <c r="G74" s="3">
        <v>11646441793</v>
      </c>
      <c r="I74" s="3">
        <v>568293774</v>
      </c>
      <c r="K74" s="3">
        <v>14501</v>
      </c>
      <c r="M74" s="3">
        <v>12214735567</v>
      </c>
      <c r="O74" s="3">
        <v>11068496625</v>
      </c>
      <c r="Q74" s="3">
        <v>1146238942</v>
      </c>
      <c r="S74" s="3"/>
      <c r="T74" s="3"/>
    </row>
    <row r="75" spans="1:20">
      <c r="A75" s="1" t="s">
        <v>68</v>
      </c>
      <c r="C75" s="3">
        <v>1000</v>
      </c>
      <c r="E75" s="3">
        <v>959965200</v>
      </c>
      <c r="G75" s="3">
        <v>839869800</v>
      </c>
      <c r="I75" s="3">
        <v>120095400</v>
      </c>
      <c r="K75" s="3">
        <v>1000</v>
      </c>
      <c r="M75" s="3">
        <v>959965200</v>
      </c>
      <c r="O75" s="3">
        <v>839969784</v>
      </c>
      <c r="Q75" s="3">
        <v>119995416</v>
      </c>
      <c r="S75" s="3"/>
      <c r="T75" s="3"/>
    </row>
    <row r="76" spans="1:20">
      <c r="A76" s="1" t="s">
        <v>99</v>
      </c>
      <c r="C76" s="3">
        <v>431022</v>
      </c>
      <c r="E76" s="3">
        <v>368763020747</v>
      </c>
      <c r="G76" s="3">
        <v>357205560749</v>
      </c>
      <c r="I76" s="3">
        <v>11557459998</v>
      </c>
      <c r="K76" s="3">
        <v>431022</v>
      </c>
      <c r="M76" s="3">
        <v>368763020747</v>
      </c>
      <c r="O76" s="3">
        <v>330292200384</v>
      </c>
      <c r="Q76" s="3">
        <v>38470820363</v>
      </c>
      <c r="S76" s="3"/>
      <c r="T76" s="3"/>
    </row>
    <row r="77" spans="1:20">
      <c r="A77" s="1" t="s">
        <v>120</v>
      </c>
      <c r="C77" s="3">
        <v>565922</v>
      </c>
      <c r="E77" s="3">
        <v>419163230182</v>
      </c>
      <c r="G77" s="3">
        <v>434052043624</v>
      </c>
      <c r="I77" s="3">
        <v>-14888813442</v>
      </c>
      <c r="K77" s="3">
        <v>565922</v>
      </c>
      <c r="M77" s="3">
        <v>419163230182</v>
      </c>
      <c r="O77" s="3">
        <v>409894001930</v>
      </c>
      <c r="Q77" s="3">
        <v>9269228252</v>
      </c>
      <c r="S77" s="3"/>
      <c r="T77" s="3"/>
    </row>
    <row r="78" spans="1:20">
      <c r="A78" s="1" t="s">
        <v>102</v>
      </c>
      <c r="C78" s="3">
        <v>46863</v>
      </c>
      <c r="E78" s="3">
        <v>39370053603</v>
      </c>
      <c r="G78" s="3">
        <v>37543580359</v>
      </c>
      <c r="I78" s="3">
        <v>1826473244</v>
      </c>
      <c r="K78" s="3">
        <v>46863</v>
      </c>
      <c r="M78" s="3">
        <v>39370053603</v>
      </c>
      <c r="O78" s="3">
        <v>34611454664</v>
      </c>
      <c r="Q78" s="3">
        <v>4758598939</v>
      </c>
      <c r="S78" s="3"/>
      <c r="T78" s="3"/>
    </row>
    <row r="79" spans="1:20">
      <c r="A79" s="1" t="s">
        <v>108</v>
      </c>
      <c r="C79" s="3">
        <v>102270</v>
      </c>
      <c r="E79" s="3">
        <v>88132068396</v>
      </c>
      <c r="G79" s="3">
        <v>85266278441</v>
      </c>
      <c r="I79" s="3">
        <v>2865789955</v>
      </c>
      <c r="K79" s="3">
        <v>102270</v>
      </c>
      <c r="M79" s="3">
        <v>88132068396</v>
      </c>
      <c r="O79" s="3">
        <v>80378195665</v>
      </c>
      <c r="Q79" s="3">
        <v>7753872731</v>
      </c>
      <c r="S79" s="3"/>
      <c r="T79" s="3"/>
    </row>
    <row r="80" spans="1:20">
      <c r="A80" s="1" t="s">
        <v>111</v>
      </c>
      <c r="C80" s="3">
        <v>47772</v>
      </c>
      <c r="E80" s="3">
        <v>39146301735</v>
      </c>
      <c r="G80" s="3">
        <v>37143659920</v>
      </c>
      <c r="I80" s="3">
        <v>2002641815</v>
      </c>
      <c r="K80" s="3">
        <v>47772</v>
      </c>
      <c r="M80" s="3">
        <v>39146301735</v>
      </c>
      <c r="O80" s="3">
        <v>34884313266</v>
      </c>
      <c r="Q80" s="3">
        <v>4261988469</v>
      </c>
      <c r="S80" s="3"/>
      <c r="T80" s="3"/>
    </row>
    <row r="81" spans="1:20">
      <c r="A81" s="1" t="s">
        <v>114</v>
      </c>
      <c r="C81" s="3">
        <v>843316</v>
      </c>
      <c r="E81" s="3">
        <v>653124565376</v>
      </c>
      <c r="G81" s="3">
        <v>690476763054</v>
      </c>
      <c r="I81" s="3">
        <v>-37352197678</v>
      </c>
      <c r="K81" s="3">
        <v>843316</v>
      </c>
      <c r="M81" s="3">
        <v>653124565376</v>
      </c>
      <c r="O81" s="3">
        <v>656615701041</v>
      </c>
      <c r="Q81" s="3">
        <v>-3491135665</v>
      </c>
      <c r="S81" s="3"/>
      <c r="T81" s="3"/>
    </row>
    <row r="82" spans="1:20">
      <c r="A82" s="1" t="s">
        <v>126</v>
      </c>
      <c r="C82" s="3">
        <v>675345</v>
      </c>
      <c r="E82" s="3">
        <v>593944396235</v>
      </c>
      <c r="G82" s="3">
        <v>605581829002</v>
      </c>
      <c r="I82" s="3">
        <v>-11637432767</v>
      </c>
      <c r="K82" s="3">
        <v>675345</v>
      </c>
      <c r="M82" s="3">
        <v>593944396235</v>
      </c>
      <c r="O82" s="3">
        <v>637233535640</v>
      </c>
      <c r="Q82" s="3">
        <v>-43289139405</v>
      </c>
      <c r="S82" s="3"/>
      <c r="T82" s="3"/>
    </row>
    <row r="83" spans="1:20">
      <c r="A83" s="1" t="s">
        <v>87</v>
      </c>
      <c r="C83" s="3">
        <v>56655</v>
      </c>
      <c r="E83" s="3">
        <v>45030594331</v>
      </c>
      <c r="G83" s="3">
        <v>42668480835</v>
      </c>
      <c r="I83" s="3">
        <v>2362113496</v>
      </c>
      <c r="K83" s="3">
        <v>56655</v>
      </c>
      <c r="M83" s="3">
        <v>45030594331</v>
      </c>
      <c r="O83" s="3">
        <v>39954156529</v>
      </c>
      <c r="Q83" s="3">
        <v>5076437802</v>
      </c>
      <c r="S83" s="3"/>
      <c r="T83" s="3"/>
    </row>
    <row r="84" spans="1:20">
      <c r="A84" s="1" t="s">
        <v>132</v>
      </c>
      <c r="C84" s="3">
        <v>250800</v>
      </c>
      <c r="E84" s="3">
        <v>242789173773</v>
      </c>
      <c r="G84" s="3">
        <v>239398232281</v>
      </c>
      <c r="I84" s="3">
        <v>3390941492</v>
      </c>
      <c r="K84" s="3">
        <v>250800</v>
      </c>
      <c r="M84" s="3">
        <v>242789173773</v>
      </c>
      <c r="O84" s="3">
        <v>236444260970</v>
      </c>
      <c r="Q84" s="3">
        <v>6344912803</v>
      </c>
      <c r="S84" s="3"/>
      <c r="T84" s="3"/>
    </row>
    <row r="85" spans="1:20">
      <c r="A85" s="1" t="s">
        <v>149</v>
      </c>
      <c r="C85" s="3">
        <v>2656</v>
      </c>
      <c r="E85" s="3">
        <v>2179856881</v>
      </c>
      <c r="G85" s="3">
        <v>2067707455</v>
      </c>
      <c r="I85" s="3">
        <v>112149426</v>
      </c>
      <c r="K85" s="3">
        <v>2656</v>
      </c>
      <c r="M85" s="3">
        <v>2179856881</v>
      </c>
      <c r="O85" s="3">
        <v>1941863917</v>
      </c>
      <c r="Q85" s="3">
        <v>237992964</v>
      </c>
      <c r="S85" s="3"/>
      <c r="T85" s="3"/>
    </row>
    <row r="86" spans="1:20">
      <c r="A86" s="1" t="s">
        <v>141</v>
      </c>
      <c r="C86" s="3">
        <v>1830316</v>
      </c>
      <c r="E86" s="3">
        <v>1409292231304</v>
      </c>
      <c r="G86" s="3">
        <v>1369588853582</v>
      </c>
      <c r="I86" s="3">
        <v>39703377722</v>
      </c>
      <c r="K86" s="3">
        <v>1830316</v>
      </c>
      <c r="M86" s="3">
        <v>1409292231304</v>
      </c>
      <c r="O86" s="3">
        <v>1429279763601</v>
      </c>
      <c r="Q86" s="3">
        <v>-19987532297</v>
      </c>
      <c r="S86" s="3"/>
      <c r="T86" s="3"/>
    </row>
    <row r="87" spans="1:20">
      <c r="A87" s="1" t="s">
        <v>230</v>
      </c>
      <c r="C87" s="3">
        <v>999000</v>
      </c>
      <c r="E87" s="3">
        <v>916249584748</v>
      </c>
      <c r="G87" s="3">
        <v>916140776166</v>
      </c>
      <c r="I87" s="3">
        <v>108808582</v>
      </c>
      <c r="K87" s="3">
        <v>999000</v>
      </c>
      <c r="M87" s="3">
        <v>916249584748</v>
      </c>
      <c r="O87" s="3">
        <v>998845154999</v>
      </c>
      <c r="Q87" s="3">
        <v>-82595570251</v>
      </c>
      <c r="S87" s="3"/>
      <c r="T87" s="3"/>
    </row>
    <row r="88" spans="1:20">
      <c r="A88" s="1" t="s">
        <v>146</v>
      </c>
      <c r="C88" s="3">
        <v>6479</v>
      </c>
      <c r="E88" s="3">
        <v>5454537155</v>
      </c>
      <c r="G88" s="3">
        <v>5191996993</v>
      </c>
      <c r="I88" s="3">
        <v>262540162</v>
      </c>
      <c r="K88" s="3">
        <v>6479</v>
      </c>
      <c r="M88" s="3">
        <v>5454537155</v>
      </c>
      <c r="O88" s="3">
        <v>4937769710</v>
      </c>
      <c r="Q88" s="3">
        <v>516767445</v>
      </c>
      <c r="S88" s="3"/>
      <c r="T88" s="3"/>
    </row>
    <row r="89" spans="1:20">
      <c r="A89" s="1" t="s">
        <v>232</v>
      </c>
      <c r="C89" s="3">
        <v>1500000</v>
      </c>
      <c r="E89" s="3">
        <v>1299564889065</v>
      </c>
      <c r="G89" s="3">
        <v>1380685960500</v>
      </c>
      <c r="I89" s="3">
        <v>-81121071435</v>
      </c>
      <c r="K89" s="3">
        <v>1500000</v>
      </c>
      <c r="M89" s="3">
        <v>1299564889065</v>
      </c>
      <c r="O89" s="3">
        <v>1500000000000</v>
      </c>
      <c r="Q89" s="3">
        <v>-200435110935</v>
      </c>
      <c r="S89" s="3"/>
      <c r="T89" s="3"/>
    </row>
    <row r="90" spans="1:20">
      <c r="A90" s="1" t="s">
        <v>184</v>
      </c>
      <c r="C90" s="3">
        <v>729312</v>
      </c>
      <c r="E90" s="3">
        <v>585616306639</v>
      </c>
      <c r="G90" s="3">
        <v>649633141684</v>
      </c>
      <c r="I90" s="3">
        <v>-64016835045</v>
      </c>
      <c r="K90" s="3">
        <v>729312</v>
      </c>
      <c r="M90" s="3">
        <v>585616306639</v>
      </c>
      <c r="O90" s="3">
        <v>656403437949</v>
      </c>
      <c r="Q90" s="3">
        <v>-70787131310</v>
      </c>
      <c r="S90" s="3"/>
      <c r="T90" s="3"/>
    </row>
    <row r="91" spans="1:20">
      <c r="A91" s="1" t="s">
        <v>235</v>
      </c>
      <c r="C91" s="3">
        <v>1000000</v>
      </c>
      <c r="E91" s="3">
        <v>907167114000</v>
      </c>
      <c r="G91" s="3">
        <v>907059384000</v>
      </c>
      <c r="I91" s="3">
        <v>107730000</v>
      </c>
      <c r="K91" s="3">
        <v>1000000</v>
      </c>
      <c r="M91" s="3">
        <v>907167114000</v>
      </c>
      <c r="O91" s="3">
        <v>1000000000000</v>
      </c>
      <c r="Q91" s="3">
        <v>-92832886000</v>
      </c>
      <c r="S91" s="3"/>
      <c r="T91" s="3"/>
    </row>
    <row r="92" spans="1:20">
      <c r="A92" s="1" t="s">
        <v>138</v>
      </c>
      <c r="C92" s="3">
        <v>240709</v>
      </c>
      <c r="E92" s="3">
        <v>204805845893</v>
      </c>
      <c r="G92" s="3">
        <v>198574771279</v>
      </c>
      <c r="I92" s="3">
        <v>6231074614</v>
      </c>
      <c r="K92" s="3">
        <v>240709</v>
      </c>
      <c r="M92" s="3">
        <v>204805845893</v>
      </c>
      <c r="O92" s="3">
        <v>194014788574</v>
      </c>
      <c r="Q92" s="3">
        <v>10791057319</v>
      </c>
      <c r="S92" s="3"/>
      <c r="T92" s="3"/>
    </row>
    <row r="93" spans="1:20">
      <c r="A93" s="1" t="s">
        <v>105</v>
      </c>
      <c r="C93" s="3">
        <v>236804</v>
      </c>
      <c r="E93" s="3">
        <v>231853021935</v>
      </c>
      <c r="G93" s="3">
        <v>228837284033</v>
      </c>
      <c r="I93" s="3">
        <v>3015737902</v>
      </c>
      <c r="K93" s="3">
        <v>236804</v>
      </c>
      <c r="M93" s="3">
        <v>231853021935</v>
      </c>
      <c r="O93" s="3">
        <v>225819838462</v>
      </c>
      <c r="Q93" s="3">
        <v>6033183473</v>
      </c>
      <c r="S93" s="3"/>
      <c r="T93" s="3"/>
    </row>
    <row r="94" spans="1:20">
      <c r="A94" s="1" t="s">
        <v>152</v>
      </c>
      <c r="C94" s="3">
        <v>4885</v>
      </c>
      <c r="E94" s="3">
        <v>3969695308</v>
      </c>
      <c r="G94" s="3">
        <v>3755860626</v>
      </c>
      <c r="I94" s="3">
        <v>213834682</v>
      </c>
      <c r="K94" s="3">
        <v>4885</v>
      </c>
      <c r="M94" s="3">
        <v>3969695308</v>
      </c>
      <c r="O94" s="3">
        <v>3537288194</v>
      </c>
      <c r="Q94" s="3">
        <v>432407114</v>
      </c>
      <c r="S94" s="3"/>
      <c r="T94" s="3"/>
    </row>
    <row r="95" spans="1:20">
      <c r="A95" s="1" t="s">
        <v>90</v>
      </c>
      <c r="C95" s="3">
        <v>50000</v>
      </c>
      <c r="E95" s="3">
        <v>39232627765</v>
      </c>
      <c r="G95" s="3">
        <v>37019161140</v>
      </c>
      <c r="I95" s="3">
        <v>2213466625</v>
      </c>
      <c r="K95" s="3">
        <v>50000</v>
      </c>
      <c r="M95" s="3">
        <v>39232627765</v>
      </c>
      <c r="O95" s="3">
        <v>34655370742</v>
      </c>
      <c r="Q95" s="3">
        <v>4577257023</v>
      </c>
      <c r="S95" s="3"/>
      <c r="T95" s="3"/>
    </row>
    <row r="96" spans="1:20">
      <c r="A96" s="1" t="s">
        <v>186</v>
      </c>
      <c r="C96" s="3">
        <v>1000000</v>
      </c>
      <c r="E96" s="3">
        <v>906267146625</v>
      </c>
      <c r="G96" s="3">
        <v>906159523500</v>
      </c>
      <c r="I96" s="3">
        <v>107623125</v>
      </c>
      <c r="K96" s="3">
        <v>1000000</v>
      </c>
      <c r="M96" s="3">
        <v>906267146625</v>
      </c>
      <c r="O96" s="3">
        <v>1000000000000</v>
      </c>
      <c r="Q96" s="3">
        <v>-93732853375</v>
      </c>
      <c r="S96" s="3"/>
      <c r="T96" s="3"/>
    </row>
    <row r="97" spans="1:20">
      <c r="A97" s="1" t="s">
        <v>175</v>
      </c>
      <c r="C97" s="3">
        <v>1998800</v>
      </c>
      <c r="E97" s="3">
        <v>1778867513715</v>
      </c>
      <c r="G97" s="3">
        <v>1818517900000</v>
      </c>
      <c r="I97" s="3">
        <v>-39650386285</v>
      </c>
      <c r="K97" s="3">
        <v>1998800</v>
      </c>
      <c r="M97" s="3">
        <v>1778867513715</v>
      </c>
      <c r="O97" s="3">
        <v>1998800000000</v>
      </c>
      <c r="Q97" s="3">
        <v>-219932486285</v>
      </c>
      <c r="S97" s="3"/>
      <c r="T97" s="3"/>
    </row>
    <row r="98" spans="1:20">
      <c r="A98" s="1" t="s">
        <v>224</v>
      </c>
      <c r="C98" s="3">
        <v>818940</v>
      </c>
      <c r="E98" s="3">
        <v>612135459285</v>
      </c>
      <c r="G98" s="3">
        <v>612062765564</v>
      </c>
      <c r="I98" s="3">
        <v>72693721</v>
      </c>
      <c r="K98" s="3">
        <v>818940</v>
      </c>
      <c r="M98" s="3">
        <v>612135459285</v>
      </c>
      <c r="O98" s="3">
        <v>614983339642</v>
      </c>
      <c r="Q98" s="3">
        <v>-2847880357</v>
      </c>
      <c r="S98" s="3"/>
      <c r="T98" s="3"/>
    </row>
    <row r="99" spans="1:20">
      <c r="A99" s="1" t="s">
        <v>225</v>
      </c>
      <c r="C99" s="3">
        <v>775000</v>
      </c>
      <c r="E99" s="3">
        <v>499081907625</v>
      </c>
      <c r="G99" s="3">
        <v>600646772654</v>
      </c>
      <c r="I99" s="3">
        <v>-101564865029</v>
      </c>
      <c r="K99" s="3">
        <v>775000</v>
      </c>
      <c r="M99" s="3">
        <v>499081907625</v>
      </c>
      <c r="O99" s="3">
        <v>600646772654</v>
      </c>
      <c r="Q99" s="3">
        <v>-101564865029</v>
      </c>
      <c r="S99" s="3"/>
      <c r="T99" s="3"/>
    </row>
    <row r="100" spans="1:20">
      <c r="A100" s="1" t="s">
        <v>227</v>
      </c>
      <c r="C100" s="3">
        <v>699510</v>
      </c>
      <c r="E100" s="3">
        <v>450468109939</v>
      </c>
      <c r="G100" s="3">
        <v>450414614911</v>
      </c>
      <c r="I100" s="3">
        <v>53495028</v>
      </c>
      <c r="K100" s="3">
        <v>699510</v>
      </c>
      <c r="M100" s="3">
        <v>450468109939</v>
      </c>
      <c r="O100" s="3">
        <v>473457798633</v>
      </c>
      <c r="Q100" s="3">
        <v>-22989688694</v>
      </c>
      <c r="S100" s="3"/>
      <c r="T100" s="3"/>
    </row>
    <row r="101" spans="1:20">
      <c r="A101" s="1" t="s">
        <v>302</v>
      </c>
      <c r="C101" s="3">
        <v>0</v>
      </c>
      <c r="E101" s="3">
        <v>0</v>
      </c>
      <c r="G101" s="3">
        <v>-3100000</v>
      </c>
      <c r="I101" s="3">
        <v>3100000</v>
      </c>
      <c r="K101" s="3">
        <v>0</v>
      </c>
      <c r="M101" s="3">
        <v>0</v>
      </c>
      <c r="O101" s="3">
        <v>0</v>
      </c>
      <c r="Q101" s="3">
        <v>0</v>
      </c>
      <c r="S101" s="3"/>
      <c r="T101" s="3"/>
    </row>
    <row r="102" spans="1:20">
      <c r="A102" s="1" t="s">
        <v>96</v>
      </c>
      <c r="C102" s="3">
        <v>0</v>
      </c>
      <c r="E102" s="3">
        <v>0</v>
      </c>
      <c r="G102" s="3">
        <v>-29500704747</v>
      </c>
      <c r="I102" s="3">
        <v>29500704747</v>
      </c>
      <c r="K102" s="3">
        <v>0</v>
      </c>
      <c r="M102" s="3">
        <v>0</v>
      </c>
      <c r="O102" s="3">
        <v>0</v>
      </c>
      <c r="Q102" s="3">
        <v>0</v>
      </c>
      <c r="S102" s="3"/>
      <c r="T102" s="3"/>
    </row>
    <row r="103" spans="1:20" ht="22.5" thickBot="1">
      <c r="E103" s="6">
        <f>SUM(E8:E102)</f>
        <v>29939254684806</v>
      </c>
      <c r="G103" s="6">
        <f>SUM(G8:G102)</f>
        <v>30306552040060</v>
      </c>
      <c r="I103" s="6">
        <f>SUM(I8:I102)</f>
        <v>-367297355254</v>
      </c>
      <c r="M103" s="6">
        <f>SUM(M8:M102)</f>
        <v>30000742633129</v>
      </c>
      <c r="O103" s="6">
        <f>SUM(O8:O102)</f>
        <v>29987465271673</v>
      </c>
      <c r="Q103" s="6">
        <f>SUM(Q8:Q102)</f>
        <v>13277361456</v>
      </c>
    </row>
    <row r="104" spans="1:20" ht="22.5" thickTop="1"/>
    <row r="106" spans="1:20">
      <c r="I106" s="3"/>
    </row>
    <row r="107" spans="1:20">
      <c r="Q10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2020-05-26T05:54:12Z</dcterms:created>
  <dcterms:modified xsi:type="dcterms:W3CDTF">2020-05-30T13:48:50Z</dcterms:modified>
</cp:coreProperties>
</file>