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خرداد 99\تارنما\"/>
    </mc:Choice>
  </mc:AlternateContent>
  <xr:revisionPtr revIDLastSave="0" documentId="13_ncr:1_{BA689BF7-8BE0-44C9-82A7-5373FF7FF95D}" xr6:coauthVersionLast="45" xr6:coauthVersionMax="45" xr10:uidLastSave="{00000000-0000-0000-0000-000000000000}"/>
  <bookViews>
    <workbookView xWindow="-120" yWindow="-120" windowWidth="29040" windowHeight="15840" tabRatio="790" xr2:uid="{00000000-000D-0000-FFFF-FFFF00000000}"/>
  </bookViews>
  <sheets>
    <sheet name="تاییدیه" sheetId="16" r:id="rId1"/>
    <sheet name="سهام" sheetId="1" r:id="rId2"/>
    <sheet name="اوراق مشارکت" sheetId="3" r:id="rId3"/>
    <sheet name=" تعدیل قیمت " sheetId="4" r:id="rId4"/>
    <sheet name="سپرده " sheetId="6" r:id="rId5"/>
    <sheet name="جمع درآمدها" sheetId="15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2" i="11" l="1"/>
  <c r="I63" i="11"/>
  <c r="I64" i="11"/>
  <c r="I65" i="11"/>
  <c r="I66" i="11"/>
  <c r="I67" i="11"/>
  <c r="I68" i="11"/>
  <c r="G9" i="11"/>
  <c r="I9" i="11" s="1"/>
  <c r="G10" i="11"/>
  <c r="I10" i="11" s="1"/>
  <c r="G11" i="11"/>
  <c r="I11" i="11" s="1"/>
  <c r="G12" i="11"/>
  <c r="I12" i="11" s="1"/>
  <c r="G13" i="11"/>
  <c r="I13" i="11" s="1"/>
  <c r="G14" i="11"/>
  <c r="I14" i="11" s="1"/>
  <c r="G15" i="11"/>
  <c r="I15" i="11" s="1"/>
  <c r="G16" i="11"/>
  <c r="I16" i="11" s="1"/>
  <c r="G17" i="11"/>
  <c r="I17" i="11" s="1"/>
  <c r="G18" i="11"/>
  <c r="I18" i="11" s="1"/>
  <c r="G19" i="11"/>
  <c r="I19" i="11" s="1"/>
  <c r="G20" i="11"/>
  <c r="I20" i="11" s="1"/>
  <c r="G21" i="11"/>
  <c r="I21" i="11" s="1"/>
  <c r="G22" i="11"/>
  <c r="I22" i="11" s="1"/>
  <c r="G23" i="11"/>
  <c r="I23" i="11" s="1"/>
  <c r="G24" i="11"/>
  <c r="I24" i="11" s="1"/>
  <c r="G25" i="11"/>
  <c r="I25" i="11" s="1"/>
  <c r="G26" i="11"/>
  <c r="I26" i="11" s="1"/>
  <c r="G27" i="11"/>
  <c r="I27" i="11" s="1"/>
  <c r="G28" i="11"/>
  <c r="I28" i="11" s="1"/>
  <c r="G29" i="11"/>
  <c r="I29" i="11" s="1"/>
  <c r="G30" i="11"/>
  <c r="I30" i="11" s="1"/>
  <c r="G31" i="11"/>
  <c r="I31" i="11" s="1"/>
  <c r="G32" i="11"/>
  <c r="I32" i="11" s="1"/>
  <c r="G33" i="11"/>
  <c r="I33" i="11" s="1"/>
  <c r="G34" i="11"/>
  <c r="I34" i="11" s="1"/>
  <c r="G35" i="11"/>
  <c r="I35" i="11" s="1"/>
  <c r="G36" i="11"/>
  <c r="I36" i="11" s="1"/>
  <c r="G37" i="11"/>
  <c r="I37" i="11" s="1"/>
  <c r="G38" i="11"/>
  <c r="I38" i="11" s="1"/>
  <c r="G39" i="11"/>
  <c r="I39" i="11" s="1"/>
  <c r="G40" i="11"/>
  <c r="I40" i="11" s="1"/>
  <c r="G41" i="11"/>
  <c r="I41" i="11" s="1"/>
  <c r="G42" i="11"/>
  <c r="I42" i="11" s="1"/>
  <c r="G43" i="11"/>
  <c r="I43" i="11" s="1"/>
  <c r="G44" i="11"/>
  <c r="I44" i="11" s="1"/>
  <c r="G45" i="11"/>
  <c r="I45" i="11" s="1"/>
  <c r="G46" i="11"/>
  <c r="I46" i="11" s="1"/>
  <c r="G47" i="11"/>
  <c r="I47" i="11" s="1"/>
  <c r="G48" i="11"/>
  <c r="I48" i="11" s="1"/>
  <c r="G49" i="11"/>
  <c r="I49" i="11" s="1"/>
  <c r="G50" i="11"/>
  <c r="I50" i="11" s="1"/>
  <c r="G51" i="11"/>
  <c r="I51" i="11" s="1"/>
  <c r="G52" i="11"/>
  <c r="I52" i="11" s="1"/>
  <c r="G53" i="11"/>
  <c r="I53" i="11" s="1"/>
  <c r="G54" i="11"/>
  <c r="I54" i="11" s="1"/>
  <c r="G55" i="11"/>
  <c r="I55" i="11" s="1"/>
  <c r="G56" i="11"/>
  <c r="I56" i="11" s="1"/>
  <c r="G57" i="11"/>
  <c r="I57" i="11" s="1"/>
  <c r="G58" i="11"/>
  <c r="I58" i="11" s="1"/>
  <c r="G59" i="11"/>
  <c r="I59" i="11" s="1"/>
  <c r="G60" i="11"/>
  <c r="I60" i="11" s="1"/>
  <c r="G61" i="11"/>
  <c r="I61" i="11" s="1"/>
  <c r="G8" i="11"/>
  <c r="I8" i="11" s="1"/>
  <c r="G11" i="15" l="1"/>
  <c r="C10" i="15"/>
  <c r="G11" i="13"/>
  <c r="I11" i="13"/>
  <c r="E11" i="13"/>
  <c r="Q72" i="12"/>
  <c r="O72" i="12"/>
  <c r="M72" i="12"/>
  <c r="K72" i="12"/>
  <c r="I72" i="12"/>
  <c r="G72" i="12"/>
  <c r="E72" i="12"/>
  <c r="C72" i="12"/>
  <c r="S69" i="11"/>
  <c r="U12" i="11" s="1"/>
  <c r="Q69" i="11"/>
  <c r="O69" i="11"/>
  <c r="M69" i="11"/>
  <c r="I69" i="11"/>
  <c r="G69" i="11"/>
  <c r="E69" i="11"/>
  <c r="C69" i="11"/>
  <c r="Q84" i="10"/>
  <c r="O84" i="10"/>
  <c r="M84" i="10"/>
  <c r="I84" i="10"/>
  <c r="G84" i="10"/>
  <c r="E84" i="10"/>
  <c r="O95" i="9"/>
  <c r="M95" i="9"/>
  <c r="I95" i="9"/>
  <c r="G95" i="9"/>
  <c r="E95" i="9"/>
  <c r="Q33" i="9"/>
  <c r="Q95" i="9" s="1"/>
  <c r="S24" i="8"/>
  <c r="Q24" i="8"/>
  <c r="O24" i="8"/>
  <c r="M24" i="8"/>
  <c r="K24" i="8"/>
  <c r="I24" i="8"/>
  <c r="U63" i="11" l="1"/>
  <c r="U55" i="11"/>
  <c r="U47" i="11"/>
  <c r="U39" i="11"/>
  <c r="U31" i="11"/>
  <c r="U23" i="11"/>
  <c r="U15" i="11"/>
  <c r="U66" i="11"/>
  <c r="U54" i="11"/>
  <c r="U46" i="11"/>
  <c r="U38" i="11"/>
  <c r="U26" i="11"/>
  <c r="U8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67" i="11"/>
  <c r="U59" i="11"/>
  <c r="U51" i="11"/>
  <c r="U43" i="11"/>
  <c r="U35" i="11"/>
  <c r="U27" i="11"/>
  <c r="U19" i="11"/>
  <c r="U11" i="11"/>
  <c r="U62" i="11"/>
  <c r="U58" i="11"/>
  <c r="U50" i="11"/>
  <c r="U42" i="11"/>
  <c r="U34" i="11"/>
  <c r="U30" i="11"/>
  <c r="U22" i="11"/>
  <c r="U18" i="11"/>
  <c r="U14" i="11"/>
  <c r="U10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K10" i="11"/>
  <c r="C7" i="15"/>
  <c r="C11" i="15" s="1"/>
  <c r="E8" i="15" s="1"/>
  <c r="K65" i="11"/>
  <c r="K57" i="11"/>
  <c r="K49" i="11"/>
  <c r="K41" i="11"/>
  <c r="K33" i="11"/>
  <c r="K25" i="11"/>
  <c r="K17" i="11"/>
  <c r="K9" i="11"/>
  <c r="K64" i="11"/>
  <c r="K56" i="11"/>
  <c r="K48" i="11"/>
  <c r="K40" i="11"/>
  <c r="K32" i="11"/>
  <c r="K24" i="11"/>
  <c r="K16" i="11"/>
  <c r="K8" i="11"/>
  <c r="K61" i="11"/>
  <c r="K53" i="11"/>
  <c r="K45" i="11"/>
  <c r="K37" i="11"/>
  <c r="K29" i="11"/>
  <c r="K21" i="11"/>
  <c r="K13" i="11"/>
  <c r="K68" i="11"/>
  <c r="K60" i="11"/>
  <c r="K52" i="11"/>
  <c r="K44" i="11"/>
  <c r="K36" i="11"/>
  <c r="K28" i="11"/>
  <c r="K20" i="11"/>
  <c r="K12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K11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S38" i="7"/>
  <c r="Q38" i="7"/>
  <c r="O38" i="7"/>
  <c r="M38" i="7"/>
  <c r="K38" i="7"/>
  <c r="I38" i="7"/>
  <c r="S12" i="6"/>
  <c r="Q12" i="6"/>
  <c r="O12" i="6"/>
  <c r="M12" i="6"/>
  <c r="K12" i="6"/>
  <c r="K32" i="4"/>
  <c r="AK61" i="3"/>
  <c r="AI61" i="3"/>
  <c r="AG61" i="3"/>
  <c r="AA61" i="3"/>
  <c r="W61" i="3"/>
  <c r="S61" i="3"/>
  <c r="Q61" i="3"/>
  <c r="W44" i="1"/>
  <c r="U44" i="1"/>
  <c r="O44" i="1"/>
  <c r="K44" i="1"/>
  <c r="G44" i="1"/>
  <c r="E44" i="1"/>
  <c r="K11" i="13" l="1"/>
  <c r="U69" i="11"/>
  <c r="E7" i="15"/>
  <c r="E10" i="15"/>
  <c r="E9" i="15"/>
  <c r="K69" i="11"/>
  <c r="Y44" i="1"/>
  <c r="E11" i="15" l="1"/>
</calcChain>
</file>

<file path=xl/sharedStrings.xml><?xml version="1.0" encoding="utf-8"?>
<sst xmlns="http://schemas.openxmlformats.org/spreadsheetml/2006/main" count="1167" uniqueCount="338">
  <si>
    <t>صندوق سرمایه‌گذاری ثابت حامی</t>
  </si>
  <si>
    <t>صورت وضعیت پورتفوی</t>
  </si>
  <si>
    <t>برای ماه منتهی به 1399/03/31</t>
  </si>
  <si>
    <t>نام شرکت</t>
  </si>
  <si>
    <t>1399/02/31</t>
  </si>
  <si>
    <t>تغییرات طی دوره</t>
  </si>
  <si>
    <t>1399/03/31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</si>
  <si>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</si>
  <si>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</si>
  <si>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</si>
  <si>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</si>
  <si>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</si>
  <si>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</si>
  <si>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</si>
  <si>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</si>
  <si>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شیراز</t>
  </si>
  <si>
    <t>پتروشيمي تندگويان</t>
  </si>
  <si>
    <t>پتروشیمی پردیس</t>
  </si>
  <si>
    <t>پتروشیمی جم</t>
  </si>
  <si>
    <t>پتروشیمی زاگرس</t>
  </si>
  <si>
    <t>پتروشیمی‌شیراز</t>
  </si>
  <si>
    <t>پلی پروپیلن جم - جم پیلن</t>
  </si>
  <si>
    <t>تامين سرمايه بانك ملت</t>
  </si>
  <si>
    <t>تامین سرمایه امید</t>
  </si>
  <si>
    <t>تامین سرمایه لوتوس پارسیان</t>
  </si>
  <si>
    <t>تامین سرمایه نوین</t>
  </si>
  <si>
    <t>س. نفت و گاز و پتروشیمی تأمین</t>
  </si>
  <si>
    <t>س.ص.بازنشستگی کارکنان بانکها</t>
  </si>
  <si>
    <t>سرمايه گذاري تامين اجتماعي</t>
  </si>
  <si>
    <t>سرمايه گذاري صبا تامين</t>
  </si>
  <si>
    <t>سرمایه گذاری دارویی تامین</t>
  </si>
  <si>
    <t>سرمایه‌گذاری‌ سپه‌</t>
  </si>
  <si>
    <t>سرمایه‌گذاری‌صندوق‌بازنشستگی‌</t>
  </si>
  <si>
    <t>سيمان ساوه</t>
  </si>
  <si>
    <t>سکه تمام بهارتحویل1روزه سامان</t>
  </si>
  <si>
    <t>سکه تمام بهارتحویل1روزه صادرات</t>
  </si>
  <si>
    <t>سکه تمام بهارتحویلی 1روزه رفاه</t>
  </si>
  <si>
    <t>شيرپاستوريزه پگاه گيلان</t>
  </si>
  <si>
    <t>صندوق سرمایه‌گذاری مشترک آسمان خاورمیانه</t>
  </si>
  <si>
    <t>صنعتی دوده فام</t>
  </si>
  <si>
    <t>فولاد  خوزستان</t>
  </si>
  <si>
    <t>فولاد امیرکبیرکاشان</t>
  </si>
  <si>
    <t>گروه مدیریت سرمایه گذاری امید</t>
  </si>
  <si>
    <t>گسترش نفت و گاز پارسیان</t>
  </si>
  <si>
    <t>مبین انرژی خلیج فارس</t>
  </si>
  <si>
    <t>مجتمع صنایع لاستیک یزد</t>
  </si>
  <si>
    <t>مخابرات ایران</t>
  </si>
  <si>
    <t>ملی‌ صنایع‌ مس‌ ایران‌</t>
  </si>
  <si>
    <t>ح . تامین سرمایه امید</t>
  </si>
  <si>
    <t>پليمر آريا ساسول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</si>
  <si>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</si>
  <si>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</si>
  <si>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</si>
  <si>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</si>
  <si>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</si>
  <si>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</si>
  <si>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</si>
  <si>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</si>
  <si>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</si>
  <si>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</si>
  <si>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</si>
  <si>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</si>
  <si>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</si>
  <si>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تامين اجتماعي-سپهر000523</t>
  </si>
  <si>
    <t>1397/05/23</t>
  </si>
  <si>
    <t>1400/05/23</t>
  </si>
  <si>
    <t>اجاره تامين اجتماعي-سپهر991226</t>
  </si>
  <si>
    <t>1396/12/26</t>
  </si>
  <si>
    <t>1399/12/26</t>
  </si>
  <si>
    <t>اجاره دولت آپرورش-كاردان991118</t>
  </si>
  <si>
    <t>1395/11/18</t>
  </si>
  <si>
    <t>1399/11/18</t>
  </si>
  <si>
    <t>اجاره دولتي آپرورش-سپهر991118</t>
  </si>
  <si>
    <t>اجاره دولتي آپرورش-لوتوس991118</t>
  </si>
  <si>
    <t>اجاره دولتي آپرورش-ملت991118</t>
  </si>
  <si>
    <t>اجاره هواپيمايي ماهان 9903</t>
  </si>
  <si>
    <t>1395/03/09</t>
  </si>
  <si>
    <t>1399/03/09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</si>
  <si>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</si>
  <si>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</si>
  <si>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</si>
  <si>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</si>
  <si>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</si>
  <si>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</si>
  <si>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</si>
  <si>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</si>
  <si>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</si>
  <si>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</si>
  <si>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</si>
  <si>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</si>
  <si>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</si>
  <si>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</si>
  <si>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</si>
  <si>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اسنادخزانه-م1بودجه98-990423</t>
  </si>
  <si>
    <t>1398/09/09</t>
  </si>
  <si>
    <t>1399/04/23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</si>
  <si>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</si>
  <si>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</si>
  <si>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</si>
  <si>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</si>
  <si>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</si>
  <si>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</si>
  <si>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</si>
  <si>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</si>
  <si>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</si>
  <si>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اسنادخزانه-م23بودجه96-990528</t>
  </si>
  <si>
    <t>1397/04/17</t>
  </si>
  <si>
    <t>1399/05/28</t>
  </si>
  <si>
    <t>اسنادخزانه-م23بودجه97-000824</t>
  </si>
  <si>
    <t>1398/03/19</t>
  </si>
  <si>
    <t>1400/08/24</t>
  </si>
  <si>
    <t>اسنادخزانه-م24بودجه96-990625</t>
  </si>
  <si>
    <t>1397/04/11</t>
  </si>
  <si>
    <t>1399/06/25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</si>
  <si>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</si>
  <si>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</si>
  <si>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</si>
  <si>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</si>
  <si>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</si>
  <si>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</si>
  <si>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</si>
  <si>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</si>
  <si>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</si>
  <si>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</si>
  <si>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</si>
  <si>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</si>
  <si>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</si>
  <si>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</si>
  <si>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</si>
  <si>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</si>
  <si>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</si>
  <si>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</si>
  <si>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اسنادخزانه-م6بودجه97-990423</t>
  </si>
  <si>
    <t>1397/07/10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</si>
  <si>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</si>
  <si>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</si>
  <si>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</si>
  <si>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</si>
  <si>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</si>
  <si>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</si>
  <si>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</si>
  <si>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</si>
  <si>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</si>
  <si>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اسنادخزانه-م9بودجه97-990513</t>
  </si>
  <si>
    <t>1397/07/24</t>
  </si>
  <si>
    <t>1399/05/13</t>
  </si>
  <si>
    <t>ص مرابحه خودرو412- 3ماهه 18%</t>
  </si>
  <si>
    <t>1396/12/05</t>
  </si>
  <si>
    <t>1400/12/05</t>
  </si>
  <si>
    <t>صكوك مرابحه سايپا908-3ماهه 18%</t>
  </si>
  <si>
    <t>1395/08/26</t>
  </si>
  <si>
    <t>1399/08/26</t>
  </si>
  <si>
    <t>مرابحه پديده شيمي قرن990701</t>
  </si>
  <si>
    <t>1397/07/01</t>
  </si>
  <si>
    <t>1399/07/01</t>
  </si>
  <si>
    <t>مرابحه دولت تعاون-كاردان991118</t>
  </si>
  <si>
    <t>مرابحه دولتي تعاون-اميد991118</t>
  </si>
  <si>
    <t>مرابحه دولتي تعاون-لوتوس991118</t>
  </si>
  <si>
    <t>مرابحه دولتي تعاون-ملت991118</t>
  </si>
  <si>
    <t>مرابحه صنعت غذايي كورش990411</t>
  </si>
  <si>
    <t>1399/04/11</t>
  </si>
  <si>
    <t>مرابحه عام دولت1-ش.خ ساير0206</t>
  </si>
  <si>
    <t>1398/12/25</t>
  </si>
  <si>
    <t>1402/06/25</t>
  </si>
  <si>
    <t>مرابحه گندم2-واجدشرايط خاص1400</t>
  </si>
  <si>
    <t>1396/08/20</t>
  </si>
  <si>
    <t>1400/08/20</t>
  </si>
  <si>
    <t>منفعت دولت5-ش.خاص ساير0108</t>
  </si>
  <si>
    <t>1398/08/18</t>
  </si>
  <si>
    <t>1401/08/18</t>
  </si>
  <si>
    <t>منفعت دولت5-ش.خاص سپهر0108</t>
  </si>
  <si>
    <t>منفعت دولت5-ش.خاص كاردان0108</t>
  </si>
  <si>
    <t>منفعت دولت6-ش.خاص140109</t>
  </si>
  <si>
    <t>1398/09/17</t>
  </si>
  <si>
    <t>1401/09/18</t>
  </si>
  <si>
    <t>منفعت دولتي4-شرايط خاص14010729</t>
  </si>
  <si>
    <t>1398/07/29</t>
  </si>
  <si>
    <t>1401/07/29</t>
  </si>
  <si>
    <t>سلف نفت خام سبك داخلي 993</t>
  </si>
  <si>
    <t>1398/06/12</t>
  </si>
  <si>
    <t>1399/07/12</t>
  </si>
  <si>
    <t>سلف نفت خام سبك داخلي2991</t>
  </si>
  <si>
    <t>1398/07/03</t>
  </si>
  <si>
    <t>1399/12/03</t>
  </si>
  <si>
    <t>سلف نفت خام سبك داخلي2993</t>
  </si>
  <si>
    <t>اجاره ت.اجتماعي-كاردان991226</t>
  </si>
  <si>
    <t>اسنادخزانه-م18بودجه98-010614</t>
  </si>
  <si>
    <t>1398/11/12</t>
  </si>
  <si>
    <t>1401/06/14</t>
  </si>
  <si>
    <t>اجاره دولتي آپرورش-نوين991118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</si>
  <si>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</si>
  <si>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</si>
  <si>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</si>
  <si>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</si>
  <si>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</si>
  <si>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اجاره دولتی آپرورش-لوتوس991118</t>
  </si>
  <si>
    <t>اجاره دولتی آپرورش-ملت991118</t>
  </si>
  <si>
    <t>اجاره دولتی آپرورش-نوین991118</t>
  </si>
  <si>
    <t>اجاره دولت آپرورش-کاردان991118</t>
  </si>
  <si>
    <t>مرابحه دولت تعاون-کاردان991118</t>
  </si>
  <si>
    <t>مرابحه دولتی تعاون-ملت991118</t>
  </si>
  <si>
    <t>اجاره تامین اجتماعی-سپهر991226</t>
  </si>
  <si>
    <t>اجاره تامین اجتماعی-سپهر000523</t>
  </si>
  <si>
    <t>سلف نفت خام سبک داخلی 993</t>
  </si>
  <si>
    <t>سلف نفت خام سبک داخلی2991</t>
  </si>
  <si>
    <t>سلف نفت خام سبک داخلی2993</t>
  </si>
  <si>
    <t>منفعت دولتی4-شرایط خاص14010729</t>
  </si>
  <si>
    <t>منفعت دولت5-ش.خاص کاردان0108</t>
  </si>
  <si>
    <t>منفعت دولت5-ش.خاص سایر0108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</si>
  <si>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</si>
  <si>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</si>
  <si>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</si>
  <si>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</si>
  <si>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</si>
  <si>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</si>
  <si>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</si>
  <si>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</si>
  <si>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</si>
  <si>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</si>
  <si>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</si>
  <si>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</si>
  <si>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</si>
  <si>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</si>
  <si>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</si>
  <si>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</si>
  <si>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8568495889</t>
  </si>
  <si>
    <t>قرض الحسنه</t>
  </si>
  <si>
    <t>1397/11/10</t>
  </si>
  <si>
    <t>بانک پاسارگاد هفت تیر</t>
  </si>
  <si>
    <t>207.8100.14422144.1</t>
  </si>
  <si>
    <t>1399/03/27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</si>
  <si>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</si>
  <si>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</si>
  <si>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</si>
  <si>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</si>
  <si>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</si>
  <si>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</si>
  <si>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</si>
  <si>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</si>
  <si>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</si>
  <si>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</si>
  <si>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صكوك اجاره رايتل  ماهانه 21 %</t>
  </si>
  <si>
    <t>1399/02/14</t>
  </si>
  <si>
    <t>اجاره دولت مرحله يك1394-981226</t>
  </si>
  <si>
    <t>1398/12/26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</si>
  <si>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</si>
  <si>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</si>
  <si>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</si>
  <si>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</si>
  <si>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</si>
  <si>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</si>
  <si>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</si>
  <si>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1398/12/05</t>
  </si>
  <si>
    <t>سرمایه‌گذاری‌غدیر(هلدینگ‌</t>
  </si>
  <si>
    <t>1399/02/07</t>
  </si>
  <si>
    <t>1398/10/25</t>
  </si>
  <si>
    <t>1398/09/28</t>
  </si>
  <si>
    <t>1398/12/10</t>
  </si>
  <si>
    <t>1398/12/19</t>
  </si>
  <si>
    <t>مدیریت صنعت شوینده ت.ص.بهشهر</t>
  </si>
  <si>
    <t>1399/01/30</t>
  </si>
  <si>
    <t>1399/02/03</t>
  </si>
  <si>
    <t>1399/02/16</t>
  </si>
  <si>
    <t>1399/02/29</t>
  </si>
  <si>
    <t>1399/02/20</t>
  </si>
  <si>
    <t>1399/02/30</t>
  </si>
  <si>
    <t>1399/03/19</t>
  </si>
  <si>
    <t>1399/02/28</t>
  </si>
  <si>
    <t>بهای فروش</t>
  </si>
  <si>
    <t>ارزش دفتری</t>
  </si>
  <si>
    <t>سود و زیان ناشی از تغییر قیمت</t>
  </si>
  <si>
    <t>تراکتورسازی‌ایران‌</t>
  </si>
  <si>
    <t>پتروشیمی شازند</t>
  </si>
  <si>
    <t>صکوک مرابحه سایپا908-3ماهه 18%</t>
  </si>
  <si>
    <t>اجاره دولتی آپرورش-سپهر991118</t>
  </si>
  <si>
    <t>مرابحه دولتی تعاون-امید991118</t>
  </si>
  <si>
    <t>مرابحه دولتی تعاون-لوتوس991118</t>
  </si>
  <si>
    <t>مرابحه گندم2-واجدشرایط خاص1400</t>
  </si>
  <si>
    <t>اجاره ت.اجتماعی-کاردان991226</t>
  </si>
  <si>
    <t>مرابحه پدیده شیمی قرن990701</t>
  </si>
  <si>
    <t>مرابحه صنعت غذایی کورش990411</t>
  </si>
  <si>
    <t>اجاره هواپیمایی ماهان 9903</t>
  </si>
  <si>
    <t>سود و زیان ناشی از فروش</t>
  </si>
  <si>
    <t>کلر پارس</t>
  </si>
  <si>
    <t>غلتک سازان سپاهان</t>
  </si>
  <si>
    <t>تولیدی فولاد سپید فراب کویر</t>
  </si>
  <si>
    <t>سرمايه گذاري كشاورزي كوثر</t>
  </si>
  <si>
    <t>کالسیمین‌</t>
  </si>
  <si>
    <t>بانک تجارت</t>
  </si>
  <si>
    <t>نفت ایرانول</t>
  </si>
  <si>
    <t>بانک  پاسارگاد</t>
  </si>
  <si>
    <t>جنرال مکانیک</t>
  </si>
  <si>
    <t>سرمایه گذاری گروه توسعه ملی</t>
  </si>
  <si>
    <t>صنایع پتروشیمی خلیج فارس</t>
  </si>
  <si>
    <t>توزیع دارو پخش</t>
  </si>
  <si>
    <t>ذوب روی اصفهان</t>
  </si>
  <si>
    <t>فولاد مبارکه اصفهان</t>
  </si>
  <si>
    <t>گروه پتروشیمی س. ایرانیان</t>
  </si>
  <si>
    <t>پالایش نفت اصفهان</t>
  </si>
  <si>
    <t>بانک خاورمیانه</t>
  </si>
  <si>
    <t>پتروشیمی پارس</t>
  </si>
  <si>
    <t>ح . تامین سرمایه لوتوس پارسیان</t>
  </si>
  <si>
    <t>سرمایه گذاری آوا نوین</t>
  </si>
  <si>
    <t>گروه توسعه مالی مهر آیندگان</t>
  </si>
  <si>
    <t>پديده شيمي قرن</t>
  </si>
  <si>
    <t>اسنادخزانه-م14بودجه96-981016</t>
  </si>
  <si>
    <t>سلف نفت خام سبک داخلی 983</t>
  </si>
  <si>
    <t>اسنادخزانه-م19بودجه97-980827</t>
  </si>
  <si>
    <t>اسنادخزانه-م13بودجه96-981016</t>
  </si>
  <si>
    <t>اجاره دولت مرحله یک1394-981226</t>
  </si>
  <si>
    <t>اسنادخزانه-م15بودجه97-990224</t>
  </si>
  <si>
    <t>اسنادخزانه-م17بودجه97-981017</t>
  </si>
  <si>
    <t>صکوک اجاره رایتل  ماهانه 21 %</t>
  </si>
  <si>
    <t>اسنادخزانه-م12بودجه96-981114</t>
  </si>
  <si>
    <t>اسنادخزانه-م15بودجه96-980820</t>
  </si>
  <si>
    <t>اسنادخزانه-م4بودجه96-980820</t>
  </si>
  <si>
    <t>اسنادخزانه-م10بودجه96-980911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</si>
  <si>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</si>
  <si>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</si>
  <si>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</si>
  <si>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</si>
  <si>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</si>
  <si>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</si>
  <si>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</si>
  <si>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</si>
  <si>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</si>
  <si>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</si>
  <si>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</si>
  <si>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</si>
  <si>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</si>
  <si>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</si>
  <si>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</si>
  <si>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</si>
  <si>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1399/03/01</t>
  </si>
  <si>
    <t>جلوگیری از نوسانات ناگهانی</t>
  </si>
  <si>
    <t>سایر درآمدهای تنزیل سود سهام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</si>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</sst>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9" fontId="2" fillId="0" borderId="4" xfId="1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457199</xdr:colOff>
      <xdr:row>39</xdr:row>
      <xdr:rowOff>142874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445867-6D7B-4C80-91E0-DA90D135F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133201" y="0"/>
          <a:ext cx="6553199" cy="7572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D5566-D009-4FB2-99A8-D11CF2257ABA}">
  <dimension ref="A1"/>
  <sheetViews>
    <sheetView rightToLeft="1" tabSelected="1" view="pageBreakPreview" zoomScaleNormal="100" zoomScaleSheetLayoutView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7"/>
  <sheetViews>
    <sheetView rightToLeft="1" topLeftCell="A71" workbookViewId="0">
      <selection activeCell="I25" sqref="I25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2.5" x14ac:dyDescent="0.5">
      <c r="A3" s="17" t="s">
        <v>231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2.5" x14ac:dyDescent="0.5">
      <c r="A6" s="14" t="s">
        <v>3</v>
      </c>
      <c r="C6" s="15" t="s">
        <v>233</v>
      </c>
      <c r="D6" s="15" t="s">
        <v>233</v>
      </c>
      <c r="E6" s="15" t="s">
        <v>233</v>
      </c>
      <c r="F6" s="15" t="s">
        <v>233</v>
      </c>
      <c r="G6" s="15" t="s">
        <v>233</v>
      </c>
      <c r="H6" s="15" t="s">
        <v>233</v>
      </c>
      <c r="I6" s="15" t="s">
        <v>233</v>
      </c>
      <c r="K6" s="15" t="s">
        <v>234</v>
      </c>
      <c r="L6" s="15" t="s">
        <v>234</v>
      </c>
      <c r="M6" s="15" t="s">
        <v>234</v>
      </c>
      <c r="N6" s="15" t="s">
        <v>234</v>
      </c>
      <c r="O6" s="15" t="s">
        <v>234</v>
      </c>
      <c r="P6" s="15" t="s">
        <v>234</v>
      </c>
      <c r="Q6" s="15" t="s">
        <v>234</v>
      </c>
    </row>
    <row r="7" spans="1:17" ht="22.5" x14ac:dyDescent="0.5">
      <c r="A7" s="15" t="s">
        <v>3</v>
      </c>
      <c r="C7" s="18" t="s">
        <v>7</v>
      </c>
      <c r="E7" s="18" t="s">
        <v>268</v>
      </c>
      <c r="G7" s="18" t="s">
        <v>269</v>
      </c>
      <c r="I7" s="18" t="s">
        <v>282</v>
      </c>
      <c r="K7" s="18" t="s">
        <v>7</v>
      </c>
      <c r="M7" s="18" t="s">
        <v>268</v>
      </c>
      <c r="O7" s="18" t="s">
        <v>269</v>
      </c>
      <c r="Q7" s="18" t="s">
        <v>282</v>
      </c>
    </row>
    <row r="8" spans="1:17" x14ac:dyDescent="0.5">
      <c r="A8" s="1" t="s">
        <v>40</v>
      </c>
      <c r="C8" s="3">
        <v>1500000</v>
      </c>
      <c r="E8" s="3">
        <v>54084259475</v>
      </c>
      <c r="G8" s="3">
        <v>14461686066</v>
      </c>
      <c r="I8" s="3">
        <v>17849144006</v>
      </c>
      <c r="K8" s="3">
        <v>2620000</v>
      </c>
      <c r="M8" s="3">
        <v>58069857599</v>
      </c>
      <c r="O8" s="3">
        <v>-16060161165</v>
      </c>
      <c r="Q8" s="3">
        <v>74130018764</v>
      </c>
    </row>
    <row r="9" spans="1:17" x14ac:dyDescent="0.5">
      <c r="A9" s="1" t="s">
        <v>30</v>
      </c>
      <c r="C9" s="3">
        <v>510087</v>
      </c>
      <c r="E9" s="3">
        <v>54103529963</v>
      </c>
      <c r="G9" s="3">
        <v>11557066042</v>
      </c>
      <c r="I9" s="3">
        <v>17126772802</v>
      </c>
      <c r="K9" s="3">
        <v>3220346</v>
      </c>
      <c r="M9" s="3">
        <v>156168457510</v>
      </c>
      <c r="O9" s="3">
        <v>25577275597</v>
      </c>
      <c r="Q9" s="3">
        <v>130591181913</v>
      </c>
    </row>
    <row r="10" spans="1:17" x14ac:dyDescent="0.5">
      <c r="A10" s="1" t="s">
        <v>17</v>
      </c>
      <c r="C10" s="3">
        <v>795396</v>
      </c>
      <c r="E10" s="3">
        <v>53956979586</v>
      </c>
      <c r="G10" s="3">
        <v>23441565261</v>
      </c>
      <c r="I10" s="3">
        <v>27768189522</v>
      </c>
      <c r="K10" s="3">
        <v>795396</v>
      </c>
      <c r="M10" s="3">
        <v>53956979586</v>
      </c>
      <c r="O10" s="3">
        <v>19808823812</v>
      </c>
      <c r="Q10" s="3">
        <v>34148155774</v>
      </c>
    </row>
    <row r="11" spans="1:17" x14ac:dyDescent="0.5">
      <c r="A11" s="1" t="s">
        <v>32</v>
      </c>
      <c r="C11" s="3">
        <v>3094073</v>
      </c>
      <c r="E11" s="3">
        <v>54049866324</v>
      </c>
      <c r="G11" s="3">
        <v>29621905916</v>
      </c>
      <c r="I11" s="3">
        <v>24427960408</v>
      </c>
      <c r="K11" s="3">
        <v>3394073</v>
      </c>
      <c r="M11" s="3">
        <v>38358516970</v>
      </c>
      <c r="O11" s="3">
        <v>-27680572966</v>
      </c>
      <c r="Q11" s="3">
        <v>66039089936</v>
      </c>
    </row>
    <row r="12" spans="1:17" x14ac:dyDescent="0.5">
      <c r="A12" s="1" t="s">
        <v>26</v>
      </c>
      <c r="C12" s="3">
        <v>8551901</v>
      </c>
      <c r="E12" s="3">
        <v>53868368288</v>
      </c>
      <c r="G12" s="3">
        <v>23965763601</v>
      </c>
      <c r="I12" s="3">
        <v>51964415704</v>
      </c>
      <c r="K12" s="3">
        <v>8851901</v>
      </c>
      <c r="M12" s="3">
        <v>73875242930</v>
      </c>
      <c r="O12" s="3">
        <v>27306324597</v>
      </c>
      <c r="Q12" s="3">
        <v>46568918333</v>
      </c>
    </row>
    <row r="13" spans="1:17" x14ac:dyDescent="0.5">
      <c r="A13" s="1" t="s">
        <v>33</v>
      </c>
      <c r="C13" s="3">
        <v>690037</v>
      </c>
      <c r="E13" s="3">
        <v>54072349374</v>
      </c>
      <c r="G13" s="3">
        <v>22796948584</v>
      </c>
      <c r="I13" s="3">
        <v>10540199810</v>
      </c>
      <c r="K13" s="3">
        <v>690037</v>
      </c>
      <c r="M13" s="3">
        <v>34552665491</v>
      </c>
      <c r="O13" s="3">
        <v>16230950256</v>
      </c>
      <c r="Q13" s="3">
        <v>18321715235</v>
      </c>
    </row>
    <row r="14" spans="1:17" x14ac:dyDescent="0.5">
      <c r="A14" s="1" t="s">
        <v>43</v>
      </c>
      <c r="C14" s="3">
        <v>4259992</v>
      </c>
      <c r="E14" s="3">
        <v>53893853822</v>
      </c>
      <c r="G14" s="3">
        <v>13864812633</v>
      </c>
      <c r="I14" s="3">
        <v>27744138692</v>
      </c>
      <c r="K14" s="3">
        <v>6456668</v>
      </c>
      <c r="M14" s="3">
        <v>82717663818</v>
      </c>
      <c r="O14" s="3">
        <v>-5171447364</v>
      </c>
      <c r="Q14" s="3">
        <v>87889111182</v>
      </c>
    </row>
    <row r="15" spans="1:17" x14ac:dyDescent="0.5">
      <c r="A15" s="1" t="s">
        <v>18</v>
      </c>
      <c r="C15" s="3">
        <v>200000</v>
      </c>
      <c r="E15" s="3">
        <v>54219889663</v>
      </c>
      <c r="G15" s="3">
        <v>51110164851</v>
      </c>
      <c r="I15" s="3">
        <v>3109724812</v>
      </c>
      <c r="K15" s="3">
        <v>2431266</v>
      </c>
      <c r="M15" s="3">
        <v>42405586202</v>
      </c>
      <c r="O15" s="3">
        <v>27290268094</v>
      </c>
      <c r="Q15" s="3">
        <v>15115318108</v>
      </c>
    </row>
    <row r="16" spans="1:17" x14ac:dyDescent="0.5">
      <c r="A16" s="1" t="s">
        <v>22</v>
      </c>
      <c r="C16" s="3">
        <v>1100420</v>
      </c>
      <c r="E16" s="3">
        <v>54197306747</v>
      </c>
      <c r="G16" s="3">
        <v>5804161419</v>
      </c>
      <c r="I16" s="3">
        <v>5763990097</v>
      </c>
      <c r="K16" s="3">
        <v>1100420</v>
      </c>
      <c r="M16" s="3">
        <v>11033711583</v>
      </c>
      <c r="O16" s="3">
        <v>4355809796</v>
      </c>
      <c r="Q16" s="3">
        <v>6677901787</v>
      </c>
    </row>
    <row r="17" spans="1:17" x14ac:dyDescent="0.5">
      <c r="A17" s="1" t="s">
        <v>42</v>
      </c>
      <c r="C17" s="3">
        <v>5065493</v>
      </c>
      <c r="E17" s="3">
        <v>53653846753</v>
      </c>
      <c r="G17" s="3">
        <v>73127175494</v>
      </c>
      <c r="I17" s="3">
        <v>40193679426</v>
      </c>
      <c r="K17" s="3">
        <v>5870143</v>
      </c>
      <c r="M17" s="3">
        <v>120128816706</v>
      </c>
      <c r="O17" s="3">
        <v>38863730729</v>
      </c>
      <c r="Q17" s="3">
        <v>81265085977</v>
      </c>
    </row>
    <row r="18" spans="1:17" x14ac:dyDescent="0.5">
      <c r="A18" s="1" t="s">
        <v>21</v>
      </c>
      <c r="C18" s="3">
        <v>60132</v>
      </c>
      <c r="E18" s="3">
        <v>54237568143</v>
      </c>
      <c r="G18" s="3">
        <v>52157198476</v>
      </c>
      <c r="I18" s="3">
        <v>2080369667</v>
      </c>
      <c r="K18" s="3">
        <v>60132</v>
      </c>
      <c r="M18" s="3">
        <v>3455885304</v>
      </c>
      <c r="O18" s="3">
        <v>-5565856720</v>
      </c>
      <c r="Q18" s="3">
        <v>9021742024</v>
      </c>
    </row>
    <row r="19" spans="1:17" x14ac:dyDescent="0.5">
      <c r="A19" s="1" t="s">
        <v>16</v>
      </c>
      <c r="C19" s="3">
        <v>1701337</v>
      </c>
      <c r="E19" s="3">
        <v>54153384182</v>
      </c>
      <c r="G19" s="3">
        <v>38933064071</v>
      </c>
      <c r="I19" s="3">
        <v>15220320111</v>
      </c>
      <c r="K19" s="3">
        <v>5501337</v>
      </c>
      <c r="M19" s="3">
        <v>51546871641</v>
      </c>
      <c r="O19" s="3">
        <v>27653100187</v>
      </c>
      <c r="Q19" s="3">
        <v>23893771454</v>
      </c>
    </row>
    <row r="20" spans="1:17" x14ac:dyDescent="0.5">
      <c r="A20" s="1" t="s">
        <v>28</v>
      </c>
      <c r="C20" s="3">
        <v>11770561</v>
      </c>
      <c r="E20" s="3">
        <v>53360515992</v>
      </c>
      <c r="G20" s="3">
        <v>26515245151</v>
      </c>
      <c r="I20" s="3">
        <v>41364431748</v>
      </c>
      <c r="K20" s="3">
        <v>45470561</v>
      </c>
      <c r="M20" s="3">
        <v>729820663974</v>
      </c>
      <c r="O20" s="3">
        <v>168175495504</v>
      </c>
      <c r="Q20" s="3">
        <v>561645168470</v>
      </c>
    </row>
    <row r="21" spans="1:17" x14ac:dyDescent="0.5">
      <c r="A21" s="1" t="s">
        <v>46</v>
      </c>
      <c r="C21" s="3">
        <v>5117745</v>
      </c>
      <c r="E21" s="3">
        <v>53824404532</v>
      </c>
      <c r="G21" s="3">
        <v>52121834535</v>
      </c>
      <c r="I21" s="3">
        <v>36420141872</v>
      </c>
      <c r="K21" s="3">
        <v>6939600</v>
      </c>
      <c r="M21" s="3">
        <v>97423188798</v>
      </c>
      <c r="O21" s="3">
        <v>26520292585</v>
      </c>
      <c r="Q21" s="3">
        <v>70902896213</v>
      </c>
    </row>
    <row r="22" spans="1:17" x14ac:dyDescent="0.5">
      <c r="A22" s="1" t="s">
        <v>19</v>
      </c>
      <c r="C22" s="3">
        <v>137051</v>
      </c>
      <c r="E22" s="3">
        <v>54174813319</v>
      </c>
      <c r="G22" s="3">
        <v>9162724484</v>
      </c>
      <c r="I22" s="3">
        <v>6104564441</v>
      </c>
      <c r="K22" s="3">
        <v>137051</v>
      </c>
      <c r="M22" s="3">
        <v>15267288925</v>
      </c>
      <c r="O22" s="3">
        <v>9093074258</v>
      </c>
      <c r="Q22" s="3">
        <v>6174214667</v>
      </c>
    </row>
    <row r="23" spans="1:17" x14ac:dyDescent="0.5">
      <c r="A23" s="1" t="s">
        <v>24</v>
      </c>
      <c r="C23" s="3">
        <v>6374848</v>
      </c>
      <c r="E23" s="3">
        <v>53785616172</v>
      </c>
      <c r="G23" s="3">
        <v>47197079828</v>
      </c>
      <c r="I23" s="3">
        <v>43191531479</v>
      </c>
      <c r="K23" s="3">
        <v>11513918</v>
      </c>
      <c r="M23" s="3">
        <v>108230649993</v>
      </c>
      <c r="O23" s="3">
        <v>47870580712</v>
      </c>
      <c r="Q23" s="3">
        <v>60360069281</v>
      </c>
    </row>
    <row r="24" spans="1:17" x14ac:dyDescent="0.5">
      <c r="A24" s="1" t="s">
        <v>253</v>
      </c>
      <c r="C24" s="3">
        <v>0</v>
      </c>
      <c r="E24" s="3">
        <v>0</v>
      </c>
      <c r="G24" s="3">
        <v>0</v>
      </c>
      <c r="I24" s="3">
        <v>0</v>
      </c>
      <c r="K24" s="3">
        <v>19628383</v>
      </c>
      <c r="M24" s="3">
        <v>189435549394</v>
      </c>
      <c r="O24" s="3">
        <v>69997281814</v>
      </c>
      <c r="Q24" s="3">
        <v>119438267580</v>
      </c>
    </row>
    <row r="25" spans="1:17" x14ac:dyDescent="0.5">
      <c r="A25" s="1" t="s">
        <v>283</v>
      </c>
      <c r="C25" s="3">
        <v>0</v>
      </c>
      <c r="E25" s="3">
        <v>0</v>
      </c>
      <c r="G25" s="3">
        <v>0</v>
      </c>
      <c r="I25" s="3">
        <v>0</v>
      </c>
      <c r="K25" s="3">
        <v>38</v>
      </c>
      <c r="M25" s="3">
        <v>2845872</v>
      </c>
      <c r="O25" s="3">
        <v>1122040</v>
      </c>
      <c r="Q25" s="3">
        <v>1723832</v>
      </c>
    </row>
    <row r="26" spans="1:17" x14ac:dyDescent="0.5">
      <c r="A26" s="1" t="s">
        <v>272</v>
      </c>
      <c r="C26" s="3">
        <v>0</v>
      </c>
      <c r="E26" s="3">
        <v>0</v>
      </c>
      <c r="G26" s="3">
        <v>0</v>
      </c>
      <c r="I26" s="3">
        <v>0</v>
      </c>
      <c r="K26" s="3">
        <v>2522013</v>
      </c>
      <c r="M26" s="3">
        <v>24912140014</v>
      </c>
      <c r="O26" s="3">
        <v>20154592066</v>
      </c>
      <c r="Q26" s="3">
        <v>4757547948</v>
      </c>
    </row>
    <row r="27" spans="1:17" x14ac:dyDescent="0.5">
      <c r="A27" s="1" t="s">
        <v>284</v>
      </c>
      <c r="C27" s="3">
        <v>0</v>
      </c>
      <c r="E27" s="3">
        <v>0</v>
      </c>
      <c r="G27" s="3">
        <v>0</v>
      </c>
      <c r="I27" s="3">
        <v>0</v>
      </c>
      <c r="K27" s="3">
        <v>117</v>
      </c>
      <c r="M27" s="3">
        <v>1888879</v>
      </c>
      <c r="O27" s="3">
        <v>1870738</v>
      </c>
      <c r="Q27" s="3">
        <v>18141</v>
      </c>
    </row>
    <row r="28" spans="1:17" x14ac:dyDescent="0.5">
      <c r="A28" s="1" t="s">
        <v>285</v>
      </c>
      <c r="C28" s="3">
        <v>0</v>
      </c>
      <c r="E28" s="3">
        <v>0</v>
      </c>
      <c r="G28" s="3">
        <v>0</v>
      </c>
      <c r="I28" s="3">
        <v>0</v>
      </c>
      <c r="K28" s="3">
        <v>275</v>
      </c>
      <c r="M28" s="3">
        <v>3063004</v>
      </c>
      <c r="O28" s="3">
        <v>2210270</v>
      </c>
      <c r="Q28" s="3">
        <v>852734</v>
      </c>
    </row>
    <row r="29" spans="1:17" x14ac:dyDescent="0.5">
      <c r="A29" s="1" t="s">
        <v>286</v>
      </c>
      <c r="C29" s="3">
        <v>0</v>
      </c>
      <c r="E29" s="3">
        <v>0</v>
      </c>
      <c r="G29" s="3">
        <v>0</v>
      </c>
      <c r="I29" s="3">
        <v>0</v>
      </c>
      <c r="K29" s="3">
        <v>1064478</v>
      </c>
      <c r="M29" s="3">
        <v>31611489769</v>
      </c>
      <c r="O29" s="3">
        <v>13980336285</v>
      </c>
      <c r="Q29" s="3">
        <v>17631153484</v>
      </c>
    </row>
    <row r="30" spans="1:17" x14ac:dyDescent="0.5">
      <c r="A30" s="1" t="s">
        <v>287</v>
      </c>
      <c r="C30" s="3">
        <v>0</v>
      </c>
      <c r="E30" s="3">
        <v>0</v>
      </c>
      <c r="G30" s="3">
        <v>0</v>
      </c>
      <c r="I30" s="3">
        <v>0</v>
      </c>
      <c r="K30" s="3">
        <v>1500000</v>
      </c>
      <c r="M30" s="3">
        <v>50761780309</v>
      </c>
      <c r="O30" s="3">
        <v>20027272860</v>
      </c>
      <c r="Q30" s="3">
        <v>30734507449</v>
      </c>
    </row>
    <row r="31" spans="1:17" x14ac:dyDescent="0.5">
      <c r="A31" s="1" t="s">
        <v>288</v>
      </c>
      <c r="C31" s="3">
        <v>0</v>
      </c>
      <c r="E31" s="3">
        <v>0</v>
      </c>
      <c r="G31" s="3">
        <v>0</v>
      </c>
      <c r="I31" s="3">
        <v>0</v>
      </c>
      <c r="K31" s="3">
        <v>104001531</v>
      </c>
      <c r="M31" s="3">
        <v>197968385998</v>
      </c>
      <c r="O31" s="3">
        <v>49809300404</v>
      </c>
      <c r="Q31" s="3">
        <v>148159085594</v>
      </c>
    </row>
    <row r="32" spans="1:17" x14ac:dyDescent="0.5">
      <c r="A32" s="1" t="s">
        <v>289</v>
      </c>
      <c r="C32" s="3">
        <v>0</v>
      </c>
      <c r="E32" s="3">
        <v>0</v>
      </c>
      <c r="G32" s="3">
        <v>0</v>
      </c>
      <c r="I32" s="3">
        <v>0</v>
      </c>
      <c r="K32" s="3">
        <v>693923</v>
      </c>
      <c r="M32" s="3">
        <v>10770730384</v>
      </c>
      <c r="O32" s="3">
        <v>10172658340</v>
      </c>
      <c r="Q32" s="3">
        <v>598072044</v>
      </c>
    </row>
    <row r="33" spans="1:17" x14ac:dyDescent="0.5">
      <c r="A33" s="1" t="s">
        <v>290</v>
      </c>
      <c r="C33" s="3">
        <v>0</v>
      </c>
      <c r="E33" s="3">
        <v>0</v>
      </c>
      <c r="G33" s="3">
        <v>0</v>
      </c>
      <c r="I33" s="3">
        <v>0</v>
      </c>
      <c r="K33" s="3">
        <v>6000000</v>
      </c>
      <c r="M33" s="3">
        <v>47828979603</v>
      </c>
      <c r="O33" s="3">
        <v>12338214328</v>
      </c>
      <c r="Q33" s="3">
        <v>35490765275</v>
      </c>
    </row>
    <row r="34" spans="1:17" x14ac:dyDescent="0.5">
      <c r="A34" s="1" t="s">
        <v>291</v>
      </c>
      <c r="C34" s="3">
        <v>0</v>
      </c>
      <c r="E34" s="3">
        <v>0</v>
      </c>
      <c r="G34" s="3">
        <v>0</v>
      </c>
      <c r="I34" s="3">
        <v>0</v>
      </c>
      <c r="K34" s="3">
        <v>156</v>
      </c>
      <c r="M34" s="3">
        <v>2186099</v>
      </c>
      <c r="O34" s="3">
        <v>2192606</v>
      </c>
      <c r="Q34" s="3">
        <v>-6507</v>
      </c>
    </row>
    <row r="35" spans="1:17" x14ac:dyDescent="0.5">
      <c r="A35" s="1" t="s">
        <v>20</v>
      </c>
      <c r="C35" s="3">
        <v>0</v>
      </c>
      <c r="E35" s="3">
        <v>0</v>
      </c>
      <c r="G35" s="3">
        <v>0</v>
      </c>
      <c r="I35" s="3">
        <v>0</v>
      </c>
      <c r="K35" s="3">
        <v>668063</v>
      </c>
      <c r="M35" s="3">
        <v>18882271035</v>
      </c>
      <c r="O35" s="3">
        <v>950122304</v>
      </c>
      <c r="Q35" s="3">
        <v>17932148731</v>
      </c>
    </row>
    <row r="36" spans="1:17" x14ac:dyDescent="0.5">
      <c r="A36" s="1" t="s">
        <v>25</v>
      </c>
      <c r="C36" s="3">
        <v>0</v>
      </c>
      <c r="E36" s="3">
        <v>0</v>
      </c>
      <c r="G36" s="3">
        <v>0</v>
      </c>
      <c r="I36" s="3">
        <v>0</v>
      </c>
      <c r="K36" s="3">
        <v>5098488</v>
      </c>
      <c r="M36" s="3">
        <v>31645013920</v>
      </c>
      <c r="O36" s="3">
        <v>-24729308776</v>
      </c>
      <c r="Q36" s="3">
        <v>56374322696</v>
      </c>
    </row>
    <row r="37" spans="1:17" x14ac:dyDescent="0.5">
      <c r="A37" s="1" t="s">
        <v>271</v>
      </c>
      <c r="C37" s="3">
        <v>0</v>
      </c>
      <c r="E37" s="3">
        <v>0</v>
      </c>
      <c r="G37" s="3">
        <v>0</v>
      </c>
      <c r="I37" s="3">
        <v>0</v>
      </c>
      <c r="K37" s="3">
        <v>22917</v>
      </c>
      <c r="M37" s="3">
        <v>259194186</v>
      </c>
      <c r="O37" s="3">
        <v>236875583</v>
      </c>
      <c r="Q37" s="3">
        <v>22318603</v>
      </c>
    </row>
    <row r="38" spans="1:17" x14ac:dyDescent="0.5">
      <c r="A38" s="1" t="s">
        <v>292</v>
      </c>
      <c r="C38" s="3">
        <v>0</v>
      </c>
      <c r="E38" s="3">
        <v>0</v>
      </c>
      <c r="G38" s="3">
        <v>0</v>
      </c>
      <c r="I38" s="3">
        <v>0</v>
      </c>
      <c r="K38" s="3">
        <v>3184048</v>
      </c>
      <c r="M38" s="3">
        <v>54701062248</v>
      </c>
      <c r="O38" s="3">
        <v>12559892344</v>
      </c>
      <c r="Q38" s="3">
        <v>42141169904</v>
      </c>
    </row>
    <row r="39" spans="1:17" x14ac:dyDescent="0.5">
      <c r="A39" s="1" t="s">
        <v>293</v>
      </c>
      <c r="C39" s="3">
        <v>0</v>
      </c>
      <c r="E39" s="3">
        <v>0</v>
      </c>
      <c r="G39" s="3">
        <v>0</v>
      </c>
      <c r="I39" s="3">
        <v>0</v>
      </c>
      <c r="K39" s="3">
        <v>5203732</v>
      </c>
      <c r="M39" s="3">
        <v>90879075372</v>
      </c>
      <c r="O39" s="3">
        <v>31120650911</v>
      </c>
      <c r="Q39" s="3">
        <v>59758424461</v>
      </c>
    </row>
    <row r="40" spans="1:17" x14ac:dyDescent="0.5">
      <c r="A40" s="1" t="s">
        <v>36</v>
      </c>
      <c r="C40" s="3">
        <v>0</v>
      </c>
      <c r="E40" s="3">
        <v>0</v>
      </c>
      <c r="G40" s="3">
        <v>0</v>
      </c>
      <c r="I40" s="3">
        <v>0</v>
      </c>
      <c r="K40" s="3">
        <v>3450</v>
      </c>
      <c r="M40" s="3">
        <v>21481870382</v>
      </c>
      <c r="O40" s="3">
        <v>14943449585</v>
      </c>
      <c r="Q40" s="3">
        <v>6538420797</v>
      </c>
    </row>
    <row r="41" spans="1:17" x14ac:dyDescent="0.5">
      <c r="A41" s="1" t="s">
        <v>294</v>
      </c>
      <c r="C41" s="3">
        <v>0</v>
      </c>
      <c r="E41" s="3">
        <v>0</v>
      </c>
      <c r="G41" s="3">
        <v>0</v>
      </c>
      <c r="I41" s="3">
        <v>0</v>
      </c>
      <c r="K41" s="3">
        <v>65</v>
      </c>
      <c r="M41" s="3">
        <v>2066461</v>
      </c>
      <c r="O41" s="3">
        <v>1990935</v>
      </c>
      <c r="Q41" s="3">
        <v>75526</v>
      </c>
    </row>
    <row r="42" spans="1:17" x14ac:dyDescent="0.5">
      <c r="A42" s="1" t="s">
        <v>295</v>
      </c>
      <c r="C42" s="3">
        <v>0</v>
      </c>
      <c r="E42" s="3">
        <v>0</v>
      </c>
      <c r="G42" s="3">
        <v>0</v>
      </c>
      <c r="I42" s="3">
        <v>0</v>
      </c>
      <c r="K42" s="3">
        <v>50</v>
      </c>
      <c r="M42" s="3">
        <v>1962875</v>
      </c>
      <c r="O42" s="3">
        <v>700651</v>
      </c>
      <c r="Q42" s="3">
        <v>1262224</v>
      </c>
    </row>
    <row r="43" spans="1:17" x14ac:dyDescent="0.5">
      <c r="A43" s="1" t="s">
        <v>296</v>
      </c>
      <c r="C43" s="3">
        <v>0</v>
      </c>
      <c r="E43" s="3">
        <v>0</v>
      </c>
      <c r="G43" s="3">
        <v>0</v>
      </c>
      <c r="I43" s="3">
        <v>0</v>
      </c>
      <c r="K43" s="3">
        <v>24627618</v>
      </c>
      <c r="M43" s="3">
        <v>246408169393</v>
      </c>
      <c r="O43" s="3">
        <v>74955584761</v>
      </c>
      <c r="Q43" s="3">
        <v>171452584632</v>
      </c>
    </row>
    <row r="44" spans="1:17" x14ac:dyDescent="0.5">
      <c r="A44" s="1" t="s">
        <v>297</v>
      </c>
      <c r="C44" s="3">
        <v>0</v>
      </c>
      <c r="E44" s="3">
        <v>0</v>
      </c>
      <c r="G44" s="3">
        <v>0</v>
      </c>
      <c r="I44" s="3">
        <v>0</v>
      </c>
      <c r="K44" s="3">
        <v>1400000</v>
      </c>
      <c r="M44" s="3">
        <v>12433943675</v>
      </c>
      <c r="O44" s="3">
        <v>5618448397</v>
      </c>
      <c r="Q44" s="3">
        <v>6815495278</v>
      </c>
    </row>
    <row r="45" spans="1:17" x14ac:dyDescent="0.5">
      <c r="A45" s="1" t="s">
        <v>23</v>
      </c>
      <c r="C45" s="3">
        <v>0</v>
      </c>
      <c r="E45" s="3">
        <v>0</v>
      </c>
      <c r="G45" s="3">
        <v>0</v>
      </c>
      <c r="I45" s="3">
        <v>0</v>
      </c>
      <c r="K45" s="3">
        <v>600000</v>
      </c>
      <c r="M45" s="3">
        <v>1517027984</v>
      </c>
      <c r="O45" s="3">
        <v>-3109283743</v>
      </c>
      <c r="Q45" s="3">
        <v>4626311727</v>
      </c>
    </row>
    <row r="46" spans="1:17" x14ac:dyDescent="0.5">
      <c r="A46" s="1" t="s">
        <v>29</v>
      </c>
      <c r="C46" s="3">
        <v>0</v>
      </c>
      <c r="E46" s="3">
        <v>0</v>
      </c>
      <c r="G46" s="3">
        <v>0</v>
      </c>
      <c r="I46" s="3">
        <v>0</v>
      </c>
      <c r="K46" s="3">
        <v>1000000</v>
      </c>
      <c r="M46" s="3">
        <v>21843941635</v>
      </c>
      <c r="O46" s="3">
        <v>-20289193656</v>
      </c>
      <c r="Q46" s="3">
        <v>42133135291</v>
      </c>
    </row>
    <row r="47" spans="1:17" x14ac:dyDescent="0.5">
      <c r="A47" s="1" t="s">
        <v>41</v>
      </c>
      <c r="C47" s="3">
        <v>0</v>
      </c>
      <c r="E47" s="3">
        <v>0</v>
      </c>
      <c r="G47" s="3">
        <v>0</v>
      </c>
      <c r="I47" s="3">
        <v>0</v>
      </c>
      <c r="K47" s="3">
        <v>159129</v>
      </c>
      <c r="M47" s="3">
        <v>7789515019</v>
      </c>
      <c r="O47" s="3">
        <v>6217529805</v>
      </c>
      <c r="Q47" s="3">
        <v>1571985214</v>
      </c>
    </row>
    <row r="48" spans="1:17" x14ac:dyDescent="0.5">
      <c r="A48" s="1" t="s">
        <v>47</v>
      </c>
      <c r="C48" s="3">
        <v>0</v>
      </c>
      <c r="E48" s="3">
        <v>0</v>
      </c>
      <c r="G48" s="3">
        <v>0</v>
      </c>
      <c r="I48" s="3">
        <v>0</v>
      </c>
      <c r="K48" s="3">
        <v>9590755</v>
      </c>
      <c r="M48" s="3">
        <v>72671006060</v>
      </c>
      <c r="O48" s="3">
        <v>18126668185</v>
      </c>
      <c r="Q48" s="3">
        <v>54544337875</v>
      </c>
    </row>
    <row r="49" spans="1:17" x14ac:dyDescent="0.5">
      <c r="A49" s="1" t="s">
        <v>298</v>
      </c>
      <c r="C49" s="3">
        <v>0</v>
      </c>
      <c r="E49" s="3">
        <v>0</v>
      </c>
      <c r="G49" s="3">
        <v>0</v>
      </c>
      <c r="I49" s="3">
        <v>0</v>
      </c>
      <c r="K49" s="3">
        <v>7833426</v>
      </c>
      <c r="M49" s="3">
        <v>81166658823</v>
      </c>
      <c r="O49" s="3">
        <v>43818992349</v>
      </c>
      <c r="Q49" s="3">
        <v>37347666474</v>
      </c>
    </row>
    <row r="50" spans="1:17" x14ac:dyDescent="0.5">
      <c r="A50" s="1" t="s">
        <v>299</v>
      </c>
      <c r="C50" s="3">
        <v>0</v>
      </c>
      <c r="E50" s="3">
        <v>0</v>
      </c>
      <c r="G50" s="3">
        <v>0</v>
      </c>
      <c r="I50" s="3">
        <v>0</v>
      </c>
      <c r="K50" s="3">
        <v>5845917</v>
      </c>
      <c r="M50" s="3">
        <v>42153036702</v>
      </c>
      <c r="O50" s="3">
        <v>22242823373</v>
      </c>
      <c r="Q50" s="3">
        <v>19910213329</v>
      </c>
    </row>
    <row r="51" spans="1:17" x14ac:dyDescent="0.5">
      <c r="A51" s="1" t="s">
        <v>259</v>
      </c>
      <c r="C51" s="3">
        <v>0</v>
      </c>
      <c r="E51" s="3">
        <v>0</v>
      </c>
      <c r="G51" s="3">
        <v>0</v>
      </c>
      <c r="I51" s="3">
        <v>0</v>
      </c>
      <c r="K51" s="3">
        <v>972946</v>
      </c>
      <c r="M51" s="3">
        <v>34696108831</v>
      </c>
      <c r="O51" s="3">
        <v>16482554907</v>
      </c>
      <c r="Q51" s="3">
        <v>18213553924</v>
      </c>
    </row>
    <row r="52" spans="1:17" x14ac:dyDescent="0.5">
      <c r="A52" s="1" t="s">
        <v>15</v>
      </c>
      <c r="C52" s="3">
        <v>0</v>
      </c>
      <c r="E52" s="3">
        <v>0</v>
      </c>
      <c r="G52" s="3">
        <v>0</v>
      </c>
      <c r="I52" s="3">
        <v>0</v>
      </c>
      <c r="K52" s="3">
        <v>137868</v>
      </c>
      <c r="M52" s="3">
        <v>6528336014</v>
      </c>
      <c r="O52" s="3">
        <v>-7613774822</v>
      </c>
      <c r="Q52" s="3">
        <v>14142110836</v>
      </c>
    </row>
    <row r="53" spans="1:17" x14ac:dyDescent="0.5">
      <c r="A53" s="1" t="s">
        <v>27</v>
      </c>
      <c r="C53" s="3">
        <v>0</v>
      </c>
      <c r="E53" s="3">
        <v>0</v>
      </c>
      <c r="G53" s="3">
        <v>0</v>
      </c>
      <c r="I53" s="3">
        <v>0</v>
      </c>
      <c r="K53" s="3">
        <v>7124930</v>
      </c>
      <c r="M53" s="3">
        <v>45073749765</v>
      </c>
      <c r="O53" s="3">
        <v>12071864387</v>
      </c>
      <c r="Q53" s="3">
        <v>33001885378</v>
      </c>
    </row>
    <row r="54" spans="1:17" x14ac:dyDescent="0.5">
      <c r="A54" s="1" t="s">
        <v>44</v>
      </c>
      <c r="C54" s="3">
        <v>0</v>
      </c>
      <c r="E54" s="3">
        <v>0</v>
      </c>
      <c r="G54" s="3">
        <v>0</v>
      </c>
      <c r="I54" s="3">
        <v>0</v>
      </c>
      <c r="K54" s="3">
        <v>1000000</v>
      </c>
      <c r="M54" s="3">
        <v>23920906582</v>
      </c>
      <c r="O54" s="3">
        <v>-22427967035</v>
      </c>
      <c r="Q54" s="3">
        <v>46348873617</v>
      </c>
    </row>
    <row r="55" spans="1:17" x14ac:dyDescent="0.5">
      <c r="A55" s="1" t="s">
        <v>300</v>
      </c>
      <c r="C55" s="3">
        <v>0</v>
      </c>
      <c r="E55" s="3">
        <v>0</v>
      </c>
      <c r="G55" s="3">
        <v>0</v>
      </c>
      <c r="I55" s="3">
        <v>0</v>
      </c>
      <c r="K55" s="3">
        <v>330000</v>
      </c>
      <c r="M55" s="3">
        <v>26148702174</v>
      </c>
      <c r="O55" s="3">
        <v>18446230433</v>
      </c>
      <c r="Q55" s="3">
        <v>7702471741</v>
      </c>
    </row>
    <row r="56" spans="1:17" x14ac:dyDescent="0.5">
      <c r="A56" s="1" t="s">
        <v>35</v>
      </c>
      <c r="C56" s="3">
        <v>0</v>
      </c>
      <c r="E56" s="3">
        <v>0</v>
      </c>
      <c r="G56" s="3">
        <v>0</v>
      </c>
      <c r="I56" s="3">
        <v>0</v>
      </c>
      <c r="K56" s="3">
        <v>300</v>
      </c>
      <c r="M56" s="3">
        <v>1837891806</v>
      </c>
      <c r="O56" s="3">
        <v>1296321492</v>
      </c>
      <c r="Q56" s="3">
        <v>541570314</v>
      </c>
    </row>
    <row r="57" spans="1:17" x14ac:dyDescent="0.5">
      <c r="A57" s="1" t="s">
        <v>48</v>
      </c>
      <c r="C57" s="3">
        <v>0</v>
      </c>
      <c r="E57" s="3">
        <v>0</v>
      </c>
      <c r="G57" s="3">
        <v>0</v>
      </c>
      <c r="I57" s="3">
        <v>0</v>
      </c>
      <c r="K57" s="3">
        <v>1800000</v>
      </c>
      <c r="M57" s="3">
        <v>1544589250</v>
      </c>
      <c r="O57" s="3">
        <v>606128453</v>
      </c>
      <c r="Q57" s="3">
        <v>938460797</v>
      </c>
    </row>
    <row r="58" spans="1:17" x14ac:dyDescent="0.5">
      <c r="A58" s="1" t="s">
        <v>301</v>
      </c>
      <c r="C58" s="3">
        <v>0</v>
      </c>
      <c r="E58" s="3">
        <v>0</v>
      </c>
      <c r="G58" s="3">
        <v>0</v>
      </c>
      <c r="I58" s="3">
        <v>0</v>
      </c>
      <c r="K58" s="3">
        <v>216406</v>
      </c>
      <c r="M58" s="3">
        <v>404679220</v>
      </c>
      <c r="O58" s="3">
        <v>427788684</v>
      </c>
      <c r="Q58" s="3">
        <v>-23109464</v>
      </c>
    </row>
    <row r="59" spans="1:17" x14ac:dyDescent="0.5">
      <c r="A59" s="1" t="s">
        <v>302</v>
      </c>
      <c r="C59" s="3">
        <v>0</v>
      </c>
      <c r="E59" s="3">
        <v>0</v>
      </c>
      <c r="G59" s="3">
        <v>0</v>
      </c>
      <c r="I59" s="3">
        <v>0</v>
      </c>
      <c r="K59" s="3">
        <v>173</v>
      </c>
      <c r="M59" s="3">
        <v>548140</v>
      </c>
      <c r="O59" s="3">
        <v>374024</v>
      </c>
      <c r="Q59" s="3">
        <v>174116</v>
      </c>
    </row>
    <row r="60" spans="1:17" x14ac:dyDescent="0.5">
      <c r="A60" s="1" t="s">
        <v>303</v>
      </c>
      <c r="C60" s="3">
        <v>0</v>
      </c>
      <c r="E60" s="3">
        <v>0</v>
      </c>
      <c r="G60" s="3">
        <v>0</v>
      </c>
      <c r="I60" s="3">
        <v>0</v>
      </c>
      <c r="K60" s="3">
        <v>369</v>
      </c>
      <c r="M60" s="3">
        <v>4237617</v>
      </c>
      <c r="O60" s="3">
        <v>2077554</v>
      </c>
      <c r="Q60" s="3">
        <v>2160063</v>
      </c>
    </row>
    <row r="61" spans="1:17" x14ac:dyDescent="0.5">
      <c r="A61" s="1" t="s">
        <v>304</v>
      </c>
      <c r="C61" s="3">
        <v>0</v>
      </c>
      <c r="E61" s="3">
        <v>0</v>
      </c>
      <c r="G61" s="3">
        <v>0</v>
      </c>
      <c r="I61" s="3">
        <v>0</v>
      </c>
      <c r="K61" s="3">
        <v>67</v>
      </c>
      <c r="M61" s="3">
        <v>3462744</v>
      </c>
      <c r="O61" s="3">
        <v>1140170</v>
      </c>
      <c r="Q61" s="3">
        <v>2322574</v>
      </c>
    </row>
    <row r="62" spans="1:17" x14ac:dyDescent="0.5">
      <c r="A62" s="1" t="s">
        <v>281</v>
      </c>
      <c r="C62" s="3">
        <v>74345</v>
      </c>
      <c r="E62" s="3">
        <v>74345000000</v>
      </c>
      <c r="G62" s="3">
        <v>74356209536</v>
      </c>
      <c r="I62" s="3">
        <v>-11209536</v>
      </c>
      <c r="K62" s="3">
        <v>74345</v>
      </c>
      <c r="M62" s="3">
        <v>74345000000</v>
      </c>
      <c r="O62" s="3">
        <v>74356209536</v>
      </c>
      <c r="Q62" s="3">
        <v>-11209536</v>
      </c>
    </row>
    <row r="63" spans="1:17" x14ac:dyDescent="0.5">
      <c r="A63" s="1" t="s">
        <v>305</v>
      </c>
      <c r="C63" s="3">
        <v>0</v>
      </c>
      <c r="E63" s="3">
        <v>0</v>
      </c>
      <c r="G63" s="3">
        <v>0</v>
      </c>
      <c r="I63" s="3">
        <v>0</v>
      </c>
      <c r="K63" s="3">
        <v>371822</v>
      </c>
      <c r="M63" s="3">
        <v>371822000000</v>
      </c>
      <c r="O63" s="3">
        <v>361851973553</v>
      </c>
      <c r="Q63" s="3">
        <v>9970026447</v>
      </c>
    </row>
    <row r="64" spans="1:17" x14ac:dyDescent="0.5">
      <c r="A64" s="1" t="s">
        <v>206</v>
      </c>
      <c r="C64" s="3">
        <v>0</v>
      </c>
      <c r="E64" s="3">
        <v>0</v>
      </c>
      <c r="G64" s="3">
        <v>0</v>
      </c>
      <c r="I64" s="3">
        <v>0</v>
      </c>
      <c r="K64" s="3">
        <v>1000</v>
      </c>
      <c r="M64" s="3">
        <v>929855850</v>
      </c>
      <c r="O64" s="3">
        <v>999845000</v>
      </c>
      <c r="Q64" s="3">
        <v>-69989150</v>
      </c>
    </row>
    <row r="65" spans="1:17" x14ac:dyDescent="0.5">
      <c r="A65" s="1" t="s">
        <v>306</v>
      </c>
      <c r="C65" s="3">
        <v>0</v>
      </c>
      <c r="E65" s="3">
        <v>0</v>
      </c>
      <c r="G65" s="3">
        <v>0</v>
      </c>
      <c r="I65" s="3">
        <v>0</v>
      </c>
      <c r="K65" s="3">
        <v>1550000</v>
      </c>
      <c r="M65" s="3">
        <v>1535674981822</v>
      </c>
      <c r="O65" s="3">
        <v>1444062416836</v>
      </c>
      <c r="Q65" s="3">
        <v>91612564986</v>
      </c>
    </row>
    <row r="66" spans="1:17" x14ac:dyDescent="0.5">
      <c r="A66" s="1" t="s">
        <v>307</v>
      </c>
      <c r="C66" s="3">
        <v>0</v>
      </c>
      <c r="E66" s="3">
        <v>0</v>
      </c>
      <c r="G66" s="3">
        <v>0</v>
      </c>
      <c r="I66" s="3">
        <v>0</v>
      </c>
      <c r="K66" s="3">
        <v>644802</v>
      </c>
      <c r="M66" s="3">
        <v>644802000000</v>
      </c>
      <c r="O66" s="3">
        <v>635868463824</v>
      </c>
      <c r="Q66" s="3">
        <v>8933536176</v>
      </c>
    </row>
    <row r="67" spans="1:17" x14ac:dyDescent="0.5">
      <c r="A67" s="1" t="s">
        <v>308</v>
      </c>
      <c r="C67" s="3">
        <v>0</v>
      </c>
      <c r="E67" s="3">
        <v>0</v>
      </c>
      <c r="G67" s="3">
        <v>0</v>
      </c>
      <c r="I67" s="3">
        <v>0</v>
      </c>
      <c r="K67" s="3">
        <v>1288265</v>
      </c>
      <c r="M67" s="3">
        <v>1288265000000</v>
      </c>
      <c r="O67" s="3">
        <v>1204021316571</v>
      </c>
      <c r="Q67" s="3">
        <v>84243683429</v>
      </c>
    </row>
    <row r="68" spans="1:17" x14ac:dyDescent="0.5">
      <c r="A68" s="1" t="s">
        <v>111</v>
      </c>
      <c r="C68" s="3">
        <v>0</v>
      </c>
      <c r="E68" s="3">
        <v>0</v>
      </c>
      <c r="G68" s="3">
        <v>0</v>
      </c>
      <c r="I68" s="3">
        <v>0</v>
      </c>
      <c r="K68" s="3">
        <v>3857</v>
      </c>
      <c r="M68" s="3">
        <v>3376246779</v>
      </c>
      <c r="O68" s="3">
        <v>3273436448</v>
      </c>
      <c r="Q68" s="3">
        <v>102810331</v>
      </c>
    </row>
    <row r="69" spans="1:17" x14ac:dyDescent="0.5">
      <c r="A69" s="1" t="s">
        <v>309</v>
      </c>
      <c r="C69" s="3">
        <v>0</v>
      </c>
      <c r="E69" s="3">
        <v>0</v>
      </c>
      <c r="G69" s="3">
        <v>0</v>
      </c>
      <c r="I69" s="3">
        <v>0</v>
      </c>
      <c r="K69" s="3">
        <v>719889</v>
      </c>
      <c r="M69" s="3">
        <v>719889000000</v>
      </c>
      <c r="O69" s="3">
        <v>713333089426</v>
      </c>
      <c r="Q69" s="3">
        <v>6555910574</v>
      </c>
    </row>
    <row r="70" spans="1:17" x14ac:dyDescent="0.5">
      <c r="A70" s="1" t="s">
        <v>310</v>
      </c>
      <c r="C70" s="3">
        <v>0</v>
      </c>
      <c r="E70" s="3">
        <v>0</v>
      </c>
      <c r="G70" s="3">
        <v>0</v>
      </c>
      <c r="I70" s="3">
        <v>0</v>
      </c>
      <c r="K70" s="3">
        <v>880440</v>
      </c>
      <c r="M70" s="3">
        <v>880440000000</v>
      </c>
      <c r="O70" s="3">
        <v>812733990592</v>
      </c>
      <c r="Q70" s="3">
        <v>67706009408</v>
      </c>
    </row>
    <row r="71" spans="1:17" x14ac:dyDescent="0.5">
      <c r="A71" s="1" t="s">
        <v>311</v>
      </c>
      <c r="C71" s="3">
        <v>0</v>
      </c>
      <c r="E71" s="3">
        <v>0</v>
      </c>
      <c r="G71" s="3">
        <v>0</v>
      </c>
      <c r="I71" s="3">
        <v>0</v>
      </c>
      <c r="K71" s="3">
        <v>327728</v>
      </c>
      <c r="M71" s="3">
        <v>327728000000</v>
      </c>
      <c r="O71" s="3">
        <v>315004614257</v>
      </c>
      <c r="Q71" s="3">
        <v>12723385743</v>
      </c>
    </row>
    <row r="72" spans="1:17" x14ac:dyDescent="0.5">
      <c r="A72" s="1" t="s">
        <v>312</v>
      </c>
      <c r="C72" s="3">
        <v>0</v>
      </c>
      <c r="E72" s="3">
        <v>0</v>
      </c>
      <c r="G72" s="3">
        <v>0</v>
      </c>
      <c r="I72" s="3">
        <v>0</v>
      </c>
      <c r="K72" s="3">
        <v>12089</v>
      </c>
      <c r="M72" s="3">
        <v>12089000000</v>
      </c>
      <c r="O72" s="3">
        <v>12090226205</v>
      </c>
      <c r="Q72" s="3">
        <v>-1226205</v>
      </c>
    </row>
    <row r="73" spans="1:17" x14ac:dyDescent="0.5">
      <c r="A73" s="1" t="s">
        <v>313</v>
      </c>
      <c r="C73" s="3">
        <v>0</v>
      </c>
      <c r="E73" s="3">
        <v>0</v>
      </c>
      <c r="G73" s="3">
        <v>0</v>
      </c>
      <c r="I73" s="3">
        <v>0</v>
      </c>
      <c r="K73" s="3">
        <v>1058466</v>
      </c>
      <c r="M73" s="3">
        <v>1058466000000</v>
      </c>
      <c r="O73" s="3">
        <v>1013960128108</v>
      </c>
      <c r="Q73" s="3">
        <v>44505871892</v>
      </c>
    </row>
    <row r="74" spans="1:17" x14ac:dyDescent="0.5">
      <c r="A74" s="1" t="s">
        <v>96</v>
      </c>
      <c r="C74" s="3">
        <v>0</v>
      </c>
      <c r="E74" s="3">
        <v>0</v>
      </c>
      <c r="G74" s="3">
        <v>0</v>
      </c>
      <c r="I74" s="3">
        <v>0</v>
      </c>
      <c r="K74" s="3">
        <v>25000</v>
      </c>
      <c r="M74" s="3">
        <v>19746988744</v>
      </c>
      <c r="O74" s="3">
        <v>19361635819</v>
      </c>
      <c r="Q74" s="3">
        <v>385352925</v>
      </c>
    </row>
    <row r="75" spans="1:17" x14ac:dyDescent="0.5">
      <c r="A75" s="1" t="s">
        <v>195</v>
      </c>
      <c r="C75" s="3">
        <v>0</v>
      </c>
      <c r="E75" s="3">
        <v>0</v>
      </c>
      <c r="G75" s="3">
        <v>0</v>
      </c>
      <c r="I75" s="3">
        <v>0</v>
      </c>
      <c r="K75" s="3">
        <v>500000</v>
      </c>
      <c r="M75" s="3">
        <v>490967500000</v>
      </c>
      <c r="O75" s="3">
        <v>483957173273</v>
      </c>
      <c r="Q75" s="3">
        <v>7010326727</v>
      </c>
    </row>
    <row r="76" spans="1:17" x14ac:dyDescent="0.5">
      <c r="A76" s="1" t="s">
        <v>314</v>
      </c>
      <c r="C76" s="3">
        <v>0</v>
      </c>
      <c r="E76" s="3">
        <v>0</v>
      </c>
      <c r="G76" s="3">
        <v>0</v>
      </c>
      <c r="I76" s="3">
        <v>0</v>
      </c>
      <c r="K76" s="3">
        <v>470808</v>
      </c>
      <c r="M76" s="3">
        <v>468586242800</v>
      </c>
      <c r="O76" s="3">
        <v>465809253460</v>
      </c>
      <c r="Q76" s="3">
        <v>2776989340</v>
      </c>
    </row>
    <row r="77" spans="1:17" x14ac:dyDescent="0.5">
      <c r="A77" s="1" t="s">
        <v>114</v>
      </c>
      <c r="C77" s="3">
        <v>0</v>
      </c>
      <c r="E77" s="3">
        <v>0</v>
      </c>
      <c r="G77" s="3">
        <v>0</v>
      </c>
      <c r="I77" s="3">
        <v>0</v>
      </c>
      <c r="K77" s="3">
        <v>86259</v>
      </c>
      <c r="M77" s="3">
        <v>80510295487</v>
      </c>
      <c r="O77" s="3">
        <v>79383121919</v>
      </c>
      <c r="Q77" s="3">
        <v>1127173568</v>
      </c>
    </row>
    <row r="78" spans="1:17" x14ac:dyDescent="0.5">
      <c r="A78" s="1" t="s">
        <v>161</v>
      </c>
      <c r="C78" s="3">
        <v>0</v>
      </c>
      <c r="E78" s="3">
        <v>0</v>
      </c>
      <c r="G78" s="3">
        <v>0</v>
      </c>
      <c r="I78" s="3">
        <v>0</v>
      </c>
      <c r="K78" s="3">
        <v>1200</v>
      </c>
      <c r="M78" s="3">
        <v>1175957370</v>
      </c>
      <c r="O78" s="3">
        <v>1200000000</v>
      </c>
      <c r="Q78" s="3">
        <v>-24042630</v>
      </c>
    </row>
    <row r="79" spans="1:17" x14ac:dyDescent="0.5">
      <c r="A79" s="1" t="s">
        <v>315</v>
      </c>
      <c r="C79" s="3">
        <v>0</v>
      </c>
      <c r="E79" s="3">
        <v>0</v>
      </c>
      <c r="G79" s="3">
        <v>0</v>
      </c>
      <c r="I79" s="3">
        <v>0</v>
      </c>
      <c r="K79" s="3">
        <v>583578</v>
      </c>
      <c r="M79" s="3">
        <v>580831862300</v>
      </c>
      <c r="O79" s="3">
        <v>578340018284</v>
      </c>
      <c r="Q79" s="3">
        <v>2491844016</v>
      </c>
    </row>
    <row r="80" spans="1:17" x14ac:dyDescent="0.5">
      <c r="A80" s="1" t="s">
        <v>316</v>
      </c>
      <c r="C80" s="3">
        <v>0</v>
      </c>
      <c r="E80" s="3">
        <v>0</v>
      </c>
      <c r="G80" s="3">
        <v>0</v>
      </c>
      <c r="I80" s="3">
        <v>0</v>
      </c>
      <c r="K80" s="3">
        <v>547566</v>
      </c>
      <c r="M80" s="3">
        <v>547566000000</v>
      </c>
      <c r="O80" s="3">
        <v>539853854858</v>
      </c>
      <c r="Q80" s="3">
        <v>7712145142</v>
      </c>
    </row>
    <row r="81" spans="1:17" x14ac:dyDescent="0.5">
      <c r="A81" s="1" t="s">
        <v>105</v>
      </c>
      <c r="C81" s="3">
        <v>0</v>
      </c>
      <c r="E81" s="3">
        <v>0</v>
      </c>
      <c r="G81" s="3">
        <v>0</v>
      </c>
      <c r="I81" s="3">
        <v>0</v>
      </c>
      <c r="K81" s="3">
        <v>25000</v>
      </c>
      <c r="M81" s="3">
        <v>23071423375</v>
      </c>
      <c r="O81" s="3">
        <v>21791531603</v>
      </c>
      <c r="Q81" s="3">
        <v>1279891772</v>
      </c>
    </row>
    <row r="82" spans="1:17" x14ac:dyDescent="0.5">
      <c r="A82" s="1" t="s">
        <v>117</v>
      </c>
      <c r="C82" s="3">
        <v>0</v>
      </c>
      <c r="E82" s="3">
        <v>0</v>
      </c>
      <c r="G82" s="3">
        <v>0</v>
      </c>
      <c r="I82" s="3">
        <v>0</v>
      </c>
      <c r="K82" s="3">
        <v>118354</v>
      </c>
      <c r="M82" s="3">
        <v>105244049652</v>
      </c>
      <c r="O82" s="3">
        <v>96538232066</v>
      </c>
      <c r="Q82" s="3">
        <v>8705817586</v>
      </c>
    </row>
    <row r="83" spans="1:17" x14ac:dyDescent="0.5">
      <c r="A83" s="1" t="s">
        <v>87</v>
      </c>
      <c r="C83" s="3">
        <v>0</v>
      </c>
      <c r="E83" s="3">
        <v>0</v>
      </c>
      <c r="G83" s="3">
        <v>0</v>
      </c>
      <c r="I83" s="3">
        <v>0</v>
      </c>
      <c r="K83" s="3">
        <v>25000</v>
      </c>
      <c r="M83" s="3">
        <v>19624507731</v>
      </c>
      <c r="O83" s="3">
        <v>18816145391</v>
      </c>
      <c r="Q83" s="3">
        <v>808362340</v>
      </c>
    </row>
    <row r="84" spans="1:17" ht="22.5" thickBot="1" x14ac:dyDescent="0.55000000000000004">
      <c r="E84" s="6">
        <f>SUM(E8:E83)</f>
        <v>937981552335</v>
      </c>
      <c r="G84" s="6">
        <f>SUM(G8:G83)</f>
        <v>570194605948</v>
      </c>
      <c r="I84" s="6">
        <f>SUM(I8:I83)</f>
        <v>370858365061</v>
      </c>
      <c r="M84" s="6">
        <f>SUM(M8:M83)</f>
        <v>12329462026178</v>
      </c>
      <c r="O84" s="6">
        <f>SUM(O8:O83)</f>
        <v>9679320097947</v>
      </c>
      <c r="Q84" s="6">
        <f>SUM(Q8:Q83)</f>
        <v>2650141928231</v>
      </c>
    </row>
    <row r="85" spans="1:17" ht="22.5" thickTop="1" x14ac:dyDescent="0.5"/>
    <row r="86" spans="1:17" x14ac:dyDescent="0.5">
      <c r="I86" s="3"/>
    </row>
    <row r="87" spans="1:17" x14ac:dyDescent="0.5">
      <c r="Q87" s="3"/>
    </row>
  </sheetData>
  <mergeCells count="14">
    <mergeCell ref="A2:Q2"/>
    <mergeCell ref="A3:Q3"/>
    <mergeCell ref="A4:Q4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O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0"/>
  <sheetViews>
    <sheetView rightToLeft="1" workbookViewId="0">
      <selection activeCell="M72" sqref="M72"/>
    </sheetView>
  </sheetViews>
  <sheetFormatPr defaultRowHeight="21.75" x14ac:dyDescent="0.5"/>
  <cols>
    <col min="1" max="1" width="38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2.5" x14ac:dyDescent="0.5">
      <c r="A3" s="17" t="s">
        <v>231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2.5" x14ac:dyDescent="0.5">
      <c r="A6" s="14" t="s">
        <v>3</v>
      </c>
      <c r="C6" s="15" t="s">
        <v>233</v>
      </c>
      <c r="D6" s="15" t="s">
        <v>233</v>
      </c>
      <c r="E6" s="15" t="s">
        <v>233</v>
      </c>
      <c r="F6" s="15" t="s">
        <v>233</v>
      </c>
      <c r="G6" s="15" t="s">
        <v>233</v>
      </c>
      <c r="H6" s="15" t="s">
        <v>233</v>
      </c>
      <c r="I6" s="15" t="s">
        <v>233</v>
      </c>
      <c r="J6" s="15" t="s">
        <v>233</v>
      </c>
      <c r="K6" s="15" t="s">
        <v>233</v>
      </c>
      <c r="M6" s="15" t="s">
        <v>234</v>
      </c>
      <c r="N6" s="15" t="s">
        <v>234</v>
      </c>
      <c r="O6" s="15" t="s">
        <v>234</v>
      </c>
      <c r="P6" s="15" t="s">
        <v>234</v>
      </c>
      <c r="Q6" s="15" t="s">
        <v>234</v>
      </c>
      <c r="R6" s="15" t="s">
        <v>234</v>
      </c>
      <c r="S6" s="15" t="s">
        <v>234</v>
      </c>
      <c r="T6" s="15" t="s">
        <v>234</v>
      </c>
      <c r="U6" s="15" t="s">
        <v>234</v>
      </c>
    </row>
    <row r="7" spans="1:21" ht="22.5" x14ac:dyDescent="0.5">
      <c r="A7" s="15" t="s">
        <v>3</v>
      </c>
      <c r="C7" s="18" t="s">
        <v>317</v>
      </c>
      <c r="E7" s="18" t="s">
        <v>318</v>
      </c>
      <c r="G7" s="18" t="s">
        <v>319</v>
      </c>
      <c r="I7" s="18" t="s">
        <v>215</v>
      </c>
      <c r="K7" s="18" t="s">
        <v>320</v>
      </c>
      <c r="M7" s="18" t="s">
        <v>317</v>
      </c>
      <c r="O7" s="18" t="s">
        <v>318</v>
      </c>
      <c r="Q7" s="18" t="s">
        <v>319</v>
      </c>
      <c r="S7" s="18" t="s">
        <v>215</v>
      </c>
      <c r="U7" s="18" t="s">
        <v>320</v>
      </c>
    </row>
    <row r="8" spans="1:21" x14ac:dyDescent="0.5">
      <c r="A8" s="1" t="s">
        <v>40</v>
      </c>
      <c r="C8" s="3">
        <v>0</v>
      </c>
      <c r="E8" s="3">
        <v>-15935479385</v>
      </c>
      <c r="G8" s="3">
        <f>VLOOKUP(A8,'درآمد ناشی از فروش '!A:Q,9,0)</f>
        <v>17849144006</v>
      </c>
      <c r="I8" s="3">
        <f>C8+E8+G8</f>
        <v>1913664621</v>
      </c>
      <c r="K8" s="7">
        <f>I8/$I$69</f>
        <v>2.4819099995097054E-2</v>
      </c>
      <c r="M8" s="3">
        <v>0</v>
      </c>
      <c r="O8" s="3">
        <v>43415469264</v>
      </c>
      <c r="Q8" s="3">
        <v>74130018764</v>
      </c>
      <c r="S8" s="3">
        <v>117545488028</v>
      </c>
      <c r="U8" s="7">
        <f>S8/$S$69</f>
        <v>3.5443100609041898E-2</v>
      </c>
    </row>
    <row r="9" spans="1:21" x14ac:dyDescent="0.5">
      <c r="A9" s="1" t="s">
        <v>30</v>
      </c>
      <c r="C9" s="3">
        <v>0</v>
      </c>
      <c r="E9" s="3">
        <v>-18195866576</v>
      </c>
      <c r="G9" s="3">
        <f>VLOOKUP(A9,'درآمد ناشی از فروش '!A:Q,9,0)</f>
        <v>17126772802</v>
      </c>
      <c r="I9" s="3">
        <f t="shared" ref="I9:I68" si="0">C9+E9+G9</f>
        <v>-1069093774</v>
      </c>
      <c r="K9" s="7">
        <f t="shared" ref="K9:K68" si="1">I9/$I$69</f>
        <v>-1.3865514881691327E-2</v>
      </c>
      <c r="M9" s="3">
        <v>0</v>
      </c>
      <c r="O9" s="3">
        <v>47422750047</v>
      </c>
      <c r="Q9" s="3">
        <v>130591181913</v>
      </c>
      <c r="S9" s="3">
        <v>178013931960</v>
      </c>
      <c r="U9" s="7">
        <f t="shared" ref="U9:U68" si="2">S9/$S$69</f>
        <v>5.3675949678021605E-2</v>
      </c>
    </row>
    <row r="10" spans="1:21" x14ac:dyDescent="0.5">
      <c r="A10" s="1" t="s">
        <v>17</v>
      </c>
      <c r="C10" s="3">
        <v>0</v>
      </c>
      <c r="E10" s="3">
        <v>-25543525598</v>
      </c>
      <c r="G10" s="3">
        <f>VLOOKUP(A10,'درآمد ناشی از فروش '!A:Q,9,0)</f>
        <v>27768189522</v>
      </c>
      <c r="I10" s="3">
        <f t="shared" si="0"/>
        <v>2224663924</v>
      </c>
      <c r="K10" s="7">
        <f t="shared" si="1"/>
        <v>2.8852577290365757E-2</v>
      </c>
      <c r="M10" s="3">
        <v>790400000</v>
      </c>
      <c r="O10" s="3">
        <v>0</v>
      </c>
      <c r="Q10" s="3">
        <v>34148155774</v>
      </c>
      <c r="S10" s="3">
        <v>34938555774</v>
      </c>
      <c r="U10" s="7">
        <f t="shared" si="2"/>
        <v>1.0534906683423922E-2</v>
      </c>
    </row>
    <row r="11" spans="1:21" x14ac:dyDescent="0.5">
      <c r="A11" s="1" t="s">
        <v>32</v>
      </c>
      <c r="C11" s="3">
        <v>0</v>
      </c>
      <c r="E11" s="3">
        <v>-22411674931</v>
      </c>
      <c r="G11" s="3">
        <f>VLOOKUP(A11,'درآمد ناشی از فروش '!A:Q,9,0)</f>
        <v>24427960408</v>
      </c>
      <c r="I11" s="3">
        <f t="shared" si="0"/>
        <v>2016285477</v>
      </c>
      <c r="K11" s="7">
        <f t="shared" si="1"/>
        <v>2.6150031893349697E-2</v>
      </c>
      <c r="M11" s="3">
        <v>0</v>
      </c>
      <c r="O11" s="3">
        <v>102843501915</v>
      </c>
      <c r="Q11" s="3">
        <v>66039089936</v>
      </c>
      <c r="S11" s="3">
        <v>168882591851</v>
      </c>
      <c r="U11" s="7">
        <f t="shared" si="2"/>
        <v>5.0922607022269709E-2</v>
      </c>
    </row>
    <row r="12" spans="1:21" x14ac:dyDescent="0.5">
      <c r="A12" s="1" t="s">
        <v>26</v>
      </c>
      <c r="C12" s="3">
        <v>0</v>
      </c>
      <c r="E12" s="3">
        <v>-48468822689</v>
      </c>
      <c r="G12" s="3">
        <f>VLOOKUP(A12,'درآمد ناشی از فروش '!A:Q,9,0)</f>
        <v>51964415704</v>
      </c>
      <c r="I12" s="3">
        <f t="shared" si="0"/>
        <v>3495593015</v>
      </c>
      <c r="K12" s="7">
        <f t="shared" si="1"/>
        <v>4.533577703710278E-2</v>
      </c>
      <c r="M12" s="3">
        <v>0</v>
      </c>
      <c r="O12" s="3">
        <v>0</v>
      </c>
      <c r="Q12" s="3">
        <v>46568918333</v>
      </c>
      <c r="S12" s="3">
        <v>46568918333</v>
      </c>
      <c r="U12" s="7">
        <f t="shared" si="2"/>
        <v>1.4041771278686641E-2</v>
      </c>
    </row>
    <row r="13" spans="1:21" x14ac:dyDescent="0.5">
      <c r="A13" s="1" t="s">
        <v>33</v>
      </c>
      <c r="C13" s="3">
        <v>0</v>
      </c>
      <c r="E13" s="3">
        <v>-10409234308</v>
      </c>
      <c r="G13" s="3">
        <f>VLOOKUP(A13,'درآمد ناشی از فروش '!A:Q,9,0)</f>
        <v>10540199810</v>
      </c>
      <c r="I13" s="3">
        <f t="shared" si="0"/>
        <v>130965502</v>
      </c>
      <c r="K13" s="7">
        <f t="shared" si="1"/>
        <v>1.6985452175771207E-3</v>
      </c>
      <c r="M13" s="3">
        <v>1393351922</v>
      </c>
      <c r="O13" s="3">
        <v>0</v>
      </c>
      <c r="Q13" s="3">
        <v>18321715235</v>
      </c>
      <c r="S13" s="3">
        <v>19715067157</v>
      </c>
      <c r="U13" s="7">
        <f t="shared" si="2"/>
        <v>5.9446187215039621E-3</v>
      </c>
    </row>
    <row r="14" spans="1:21" x14ac:dyDescent="0.5">
      <c r="A14" s="1" t="s">
        <v>43</v>
      </c>
      <c r="C14" s="3">
        <v>0</v>
      </c>
      <c r="E14" s="3">
        <v>-24218143367</v>
      </c>
      <c r="G14" s="3">
        <f>VLOOKUP(A14,'درآمد ناشی از فروش '!A:Q,9,0)</f>
        <v>27744138692</v>
      </c>
      <c r="I14" s="3">
        <f t="shared" si="0"/>
        <v>3525995325</v>
      </c>
      <c r="K14" s="7">
        <f t="shared" si="1"/>
        <v>4.5730077043327301E-2</v>
      </c>
      <c r="M14" s="3">
        <v>8267891220</v>
      </c>
      <c r="O14" s="3">
        <v>26354877603</v>
      </c>
      <c r="Q14" s="3">
        <v>87889111182</v>
      </c>
      <c r="S14" s="3">
        <v>122511880182</v>
      </c>
      <c r="U14" s="7">
        <f t="shared" si="2"/>
        <v>3.6940600340688329E-2</v>
      </c>
    </row>
    <row r="15" spans="1:21" x14ac:dyDescent="0.5">
      <c r="A15" s="1" t="s">
        <v>18</v>
      </c>
      <c r="C15" s="3">
        <v>0</v>
      </c>
      <c r="E15" s="3">
        <v>-2864714091</v>
      </c>
      <c r="G15" s="3">
        <f>VLOOKUP(A15,'درآمد ناشی از فروش '!A:Q,9,0)</f>
        <v>3109724812</v>
      </c>
      <c r="I15" s="3">
        <f t="shared" si="0"/>
        <v>245010721</v>
      </c>
      <c r="K15" s="7">
        <f t="shared" si="1"/>
        <v>3.1776443571351503E-3</v>
      </c>
      <c r="M15" s="3">
        <v>0</v>
      </c>
      <c r="O15" s="3">
        <v>7199890930</v>
      </c>
      <c r="Q15" s="3">
        <v>15115318108</v>
      </c>
      <c r="S15" s="3">
        <v>22315209038</v>
      </c>
      <c r="U15" s="7">
        <f t="shared" si="2"/>
        <v>6.7286308672029451E-3</v>
      </c>
    </row>
    <row r="16" spans="1:21" x14ac:dyDescent="0.5">
      <c r="A16" s="1" t="s">
        <v>22</v>
      </c>
      <c r="C16" s="3">
        <v>0</v>
      </c>
      <c r="E16" s="3">
        <v>-5838049706</v>
      </c>
      <c r="G16" s="3">
        <f>VLOOKUP(A16,'درآمد ناشی از فروش '!A:Q,9,0)</f>
        <v>5763990097</v>
      </c>
      <c r="I16" s="3">
        <f t="shared" si="0"/>
        <v>-74059609</v>
      </c>
      <c r="K16" s="7">
        <f t="shared" si="1"/>
        <v>-9.6050939187467465E-4</v>
      </c>
      <c r="M16" s="3">
        <v>527796715</v>
      </c>
      <c r="O16" s="3">
        <v>0</v>
      </c>
      <c r="Q16" s="3">
        <v>6677901787</v>
      </c>
      <c r="S16" s="3">
        <v>7205698502</v>
      </c>
      <c r="U16" s="7">
        <f t="shared" si="2"/>
        <v>2.1727103374990678E-3</v>
      </c>
    </row>
    <row r="17" spans="1:21" x14ac:dyDescent="0.5">
      <c r="A17" s="1" t="s">
        <v>42</v>
      </c>
      <c r="C17" s="3">
        <v>0</v>
      </c>
      <c r="E17" s="3">
        <v>-31819323603</v>
      </c>
      <c r="G17" s="3">
        <f>VLOOKUP(A17,'درآمد ناشی از فروش '!A:Q,9,0)</f>
        <v>40193679426</v>
      </c>
      <c r="I17" s="3">
        <f t="shared" si="0"/>
        <v>8374355823</v>
      </c>
      <c r="K17" s="7">
        <f t="shared" si="1"/>
        <v>0.10861044944069136</v>
      </c>
      <c r="M17" s="3">
        <v>2335950657</v>
      </c>
      <c r="O17" s="3">
        <v>0</v>
      </c>
      <c r="Q17" s="3">
        <v>81265085977</v>
      </c>
      <c r="S17" s="3">
        <v>83601036634</v>
      </c>
      <c r="U17" s="7">
        <f t="shared" si="2"/>
        <v>2.5207942917666367E-2</v>
      </c>
    </row>
    <row r="18" spans="1:21" x14ac:dyDescent="0.5">
      <c r="A18" s="1" t="s">
        <v>21</v>
      </c>
      <c r="C18" s="3">
        <v>0</v>
      </c>
      <c r="E18" s="3">
        <v>-2085537364</v>
      </c>
      <c r="G18" s="3">
        <f>VLOOKUP(A18,'درآمد ناشی از فروش '!A:Q,9,0)</f>
        <v>2080369667</v>
      </c>
      <c r="I18" s="3">
        <f t="shared" si="0"/>
        <v>-5167697</v>
      </c>
      <c r="K18" s="7">
        <f t="shared" si="1"/>
        <v>-6.7021978240022577E-5</v>
      </c>
      <c r="M18" s="3">
        <v>3828715526</v>
      </c>
      <c r="O18" s="3">
        <v>27932283393</v>
      </c>
      <c r="Q18" s="3">
        <v>9021742024</v>
      </c>
      <c r="S18" s="3">
        <v>40782740943</v>
      </c>
      <c r="U18" s="7">
        <f t="shared" si="2"/>
        <v>1.229708442752752E-2</v>
      </c>
    </row>
    <row r="19" spans="1:21" x14ac:dyDescent="0.5">
      <c r="A19" s="1" t="s">
        <v>16</v>
      </c>
      <c r="C19" s="3">
        <v>2753088042</v>
      </c>
      <c r="E19" s="3">
        <v>-14388504546</v>
      </c>
      <c r="G19" s="3">
        <f>VLOOKUP(A19,'درآمد ناشی از فروش '!A:Q,9,0)</f>
        <v>15220320111</v>
      </c>
      <c r="I19" s="3">
        <f t="shared" si="0"/>
        <v>3584903607</v>
      </c>
      <c r="K19" s="7">
        <f t="shared" si="1"/>
        <v>4.6494082671823152E-2</v>
      </c>
      <c r="M19" s="3">
        <v>2753088042</v>
      </c>
      <c r="O19" s="3">
        <v>59105400314</v>
      </c>
      <c r="Q19" s="3">
        <v>23893771454</v>
      </c>
      <c r="S19" s="3">
        <v>85752259810</v>
      </c>
      <c r="U19" s="7">
        <f t="shared" si="2"/>
        <v>2.5856594097210653E-2</v>
      </c>
    </row>
    <row r="20" spans="1:21" x14ac:dyDescent="0.5">
      <c r="A20" s="1" t="s">
        <v>28</v>
      </c>
      <c r="C20" s="3">
        <v>0</v>
      </c>
      <c r="E20" s="3">
        <v>-31149613716</v>
      </c>
      <c r="G20" s="3">
        <f>VLOOKUP(A20,'درآمد ناشی از فروش '!A:Q,9,0)</f>
        <v>41364431748</v>
      </c>
      <c r="I20" s="3">
        <f t="shared" si="0"/>
        <v>10214818032</v>
      </c>
      <c r="K20" s="7">
        <f t="shared" si="1"/>
        <v>0.13248015738277502</v>
      </c>
      <c r="M20" s="3">
        <v>0</v>
      </c>
      <c r="O20" s="3">
        <v>87610899301</v>
      </c>
      <c r="Q20" s="3">
        <v>561645168470</v>
      </c>
      <c r="S20" s="3">
        <v>649256067771</v>
      </c>
      <c r="U20" s="7">
        <f t="shared" si="2"/>
        <v>0.19576802578383079</v>
      </c>
    </row>
    <row r="21" spans="1:21" x14ac:dyDescent="0.5">
      <c r="A21" s="1" t="s">
        <v>46</v>
      </c>
      <c r="C21" s="3">
        <v>0</v>
      </c>
      <c r="E21" s="3">
        <v>-32755368511</v>
      </c>
      <c r="G21" s="3">
        <f>VLOOKUP(A21,'درآمد ناشی از فروش '!A:Q,9,0)</f>
        <v>36420141872</v>
      </c>
      <c r="I21" s="3">
        <f t="shared" si="0"/>
        <v>3664773361</v>
      </c>
      <c r="K21" s="7">
        <f t="shared" si="1"/>
        <v>4.7529946213091909E-2</v>
      </c>
      <c r="M21" s="3">
        <v>0</v>
      </c>
      <c r="O21" s="3">
        <v>0</v>
      </c>
      <c r="Q21" s="3">
        <v>70902896213</v>
      </c>
      <c r="S21" s="3">
        <v>70902896213</v>
      </c>
      <c r="U21" s="7">
        <f t="shared" si="2"/>
        <v>2.1379114810014654E-2</v>
      </c>
    </row>
    <row r="22" spans="1:21" x14ac:dyDescent="0.5">
      <c r="A22" s="1" t="s">
        <v>19</v>
      </c>
      <c r="C22" s="3">
        <v>0</v>
      </c>
      <c r="E22" s="3">
        <v>-5419695721</v>
      </c>
      <c r="G22" s="3">
        <f>VLOOKUP(A22,'درآمد ناشی از فروش '!A:Q,9,0)</f>
        <v>6104564441</v>
      </c>
      <c r="I22" s="3">
        <f t="shared" si="0"/>
        <v>684868720</v>
      </c>
      <c r="K22" s="7">
        <f t="shared" si="1"/>
        <v>8.8823428403623748E-3</v>
      </c>
      <c r="M22" s="3">
        <v>0</v>
      </c>
      <c r="O22" s="3">
        <v>0</v>
      </c>
      <c r="Q22" s="3">
        <v>6174214667</v>
      </c>
      <c r="S22" s="3">
        <v>6174214667</v>
      </c>
      <c r="U22" s="7">
        <f t="shared" si="2"/>
        <v>1.8616904425304338E-3</v>
      </c>
    </row>
    <row r="23" spans="1:21" x14ac:dyDescent="0.5">
      <c r="A23" s="1" t="s">
        <v>24</v>
      </c>
      <c r="C23" s="3">
        <v>0</v>
      </c>
      <c r="E23" s="3">
        <v>-39746522816</v>
      </c>
      <c r="G23" s="3">
        <f>VLOOKUP(A23,'درآمد ناشی از فروش '!A:Q,9,0)</f>
        <v>43191531479</v>
      </c>
      <c r="I23" s="3">
        <f t="shared" si="0"/>
        <v>3445008663</v>
      </c>
      <c r="K23" s="7">
        <f t="shared" si="1"/>
        <v>4.4679727864902936E-2</v>
      </c>
      <c r="M23" s="3">
        <v>3680173731</v>
      </c>
      <c r="O23" s="3">
        <v>0</v>
      </c>
      <c r="Q23" s="3">
        <v>60360069281</v>
      </c>
      <c r="S23" s="3">
        <v>64040243012</v>
      </c>
      <c r="U23" s="7">
        <f t="shared" si="2"/>
        <v>1.9309841782792485E-2</v>
      </c>
    </row>
    <row r="24" spans="1:21" x14ac:dyDescent="0.5">
      <c r="A24" s="1" t="s">
        <v>253</v>
      </c>
      <c r="C24" s="3">
        <v>0</v>
      </c>
      <c r="E24" s="3">
        <v>0</v>
      </c>
      <c r="G24" s="3">
        <f>VLOOKUP(A24,'درآمد ناشی از فروش '!A:Q,9,0)</f>
        <v>0</v>
      </c>
      <c r="I24" s="3">
        <f t="shared" si="0"/>
        <v>0</v>
      </c>
      <c r="K24" s="7">
        <f t="shared" si="1"/>
        <v>0</v>
      </c>
      <c r="M24" s="3">
        <v>8730517670</v>
      </c>
      <c r="O24" s="3">
        <v>0</v>
      </c>
      <c r="Q24" s="3">
        <v>119438267580</v>
      </c>
      <c r="S24" s="3">
        <v>128168785250</v>
      </c>
      <c r="U24" s="7">
        <f t="shared" si="2"/>
        <v>3.8646308137938387E-2</v>
      </c>
    </row>
    <row r="25" spans="1:21" x14ac:dyDescent="0.5">
      <c r="A25" s="1" t="s">
        <v>283</v>
      </c>
      <c r="C25" s="3">
        <v>0</v>
      </c>
      <c r="E25" s="3">
        <v>0</v>
      </c>
      <c r="G25" s="3">
        <f>VLOOKUP(A25,'درآمد ناشی از فروش '!A:Q,9,0)</f>
        <v>0</v>
      </c>
      <c r="I25" s="3">
        <f t="shared" si="0"/>
        <v>0</v>
      </c>
      <c r="K25" s="7">
        <f t="shared" si="1"/>
        <v>0</v>
      </c>
      <c r="M25" s="3">
        <v>0</v>
      </c>
      <c r="O25" s="3">
        <v>0</v>
      </c>
      <c r="Q25" s="3">
        <v>1723832</v>
      </c>
      <c r="S25" s="3">
        <v>1723832</v>
      </c>
      <c r="U25" s="7">
        <f t="shared" si="2"/>
        <v>5.1978133771099781E-7</v>
      </c>
    </row>
    <row r="26" spans="1:21" x14ac:dyDescent="0.5">
      <c r="A26" s="1" t="s">
        <v>272</v>
      </c>
      <c r="C26" s="3">
        <v>0</v>
      </c>
      <c r="E26" s="3">
        <v>0</v>
      </c>
      <c r="G26" s="3">
        <f>VLOOKUP(A26,'درآمد ناشی از فروش '!A:Q,9,0)</f>
        <v>0</v>
      </c>
      <c r="I26" s="3">
        <f t="shared" si="0"/>
        <v>0</v>
      </c>
      <c r="K26" s="7">
        <f t="shared" si="1"/>
        <v>0</v>
      </c>
      <c r="M26" s="3">
        <v>0</v>
      </c>
      <c r="O26" s="3">
        <v>0</v>
      </c>
      <c r="Q26" s="3">
        <v>4757547948</v>
      </c>
      <c r="S26" s="3">
        <v>4757547773</v>
      </c>
      <c r="U26" s="7">
        <f t="shared" si="2"/>
        <v>1.434527579064502E-3</v>
      </c>
    </row>
    <row r="27" spans="1:21" x14ac:dyDescent="0.5">
      <c r="A27" s="1" t="s">
        <v>284</v>
      </c>
      <c r="C27" s="3">
        <v>0</v>
      </c>
      <c r="E27" s="3">
        <v>0</v>
      </c>
      <c r="G27" s="3">
        <f>VLOOKUP(A27,'درآمد ناشی از فروش '!A:Q,9,0)</f>
        <v>0</v>
      </c>
      <c r="I27" s="3">
        <f t="shared" si="0"/>
        <v>0</v>
      </c>
      <c r="K27" s="7">
        <f t="shared" si="1"/>
        <v>0</v>
      </c>
      <c r="M27" s="3">
        <v>0</v>
      </c>
      <c r="O27" s="3">
        <v>0</v>
      </c>
      <c r="Q27" s="3">
        <v>18141</v>
      </c>
      <c r="S27" s="3">
        <v>18141</v>
      </c>
      <c r="U27" s="7">
        <f t="shared" si="2"/>
        <v>5.4699954794987046E-9</v>
      </c>
    </row>
    <row r="28" spans="1:21" x14ac:dyDescent="0.5">
      <c r="A28" s="1" t="s">
        <v>285</v>
      </c>
      <c r="C28" s="3">
        <v>0</v>
      </c>
      <c r="E28" s="3">
        <v>0</v>
      </c>
      <c r="G28" s="3">
        <f>VLOOKUP(A28,'درآمد ناشی از فروش '!A:Q,9,0)</f>
        <v>0</v>
      </c>
      <c r="I28" s="3">
        <f t="shared" si="0"/>
        <v>0</v>
      </c>
      <c r="K28" s="7">
        <f t="shared" si="1"/>
        <v>0</v>
      </c>
      <c r="M28" s="3">
        <v>0</v>
      </c>
      <c r="O28" s="3">
        <v>0</v>
      </c>
      <c r="Q28" s="3">
        <v>852734</v>
      </c>
      <c r="S28" s="3">
        <v>852734</v>
      </c>
      <c r="U28" s="7">
        <f t="shared" si="2"/>
        <v>2.5712205089106711E-7</v>
      </c>
    </row>
    <row r="29" spans="1:21" x14ac:dyDescent="0.5">
      <c r="A29" s="1" t="s">
        <v>286</v>
      </c>
      <c r="C29" s="3">
        <v>0</v>
      </c>
      <c r="E29" s="3">
        <v>0</v>
      </c>
      <c r="G29" s="3">
        <f>VLOOKUP(A29,'درآمد ناشی از فروش '!A:Q,9,0)</f>
        <v>0</v>
      </c>
      <c r="I29" s="3">
        <f t="shared" si="0"/>
        <v>0</v>
      </c>
      <c r="K29" s="7">
        <f t="shared" si="1"/>
        <v>0</v>
      </c>
      <c r="M29" s="3">
        <v>0</v>
      </c>
      <c r="O29" s="3">
        <v>0</v>
      </c>
      <c r="Q29" s="3">
        <v>17631153484</v>
      </c>
      <c r="S29" s="3">
        <v>17631153484</v>
      </c>
      <c r="U29" s="7">
        <f t="shared" si="2"/>
        <v>5.3162631528486763E-3</v>
      </c>
    </row>
    <row r="30" spans="1:21" x14ac:dyDescent="0.5">
      <c r="A30" s="1" t="s">
        <v>287</v>
      </c>
      <c r="C30" s="3">
        <v>0</v>
      </c>
      <c r="E30" s="3">
        <v>0</v>
      </c>
      <c r="G30" s="3">
        <f>VLOOKUP(A30,'درآمد ناشی از فروش '!A:Q,9,0)</f>
        <v>0</v>
      </c>
      <c r="I30" s="3">
        <f t="shared" si="0"/>
        <v>0</v>
      </c>
      <c r="K30" s="7">
        <f t="shared" si="1"/>
        <v>0</v>
      </c>
      <c r="M30" s="3">
        <v>0</v>
      </c>
      <c r="O30" s="3">
        <v>0</v>
      </c>
      <c r="Q30" s="3">
        <v>30734507449</v>
      </c>
      <c r="S30" s="3">
        <v>30734507449</v>
      </c>
      <c r="U30" s="7">
        <f t="shared" si="2"/>
        <v>9.267273954613818E-3</v>
      </c>
    </row>
    <row r="31" spans="1:21" x14ac:dyDescent="0.5">
      <c r="A31" s="1" t="s">
        <v>288</v>
      </c>
      <c r="C31" s="3">
        <v>0</v>
      </c>
      <c r="E31" s="3">
        <v>0</v>
      </c>
      <c r="G31" s="3">
        <f>VLOOKUP(A31,'درآمد ناشی از فروش '!A:Q,9,0)</f>
        <v>0</v>
      </c>
      <c r="I31" s="3">
        <f t="shared" si="0"/>
        <v>0</v>
      </c>
      <c r="K31" s="7">
        <f t="shared" si="1"/>
        <v>0</v>
      </c>
      <c r="M31" s="3">
        <v>0</v>
      </c>
      <c r="O31" s="3">
        <v>0</v>
      </c>
      <c r="Q31" s="3">
        <v>148159085594</v>
      </c>
      <c r="S31" s="3">
        <v>148159085594</v>
      </c>
      <c r="U31" s="7">
        <f t="shared" si="2"/>
        <v>4.4673917008204708E-2</v>
      </c>
    </row>
    <row r="32" spans="1:21" x14ac:dyDescent="0.5">
      <c r="A32" s="1" t="s">
        <v>289</v>
      </c>
      <c r="C32" s="3">
        <v>0</v>
      </c>
      <c r="E32" s="3">
        <v>0</v>
      </c>
      <c r="G32" s="3">
        <f>VLOOKUP(A32,'درآمد ناشی از فروش '!A:Q,9,0)</f>
        <v>0</v>
      </c>
      <c r="I32" s="3">
        <f t="shared" si="0"/>
        <v>0</v>
      </c>
      <c r="K32" s="7">
        <f t="shared" si="1"/>
        <v>0</v>
      </c>
      <c r="M32" s="3">
        <v>0</v>
      </c>
      <c r="O32" s="3">
        <v>0</v>
      </c>
      <c r="Q32" s="3">
        <v>598072044</v>
      </c>
      <c r="S32" s="3">
        <v>598072044</v>
      </c>
      <c r="U32" s="7">
        <f t="shared" si="2"/>
        <v>1.8033467709026793E-4</v>
      </c>
    </row>
    <row r="33" spans="1:21" x14ac:dyDescent="0.5">
      <c r="A33" s="1" t="s">
        <v>290</v>
      </c>
      <c r="C33" s="3">
        <v>0</v>
      </c>
      <c r="E33" s="3">
        <v>0</v>
      </c>
      <c r="G33" s="3">
        <f>VLOOKUP(A33,'درآمد ناشی از فروش '!A:Q,9,0)</f>
        <v>0</v>
      </c>
      <c r="I33" s="3">
        <f t="shared" si="0"/>
        <v>0</v>
      </c>
      <c r="K33" s="7">
        <f t="shared" si="1"/>
        <v>0</v>
      </c>
      <c r="M33" s="3">
        <v>0</v>
      </c>
      <c r="O33" s="3">
        <v>0</v>
      </c>
      <c r="Q33" s="3">
        <v>35490765275</v>
      </c>
      <c r="S33" s="3">
        <v>35490765275</v>
      </c>
      <c r="U33" s="7">
        <f t="shared" si="2"/>
        <v>1.0701412580243624E-2</v>
      </c>
    </row>
    <row r="34" spans="1:21" x14ac:dyDescent="0.5">
      <c r="A34" s="1" t="s">
        <v>291</v>
      </c>
      <c r="C34" s="3">
        <v>0</v>
      </c>
      <c r="E34" s="3">
        <v>0</v>
      </c>
      <c r="G34" s="3">
        <f>VLOOKUP(A34,'درآمد ناشی از فروش '!A:Q,9,0)</f>
        <v>0</v>
      </c>
      <c r="I34" s="3">
        <f t="shared" si="0"/>
        <v>0</v>
      </c>
      <c r="K34" s="7">
        <f t="shared" si="1"/>
        <v>0</v>
      </c>
      <c r="M34" s="3">
        <v>0</v>
      </c>
      <c r="O34" s="3">
        <v>0</v>
      </c>
      <c r="Q34" s="3">
        <v>-6507</v>
      </c>
      <c r="S34" s="3">
        <v>-6507</v>
      </c>
      <c r="U34" s="7">
        <f t="shared" si="2"/>
        <v>-1.9620340987320473E-9</v>
      </c>
    </row>
    <row r="35" spans="1:21" x14ac:dyDescent="0.5">
      <c r="A35" s="1" t="s">
        <v>20</v>
      </c>
      <c r="C35" s="3">
        <v>0</v>
      </c>
      <c r="E35" s="3">
        <v>118155180</v>
      </c>
      <c r="G35" s="3">
        <f>VLOOKUP(A35,'درآمد ناشی از فروش '!A:Q,9,0)</f>
        <v>0</v>
      </c>
      <c r="I35" s="3">
        <f t="shared" si="0"/>
        <v>118155180</v>
      </c>
      <c r="K35" s="7">
        <f t="shared" si="1"/>
        <v>1.5324029065376611E-3</v>
      </c>
      <c r="M35" s="3">
        <v>0</v>
      </c>
      <c r="O35" s="3">
        <v>12738502762</v>
      </c>
      <c r="Q35" s="3">
        <v>17932148731</v>
      </c>
      <c r="S35" s="3">
        <v>30670651493</v>
      </c>
      <c r="U35" s="7">
        <f t="shared" si="2"/>
        <v>9.2480196802816935E-3</v>
      </c>
    </row>
    <row r="36" spans="1:21" x14ac:dyDescent="0.5">
      <c r="A36" s="1" t="s">
        <v>25</v>
      </c>
      <c r="C36" s="3">
        <v>0</v>
      </c>
      <c r="E36" s="3">
        <v>444800784</v>
      </c>
      <c r="G36" s="3">
        <f>VLOOKUP(A36,'درآمد ناشی از فروش '!A:Q,9,0)</f>
        <v>0</v>
      </c>
      <c r="I36" s="3">
        <f t="shared" si="0"/>
        <v>444800784</v>
      </c>
      <c r="K36" s="7">
        <f t="shared" si="1"/>
        <v>5.7688034856519226E-3</v>
      </c>
      <c r="M36" s="3">
        <v>8293908000</v>
      </c>
      <c r="O36" s="3">
        <v>62450824128</v>
      </c>
      <c r="Q36" s="3">
        <v>56374322696</v>
      </c>
      <c r="S36" s="3">
        <v>127119054824</v>
      </c>
      <c r="U36" s="7">
        <f t="shared" si="2"/>
        <v>3.8329786408986717E-2</v>
      </c>
    </row>
    <row r="37" spans="1:21" x14ac:dyDescent="0.5">
      <c r="A37" s="1" t="s">
        <v>271</v>
      </c>
      <c r="C37" s="3">
        <v>0</v>
      </c>
      <c r="E37" s="3">
        <v>0</v>
      </c>
      <c r="G37" s="3">
        <f>VLOOKUP(A37,'درآمد ناشی از فروش '!A:Q,9,0)</f>
        <v>0</v>
      </c>
      <c r="I37" s="3">
        <f t="shared" si="0"/>
        <v>0</v>
      </c>
      <c r="K37" s="7">
        <f t="shared" si="1"/>
        <v>0</v>
      </c>
      <c r="M37" s="3">
        <v>0</v>
      </c>
      <c r="O37" s="3">
        <v>0</v>
      </c>
      <c r="Q37" s="3">
        <v>22318603</v>
      </c>
      <c r="S37" s="3">
        <v>22318601</v>
      </c>
      <c r="U37" s="7">
        <f t="shared" si="2"/>
        <v>6.7296536342393066E-6</v>
      </c>
    </row>
    <row r="38" spans="1:21" x14ac:dyDescent="0.5">
      <c r="A38" s="1" t="s">
        <v>292</v>
      </c>
      <c r="C38" s="3">
        <v>0</v>
      </c>
      <c r="E38" s="3">
        <v>0</v>
      </c>
      <c r="G38" s="3">
        <f>VLOOKUP(A38,'درآمد ناشی از فروش '!A:Q,9,0)</f>
        <v>0</v>
      </c>
      <c r="I38" s="3">
        <f t="shared" si="0"/>
        <v>0</v>
      </c>
      <c r="K38" s="7">
        <f t="shared" si="1"/>
        <v>0</v>
      </c>
      <c r="M38" s="3">
        <v>0</v>
      </c>
      <c r="O38" s="3">
        <v>0</v>
      </c>
      <c r="Q38" s="3">
        <v>42141169904</v>
      </c>
      <c r="S38" s="3">
        <v>42141169904</v>
      </c>
      <c r="U38" s="7">
        <f t="shared" si="2"/>
        <v>1.2706687000477749E-2</v>
      </c>
    </row>
    <row r="39" spans="1:21" x14ac:dyDescent="0.5">
      <c r="A39" s="1" t="s">
        <v>293</v>
      </c>
      <c r="C39" s="3">
        <v>0</v>
      </c>
      <c r="E39" s="3">
        <v>0</v>
      </c>
      <c r="G39" s="3">
        <f>VLOOKUP(A39,'درآمد ناشی از فروش '!A:Q,9,0)</f>
        <v>0</v>
      </c>
      <c r="I39" s="3">
        <f t="shared" si="0"/>
        <v>0</v>
      </c>
      <c r="K39" s="7">
        <f t="shared" si="1"/>
        <v>0</v>
      </c>
      <c r="M39" s="3">
        <v>0</v>
      </c>
      <c r="O39" s="3">
        <v>0</v>
      </c>
      <c r="Q39" s="3">
        <v>59758424461</v>
      </c>
      <c r="S39" s="3">
        <v>59758424461</v>
      </c>
      <c r="U39" s="7">
        <f t="shared" si="2"/>
        <v>1.80187592560297E-2</v>
      </c>
    </row>
    <row r="40" spans="1:21" x14ac:dyDescent="0.5">
      <c r="A40" s="1" t="s">
        <v>36</v>
      </c>
      <c r="C40" s="3">
        <v>0</v>
      </c>
      <c r="E40" s="3">
        <v>6698867603</v>
      </c>
      <c r="G40" s="3">
        <f>VLOOKUP(A40,'درآمد ناشی از فروش '!A:Q,9,0)</f>
        <v>0</v>
      </c>
      <c r="I40" s="3">
        <f t="shared" si="0"/>
        <v>6698867603</v>
      </c>
      <c r="K40" s="7">
        <f t="shared" si="1"/>
        <v>8.6880356708425102E-2</v>
      </c>
      <c r="M40" s="3">
        <v>0</v>
      </c>
      <c r="O40" s="3">
        <v>69078343755</v>
      </c>
      <c r="Q40" s="3">
        <v>6538420797</v>
      </c>
      <c r="S40" s="3">
        <v>75616764552</v>
      </c>
      <c r="U40" s="7">
        <f t="shared" si="2"/>
        <v>2.2800471874414745E-2</v>
      </c>
    </row>
    <row r="41" spans="1:21" x14ac:dyDescent="0.5">
      <c r="A41" s="1" t="s">
        <v>294</v>
      </c>
      <c r="C41" s="3">
        <v>0</v>
      </c>
      <c r="E41" s="3">
        <v>0</v>
      </c>
      <c r="G41" s="3">
        <f>VLOOKUP(A41,'درآمد ناشی از فروش '!A:Q,9,0)</f>
        <v>0</v>
      </c>
      <c r="I41" s="3">
        <f t="shared" si="0"/>
        <v>0</v>
      </c>
      <c r="K41" s="7">
        <f t="shared" si="1"/>
        <v>0</v>
      </c>
      <c r="M41" s="3">
        <v>0</v>
      </c>
      <c r="O41" s="3">
        <v>0</v>
      </c>
      <c r="Q41" s="3">
        <v>75526</v>
      </c>
      <c r="S41" s="3">
        <v>75526</v>
      </c>
      <c r="U41" s="7">
        <f t="shared" si="2"/>
        <v>2.2773103940500477E-8</v>
      </c>
    </row>
    <row r="42" spans="1:21" x14ac:dyDescent="0.5">
      <c r="A42" s="1" t="s">
        <v>295</v>
      </c>
      <c r="C42" s="3">
        <v>0</v>
      </c>
      <c r="E42" s="3">
        <v>0</v>
      </c>
      <c r="G42" s="3">
        <f>VLOOKUP(A42,'درآمد ناشی از فروش '!A:Q,9,0)</f>
        <v>0</v>
      </c>
      <c r="I42" s="3">
        <f t="shared" si="0"/>
        <v>0</v>
      </c>
      <c r="K42" s="7">
        <f t="shared" si="1"/>
        <v>0</v>
      </c>
      <c r="M42" s="3">
        <v>0</v>
      </c>
      <c r="O42" s="3">
        <v>0</v>
      </c>
      <c r="Q42" s="3">
        <v>1262224</v>
      </c>
      <c r="S42" s="3">
        <v>1262224</v>
      </c>
      <c r="U42" s="7">
        <f t="shared" si="2"/>
        <v>3.805942105790625E-7</v>
      </c>
    </row>
    <row r="43" spans="1:21" x14ac:dyDescent="0.5">
      <c r="A43" s="1" t="s">
        <v>296</v>
      </c>
      <c r="C43" s="3">
        <v>0</v>
      </c>
      <c r="E43" s="3">
        <v>0</v>
      </c>
      <c r="G43" s="3">
        <f>VLOOKUP(A43,'درآمد ناشی از فروش '!A:Q,9,0)</f>
        <v>0</v>
      </c>
      <c r="I43" s="3">
        <f t="shared" si="0"/>
        <v>0</v>
      </c>
      <c r="K43" s="7">
        <f t="shared" si="1"/>
        <v>0</v>
      </c>
      <c r="M43" s="3">
        <v>0</v>
      </c>
      <c r="O43" s="3">
        <v>0</v>
      </c>
      <c r="Q43" s="3">
        <v>171452584632</v>
      </c>
      <c r="S43" s="3">
        <v>171452584632</v>
      </c>
      <c r="U43" s="7">
        <f t="shared" si="2"/>
        <v>5.1697528409977898E-2</v>
      </c>
    </row>
    <row r="44" spans="1:21" x14ac:dyDescent="0.5">
      <c r="A44" s="1" t="s">
        <v>297</v>
      </c>
      <c r="C44" s="3">
        <v>0</v>
      </c>
      <c r="E44" s="3">
        <v>0</v>
      </c>
      <c r="G44" s="3">
        <f>VLOOKUP(A44,'درآمد ناشی از فروش '!A:Q,9,0)</f>
        <v>0</v>
      </c>
      <c r="I44" s="3">
        <f t="shared" si="0"/>
        <v>0</v>
      </c>
      <c r="K44" s="7">
        <f t="shared" si="1"/>
        <v>0</v>
      </c>
      <c r="M44" s="3">
        <v>0</v>
      </c>
      <c r="O44" s="3">
        <v>0</v>
      </c>
      <c r="Q44" s="3">
        <v>6815495278</v>
      </c>
      <c r="S44" s="3">
        <v>6815495278</v>
      </c>
      <c r="U44" s="7">
        <f t="shared" si="2"/>
        <v>2.0550536553224611E-3</v>
      </c>
    </row>
    <row r="45" spans="1:21" x14ac:dyDescent="0.5">
      <c r="A45" s="1" t="s">
        <v>23</v>
      </c>
      <c r="C45" s="3">
        <v>0</v>
      </c>
      <c r="E45" s="3">
        <v>334473148</v>
      </c>
      <c r="G45" s="3">
        <f>VLOOKUP(A45,'درآمد ناشی از فروش '!A:Q,9,0)</f>
        <v>0</v>
      </c>
      <c r="I45" s="3">
        <f t="shared" si="0"/>
        <v>334473148</v>
      </c>
      <c r="K45" s="7">
        <f t="shared" si="1"/>
        <v>4.3379192021374031E-3</v>
      </c>
      <c r="M45" s="3">
        <v>491812880</v>
      </c>
      <c r="O45" s="3">
        <v>6825741337</v>
      </c>
      <c r="Q45" s="3">
        <v>4626311727</v>
      </c>
      <c r="S45" s="3">
        <v>11943865944</v>
      </c>
      <c r="U45" s="7">
        <f t="shared" si="2"/>
        <v>3.6013942297237487E-3</v>
      </c>
    </row>
    <row r="46" spans="1:21" x14ac:dyDescent="0.5">
      <c r="A46" s="1" t="s">
        <v>29</v>
      </c>
      <c r="C46" s="3">
        <v>0</v>
      </c>
      <c r="E46" s="3">
        <v>745084959</v>
      </c>
      <c r="G46" s="3">
        <f>VLOOKUP(A46,'درآمد ناشی از فروش '!A:Q,9,0)</f>
        <v>0</v>
      </c>
      <c r="I46" s="3">
        <f>C46+E46+G46</f>
        <v>745084959</v>
      </c>
      <c r="K46" s="7">
        <f t="shared" si="1"/>
        <v>9.6633118987173826E-3</v>
      </c>
      <c r="M46" s="3">
        <v>0</v>
      </c>
      <c r="O46" s="3">
        <v>92451560319</v>
      </c>
      <c r="Q46" s="3">
        <v>42133135291</v>
      </c>
      <c r="S46" s="3">
        <v>134584695610</v>
      </c>
      <c r="U46" s="7">
        <f t="shared" si="2"/>
        <v>4.058087628005122E-2</v>
      </c>
    </row>
    <row r="47" spans="1:21" x14ac:dyDescent="0.5">
      <c r="A47" s="1" t="s">
        <v>41</v>
      </c>
      <c r="C47" s="3">
        <v>662725004</v>
      </c>
      <c r="E47" s="3">
        <v>-20990299</v>
      </c>
      <c r="G47" s="3">
        <f>VLOOKUP(A47,'درآمد ناشی از فروش '!A:Q,9,0)</f>
        <v>0</v>
      </c>
      <c r="I47" s="3">
        <f t="shared" si="0"/>
        <v>641734705</v>
      </c>
      <c r="K47" s="7">
        <f t="shared" si="1"/>
        <v>8.322920139160115E-3</v>
      </c>
      <c r="M47" s="3">
        <v>662725004</v>
      </c>
      <c r="O47" s="3">
        <v>2129779712</v>
      </c>
      <c r="Q47" s="3">
        <v>1571985214</v>
      </c>
      <c r="S47" s="3">
        <v>4364489930</v>
      </c>
      <c r="U47" s="7">
        <f t="shared" si="2"/>
        <v>1.3160101531016822E-3</v>
      </c>
    </row>
    <row r="48" spans="1:21" x14ac:dyDescent="0.5">
      <c r="A48" s="1" t="s">
        <v>47</v>
      </c>
      <c r="C48" s="3">
        <v>0</v>
      </c>
      <c r="E48" s="3">
        <v>246731144</v>
      </c>
      <c r="G48" s="3">
        <f>VLOOKUP(A48,'درآمد ناشی از فروش '!A:Q,9,0)</f>
        <v>0</v>
      </c>
      <c r="I48" s="3">
        <f t="shared" si="0"/>
        <v>246731144</v>
      </c>
      <c r="K48" s="7">
        <f t="shared" si="1"/>
        <v>3.1999572274272036E-3</v>
      </c>
      <c r="M48" s="3">
        <v>0</v>
      </c>
      <c r="O48" s="3">
        <v>13491323844</v>
      </c>
      <c r="Q48" s="3">
        <v>54544337875</v>
      </c>
      <c r="S48" s="3">
        <v>68035661719</v>
      </c>
      <c r="U48" s="7">
        <f t="shared" si="2"/>
        <v>2.0514567115794777E-2</v>
      </c>
    </row>
    <row r="49" spans="1:21" x14ac:dyDescent="0.5">
      <c r="A49" s="1" t="s">
        <v>298</v>
      </c>
      <c r="C49" s="3">
        <v>0</v>
      </c>
      <c r="E49" s="3">
        <v>0</v>
      </c>
      <c r="G49" s="3">
        <f>VLOOKUP(A49,'درآمد ناشی از فروش '!A:Q,9,0)</f>
        <v>0</v>
      </c>
      <c r="I49" s="3">
        <f t="shared" si="0"/>
        <v>0</v>
      </c>
      <c r="K49" s="7">
        <f t="shared" si="1"/>
        <v>0</v>
      </c>
      <c r="M49" s="3">
        <v>0</v>
      </c>
      <c r="O49" s="3">
        <v>0</v>
      </c>
      <c r="Q49" s="3">
        <v>37347666474</v>
      </c>
      <c r="S49" s="3">
        <v>37347666474</v>
      </c>
      <c r="U49" s="7">
        <f t="shared" si="2"/>
        <v>1.1261317831575178E-2</v>
      </c>
    </row>
    <row r="50" spans="1:21" x14ac:dyDescent="0.5">
      <c r="A50" s="1" t="s">
        <v>299</v>
      </c>
      <c r="C50" s="3">
        <v>0</v>
      </c>
      <c r="E50" s="3">
        <v>0</v>
      </c>
      <c r="G50" s="3">
        <f>VLOOKUP(A50,'درآمد ناشی از فروش '!A:Q,9,0)</f>
        <v>0</v>
      </c>
      <c r="I50" s="3">
        <f t="shared" si="0"/>
        <v>0</v>
      </c>
      <c r="K50" s="7">
        <f t="shared" si="1"/>
        <v>0</v>
      </c>
      <c r="M50" s="3">
        <v>0</v>
      </c>
      <c r="O50" s="3">
        <v>0</v>
      </c>
      <c r="Q50" s="3">
        <v>19910213329</v>
      </c>
      <c r="S50" s="3">
        <v>19910213329</v>
      </c>
      <c r="U50" s="7">
        <f t="shared" si="2"/>
        <v>6.003460498621071E-3</v>
      </c>
    </row>
    <row r="51" spans="1:21" x14ac:dyDescent="0.5">
      <c r="A51" s="1" t="s">
        <v>259</v>
      </c>
      <c r="C51" s="3">
        <v>0</v>
      </c>
      <c r="E51" s="3">
        <v>0</v>
      </c>
      <c r="G51" s="3">
        <f>VLOOKUP(A51,'درآمد ناشی از فروش '!A:Q,9,0)</f>
        <v>0</v>
      </c>
      <c r="I51" s="3">
        <f t="shared" si="0"/>
        <v>0</v>
      </c>
      <c r="K51" s="7">
        <f t="shared" si="1"/>
        <v>0</v>
      </c>
      <c r="M51" s="3">
        <v>689540185</v>
      </c>
      <c r="O51" s="3">
        <v>0</v>
      </c>
      <c r="Q51" s="3">
        <v>18213553924</v>
      </c>
      <c r="S51" s="3">
        <v>18903094109</v>
      </c>
      <c r="U51" s="7">
        <f t="shared" si="2"/>
        <v>5.6997871850928061E-3</v>
      </c>
    </row>
    <row r="52" spans="1:21" x14ac:dyDescent="0.5">
      <c r="A52" s="1" t="s">
        <v>15</v>
      </c>
      <c r="C52" s="3">
        <v>0</v>
      </c>
      <c r="E52" s="3">
        <v>175808616</v>
      </c>
      <c r="G52" s="3">
        <f>VLOOKUP(A52,'درآمد ناشی از فروش '!A:Q,9,0)</f>
        <v>0</v>
      </c>
      <c r="I52" s="3">
        <f t="shared" si="0"/>
        <v>175808616</v>
      </c>
      <c r="K52" s="7">
        <f t="shared" si="1"/>
        <v>2.2801339234789666E-3</v>
      </c>
      <c r="M52" s="3">
        <v>0</v>
      </c>
      <c r="O52" s="3">
        <v>11006367652</v>
      </c>
      <c r="Q52" s="3">
        <v>14142110836</v>
      </c>
      <c r="S52" s="3">
        <v>25148478488</v>
      </c>
      <c r="U52" s="7">
        <f t="shared" si="2"/>
        <v>7.5829371945113511E-3</v>
      </c>
    </row>
    <row r="53" spans="1:21" x14ac:dyDescent="0.5">
      <c r="A53" s="1" t="s">
        <v>27</v>
      </c>
      <c r="C53" s="3">
        <v>0</v>
      </c>
      <c r="E53" s="3">
        <v>0</v>
      </c>
      <c r="G53" s="3">
        <f>VLOOKUP(A53,'درآمد ناشی از فروش '!A:Q,9,0)</f>
        <v>0</v>
      </c>
      <c r="I53" s="3">
        <f t="shared" si="0"/>
        <v>0</v>
      </c>
      <c r="K53" s="7">
        <f t="shared" si="1"/>
        <v>0</v>
      </c>
      <c r="M53" s="3">
        <v>1531232750</v>
      </c>
      <c r="O53" s="3">
        <v>2241</v>
      </c>
      <c r="Q53" s="3">
        <v>33001885378</v>
      </c>
      <c r="S53" s="3">
        <v>34533120369</v>
      </c>
      <c r="U53" s="7">
        <f t="shared" si="2"/>
        <v>1.0412657092300019E-2</v>
      </c>
    </row>
    <row r="54" spans="1:21" x14ac:dyDescent="0.5">
      <c r="A54" s="1" t="s">
        <v>44</v>
      </c>
      <c r="C54" s="3">
        <v>0</v>
      </c>
      <c r="E54" s="3">
        <v>223592413</v>
      </c>
      <c r="G54" s="3">
        <f>VLOOKUP(A54,'درآمد ناشی از فروش '!A:Q,9,0)</f>
        <v>0</v>
      </c>
      <c r="I54" s="3">
        <f t="shared" si="0"/>
        <v>223592413</v>
      </c>
      <c r="K54" s="7">
        <f t="shared" si="1"/>
        <v>2.8998615512326174E-3</v>
      </c>
      <c r="M54" s="3">
        <v>0</v>
      </c>
      <c r="O54" s="3">
        <v>67556281029</v>
      </c>
      <c r="Q54" s="3">
        <v>46348873617</v>
      </c>
      <c r="S54" s="3">
        <v>113905154646</v>
      </c>
      <c r="U54" s="7">
        <f t="shared" si="2"/>
        <v>3.4345442974765494E-2</v>
      </c>
    </row>
    <row r="55" spans="1:21" x14ac:dyDescent="0.5">
      <c r="A55" s="1" t="s">
        <v>300</v>
      </c>
      <c r="C55" s="3">
        <v>0</v>
      </c>
      <c r="E55" s="3">
        <v>0</v>
      </c>
      <c r="G55" s="3">
        <f>VLOOKUP(A55,'درآمد ناشی از فروش '!A:Q,9,0)</f>
        <v>0</v>
      </c>
      <c r="I55" s="3">
        <f t="shared" si="0"/>
        <v>0</v>
      </c>
      <c r="K55" s="7">
        <f t="shared" si="1"/>
        <v>0</v>
      </c>
      <c r="M55" s="3">
        <v>0</v>
      </c>
      <c r="O55" s="3">
        <v>0</v>
      </c>
      <c r="Q55" s="3">
        <v>7702471741</v>
      </c>
      <c r="S55" s="3">
        <v>7702471741</v>
      </c>
      <c r="U55" s="7">
        <f t="shared" si="2"/>
        <v>2.3225007223546946E-3</v>
      </c>
    </row>
    <row r="56" spans="1:21" x14ac:dyDescent="0.5">
      <c r="A56" s="1" t="s">
        <v>35</v>
      </c>
      <c r="C56" s="3">
        <v>0</v>
      </c>
      <c r="E56" s="3">
        <v>4870202778</v>
      </c>
      <c r="G56" s="3">
        <f>VLOOKUP(A56,'درآمد ناشی از فروش '!A:Q,9,0)</f>
        <v>0</v>
      </c>
      <c r="I56" s="3">
        <f t="shared" si="0"/>
        <v>4870202778</v>
      </c>
      <c r="K56" s="7">
        <f t="shared" si="1"/>
        <v>6.3163653869724473E-2</v>
      </c>
      <c r="M56" s="3">
        <v>0</v>
      </c>
      <c r="O56" s="3">
        <v>74184059928</v>
      </c>
      <c r="Q56" s="3">
        <v>541570314</v>
      </c>
      <c r="S56" s="3">
        <v>74725630242</v>
      </c>
      <c r="U56" s="7">
        <f t="shared" si="2"/>
        <v>2.2531771105585782E-2</v>
      </c>
    </row>
    <row r="57" spans="1:21" x14ac:dyDescent="0.5">
      <c r="A57" s="1" t="s">
        <v>48</v>
      </c>
      <c r="C57" s="3">
        <v>0</v>
      </c>
      <c r="E57" s="3">
        <v>2913201846</v>
      </c>
      <c r="G57" s="3">
        <f>VLOOKUP(A57,'درآمد ناشی از فروش '!A:Q,9,0)</f>
        <v>0</v>
      </c>
      <c r="I57" s="3">
        <f t="shared" si="0"/>
        <v>2913201846</v>
      </c>
      <c r="K57" s="7">
        <f t="shared" si="1"/>
        <v>3.7782507513773662E-2</v>
      </c>
      <c r="M57" s="3">
        <v>0</v>
      </c>
      <c r="O57" s="3">
        <v>2913201846</v>
      </c>
      <c r="Q57" s="3">
        <v>938460797</v>
      </c>
      <c r="S57" s="3">
        <v>3851662643</v>
      </c>
      <c r="U57" s="7">
        <f t="shared" si="2"/>
        <v>1.161379044471861E-3</v>
      </c>
    </row>
    <row r="58" spans="1:21" x14ac:dyDescent="0.5">
      <c r="A58" s="1" t="s">
        <v>301</v>
      </c>
      <c r="C58" s="3">
        <v>0</v>
      </c>
      <c r="E58" s="3">
        <v>0</v>
      </c>
      <c r="G58" s="3">
        <f>VLOOKUP(A58,'درآمد ناشی از فروش '!A:Q,9,0)</f>
        <v>0</v>
      </c>
      <c r="I58" s="3">
        <f t="shared" si="0"/>
        <v>0</v>
      </c>
      <c r="K58" s="7">
        <f t="shared" si="1"/>
        <v>0</v>
      </c>
      <c r="M58" s="3">
        <v>0</v>
      </c>
      <c r="O58" s="3">
        <v>0</v>
      </c>
      <c r="Q58" s="3">
        <v>-23109464</v>
      </c>
      <c r="S58" s="3">
        <v>-23109464</v>
      </c>
      <c r="U58" s="7">
        <f t="shared" si="2"/>
        <v>-6.9681199279884267E-6</v>
      </c>
    </row>
    <row r="59" spans="1:21" x14ac:dyDescent="0.5">
      <c r="A59" s="1" t="s">
        <v>302</v>
      </c>
      <c r="C59" s="3">
        <v>0</v>
      </c>
      <c r="E59" s="3">
        <v>0</v>
      </c>
      <c r="G59" s="3">
        <f>VLOOKUP(A59,'درآمد ناشی از فروش '!A:Q,9,0)</f>
        <v>0</v>
      </c>
      <c r="I59" s="3">
        <f t="shared" si="0"/>
        <v>0</v>
      </c>
      <c r="K59" s="7">
        <f t="shared" si="1"/>
        <v>0</v>
      </c>
      <c r="M59" s="3">
        <v>0</v>
      </c>
      <c r="O59" s="3">
        <v>0</v>
      </c>
      <c r="Q59" s="3">
        <v>174116</v>
      </c>
      <c r="S59" s="3">
        <v>174116</v>
      </c>
      <c r="U59" s="7">
        <f t="shared" si="2"/>
        <v>5.2500619200065949E-8</v>
      </c>
    </row>
    <row r="60" spans="1:21" x14ac:dyDescent="0.5">
      <c r="A60" s="1" t="s">
        <v>303</v>
      </c>
      <c r="C60" s="3">
        <v>0</v>
      </c>
      <c r="E60" s="3">
        <v>0</v>
      </c>
      <c r="G60" s="3">
        <f>VLOOKUP(A60,'درآمد ناشی از فروش '!A:Q,9,0)</f>
        <v>0</v>
      </c>
      <c r="I60" s="3">
        <f t="shared" si="0"/>
        <v>0</v>
      </c>
      <c r="K60" s="7">
        <f t="shared" si="1"/>
        <v>0</v>
      </c>
      <c r="M60" s="3">
        <v>0</v>
      </c>
      <c r="O60" s="3">
        <v>0</v>
      </c>
      <c r="Q60" s="3">
        <v>2160063</v>
      </c>
      <c r="S60" s="3">
        <v>2160063</v>
      </c>
      <c r="U60" s="7">
        <f t="shared" si="2"/>
        <v>6.5131662231588173E-7</v>
      </c>
    </row>
    <row r="61" spans="1:21" x14ac:dyDescent="0.5">
      <c r="A61" s="1" t="s">
        <v>304</v>
      </c>
      <c r="C61" s="3">
        <v>0</v>
      </c>
      <c r="E61" s="3">
        <v>0</v>
      </c>
      <c r="G61" s="3">
        <f>VLOOKUP(A61,'درآمد ناشی از فروش '!A:Q,9,0)</f>
        <v>0</v>
      </c>
      <c r="I61" s="3">
        <f t="shared" si="0"/>
        <v>0</v>
      </c>
      <c r="K61" s="7">
        <f t="shared" si="1"/>
        <v>0</v>
      </c>
      <c r="M61" s="3">
        <v>0</v>
      </c>
      <c r="O61" s="3">
        <v>0</v>
      </c>
      <c r="Q61" s="3">
        <v>2322574</v>
      </c>
      <c r="S61" s="3">
        <v>2322574</v>
      </c>
      <c r="U61" s="7">
        <f t="shared" si="2"/>
        <v>7.0031802440886518E-7</v>
      </c>
    </row>
    <row r="62" spans="1:21" x14ac:dyDescent="0.5">
      <c r="A62" s="1" t="s">
        <v>31</v>
      </c>
      <c r="C62" s="3">
        <v>0</v>
      </c>
      <c r="E62" s="3">
        <v>244319033</v>
      </c>
      <c r="G62" s="3">
        <v>0</v>
      </c>
      <c r="I62" s="3">
        <f t="shared" si="0"/>
        <v>244319033</v>
      </c>
      <c r="K62" s="7">
        <f t="shared" si="1"/>
        <v>3.1686735722604013E-3</v>
      </c>
      <c r="M62" s="3">
        <v>1905109271</v>
      </c>
      <c r="O62" s="3">
        <v>31819956524</v>
      </c>
      <c r="Q62" s="3">
        <v>0</v>
      </c>
      <c r="S62" s="3">
        <v>33725065795</v>
      </c>
      <c r="U62" s="7">
        <f t="shared" si="2"/>
        <v>1.0169007080339914E-2</v>
      </c>
    </row>
    <row r="63" spans="1:21" x14ac:dyDescent="0.5">
      <c r="A63" s="1" t="s">
        <v>37</v>
      </c>
      <c r="C63" s="3">
        <v>0</v>
      </c>
      <c r="E63" s="3">
        <v>107273082</v>
      </c>
      <c r="G63" s="3">
        <v>0</v>
      </c>
      <c r="I63" s="3">
        <f t="shared" si="0"/>
        <v>107273082</v>
      </c>
      <c r="K63" s="7">
        <f t="shared" si="1"/>
        <v>1.3912685220406999E-3</v>
      </c>
      <c r="M63" s="3">
        <v>206842424</v>
      </c>
      <c r="O63" s="3">
        <v>-108338582</v>
      </c>
      <c r="Q63" s="3">
        <v>0</v>
      </c>
      <c r="S63" s="3">
        <v>98503842</v>
      </c>
      <c r="U63" s="7">
        <f t="shared" si="2"/>
        <v>2.9701536323976332E-5</v>
      </c>
    </row>
    <row r="64" spans="1:21" x14ac:dyDescent="0.5">
      <c r="A64" s="1" t="s">
        <v>38</v>
      </c>
      <c r="C64" s="3">
        <v>0</v>
      </c>
      <c r="E64" s="3">
        <v>16217361720</v>
      </c>
      <c r="G64" s="3">
        <v>0</v>
      </c>
      <c r="I64" s="3">
        <f t="shared" si="0"/>
        <v>16217361720</v>
      </c>
      <c r="K64" s="7">
        <f t="shared" si="1"/>
        <v>0.2103296041367006</v>
      </c>
      <c r="M64" s="3">
        <v>0</v>
      </c>
      <c r="O64" s="3">
        <v>106850969363</v>
      </c>
      <c r="Q64" s="3">
        <v>0</v>
      </c>
      <c r="S64" s="3">
        <v>106850969363</v>
      </c>
      <c r="U64" s="7">
        <f t="shared" si="2"/>
        <v>3.2218417914980681E-2</v>
      </c>
    </row>
    <row r="65" spans="1:21" x14ac:dyDescent="0.5">
      <c r="A65" s="1" t="s">
        <v>39</v>
      </c>
      <c r="C65" s="3">
        <v>0</v>
      </c>
      <c r="E65" s="3">
        <v>114203668</v>
      </c>
      <c r="G65" s="3">
        <v>0</v>
      </c>
      <c r="I65" s="3">
        <f t="shared" si="0"/>
        <v>114203668</v>
      </c>
      <c r="K65" s="7">
        <f t="shared" si="1"/>
        <v>1.4811541295139331E-3</v>
      </c>
      <c r="M65" s="3">
        <v>0</v>
      </c>
      <c r="O65" s="3">
        <v>2120440025</v>
      </c>
      <c r="Q65" s="3">
        <v>0</v>
      </c>
      <c r="S65" s="3">
        <v>2120440025</v>
      </c>
      <c r="U65" s="7">
        <f t="shared" si="2"/>
        <v>6.3936923826129317E-4</v>
      </c>
    </row>
    <row r="66" spans="1:21" x14ac:dyDescent="0.5">
      <c r="A66" s="1" t="s">
        <v>45</v>
      </c>
      <c r="C66" s="3">
        <v>0</v>
      </c>
      <c r="E66" s="3">
        <v>314371781</v>
      </c>
      <c r="G66" s="3">
        <v>0</v>
      </c>
      <c r="I66" s="3">
        <f t="shared" si="0"/>
        <v>314371781</v>
      </c>
      <c r="K66" s="7">
        <f t="shared" si="1"/>
        <v>4.0772163432684127E-3</v>
      </c>
      <c r="M66" s="3">
        <v>0</v>
      </c>
      <c r="O66" s="3">
        <v>314369084</v>
      </c>
      <c r="Q66" s="3">
        <v>0</v>
      </c>
      <c r="S66" s="3">
        <v>314369084</v>
      </c>
      <c r="U66" s="7">
        <f t="shared" si="2"/>
        <v>9.479066580531109E-5</v>
      </c>
    </row>
    <row r="67" spans="1:21" x14ac:dyDescent="0.5">
      <c r="A67" s="1" t="s">
        <v>49</v>
      </c>
      <c r="C67" s="3">
        <v>0</v>
      </c>
      <c r="E67" s="3">
        <v>321744941</v>
      </c>
      <c r="G67" s="3">
        <v>0</v>
      </c>
      <c r="I67" s="3">
        <f t="shared" si="0"/>
        <v>321744941</v>
      </c>
      <c r="K67" s="7">
        <f t="shared" si="1"/>
        <v>4.1728418741538735E-3</v>
      </c>
      <c r="M67" s="3">
        <v>0</v>
      </c>
      <c r="O67" s="3">
        <v>321744941</v>
      </c>
      <c r="Q67" s="3">
        <v>0</v>
      </c>
      <c r="S67" s="3">
        <v>321744941</v>
      </c>
      <c r="U67" s="7">
        <f t="shared" si="2"/>
        <v>9.7014683469575955E-5</v>
      </c>
    </row>
    <row r="68" spans="1:21" x14ac:dyDescent="0.5">
      <c r="A68" s="1" t="s">
        <v>34</v>
      </c>
      <c r="C68" s="3">
        <v>0</v>
      </c>
      <c r="E68" s="3">
        <v>0</v>
      </c>
      <c r="G68" s="3">
        <v>0</v>
      </c>
      <c r="I68" s="3">
        <f t="shared" si="0"/>
        <v>0</v>
      </c>
      <c r="K68" s="7">
        <f t="shared" si="1"/>
        <v>0</v>
      </c>
      <c r="M68" s="3">
        <v>0</v>
      </c>
      <c r="O68" s="3">
        <v>20740170838</v>
      </c>
      <c r="Q68" s="3">
        <v>0</v>
      </c>
      <c r="S68" s="3">
        <v>20740170838</v>
      </c>
      <c r="U68" s="7">
        <f t="shared" si="2"/>
        <v>6.2537148298269585E-3</v>
      </c>
    </row>
    <row r="69" spans="1:21" ht="22.5" thickBot="1" x14ac:dyDescent="0.55000000000000004">
      <c r="C69" s="6">
        <f>SUM(C8:C68)</f>
        <v>3415813046</v>
      </c>
      <c r="E69" s="6">
        <f>SUM(E8:E68)</f>
        <v>-297180874531</v>
      </c>
      <c r="G69" s="6">
        <f>SUM(G8:G68)</f>
        <v>370869574597</v>
      </c>
      <c r="I69" s="6">
        <f>SUM(I8:I68)</f>
        <v>77104513112</v>
      </c>
      <c r="K69" s="11">
        <f>SUM(K8:K68)</f>
        <v>0.99999999999999978</v>
      </c>
      <c r="M69" s="6">
        <f>SUM(M8:M68)</f>
        <v>46089055997</v>
      </c>
      <c r="O69" s="6">
        <f>SUM(O8:O68)</f>
        <v>978770373513</v>
      </c>
      <c r="Q69" s="6">
        <f>SUM(Q8:Q68)</f>
        <v>2291596693350</v>
      </c>
      <c r="S69" s="6">
        <f>SUM(S8:S68)</f>
        <v>3316456122860</v>
      </c>
      <c r="U69" s="12">
        <f>SUM(U8:U68)</f>
        <v>0.99999999999999978</v>
      </c>
    </row>
    <row r="70" spans="1:21" ht="22.5" thickTop="1" x14ac:dyDescent="0.5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3"/>
  <sheetViews>
    <sheetView rightToLeft="1" workbookViewId="0">
      <selection activeCell="M79" sqref="M79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9.42578125" style="1" customWidth="1"/>
    <col min="8" max="8" width="1" style="1" customWidth="1"/>
    <col min="9" max="9" width="19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2.5" x14ac:dyDescent="0.5">
      <c r="A3" s="17" t="s">
        <v>231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2.5" x14ac:dyDescent="0.5">
      <c r="A6" s="14" t="s">
        <v>235</v>
      </c>
      <c r="C6" s="15" t="s">
        <v>233</v>
      </c>
      <c r="D6" s="15" t="s">
        <v>233</v>
      </c>
      <c r="E6" s="15" t="s">
        <v>233</v>
      </c>
      <c r="F6" s="15" t="s">
        <v>233</v>
      </c>
      <c r="G6" s="15" t="s">
        <v>233</v>
      </c>
      <c r="H6" s="15" t="s">
        <v>233</v>
      </c>
      <c r="I6" s="15" t="s">
        <v>233</v>
      </c>
      <c r="K6" s="15" t="s">
        <v>234</v>
      </c>
      <c r="L6" s="15" t="s">
        <v>234</v>
      </c>
      <c r="M6" s="15" t="s">
        <v>234</v>
      </c>
      <c r="N6" s="15" t="s">
        <v>234</v>
      </c>
      <c r="O6" s="15" t="s">
        <v>234</v>
      </c>
      <c r="P6" s="15" t="s">
        <v>234</v>
      </c>
      <c r="Q6" s="15" t="s">
        <v>234</v>
      </c>
    </row>
    <row r="7" spans="1:17" ht="22.5" x14ac:dyDescent="0.5">
      <c r="A7" s="15" t="s">
        <v>235</v>
      </c>
      <c r="C7" s="18" t="s">
        <v>321</v>
      </c>
      <c r="E7" s="18" t="s">
        <v>318</v>
      </c>
      <c r="G7" s="18" t="s">
        <v>319</v>
      </c>
      <c r="I7" s="18" t="s">
        <v>322</v>
      </c>
      <c r="K7" s="18" t="s">
        <v>321</v>
      </c>
      <c r="M7" s="18" t="s">
        <v>318</v>
      </c>
      <c r="O7" s="18" t="s">
        <v>319</v>
      </c>
      <c r="Q7" s="18" t="s">
        <v>322</v>
      </c>
    </row>
    <row r="8" spans="1:17" x14ac:dyDescent="0.5">
      <c r="A8" s="1" t="s">
        <v>281</v>
      </c>
      <c r="C8" s="3">
        <v>400402628</v>
      </c>
      <c r="E8" s="3">
        <v>-71122965</v>
      </c>
      <c r="G8" s="3">
        <v>-11209536</v>
      </c>
      <c r="I8" s="3">
        <v>318070127</v>
      </c>
      <c r="K8" s="3">
        <v>5956238159</v>
      </c>
      <c r="M8" s="3">
        <v>0</v>
      </c>
      <c r="O8" s="3">
        <v>-11209536</v>
      </c>
      <c r="Q8" s="3">
        <v>5945028623</v>
      </c>
    </row>
    <row r="9" spans="1:17" x14ac:dyDescent="0.5">
      <c r="A9" s="1" t="s">
        <v>305</v>
      </c>
      <c r="C9" s="3">
        <v>0</v>
      </c>
      <c r="E9" s="3">
        <v>0</v>
      </c>
      <c r="G9" s="3">
        <v>0</v>
      </c>
      <c r="I9" s="3">
        <v>0</v>
      </c>
      <c r="K9" s="3">
        <v>0</v>
      </c>
      <c r="M9" s="3">
        <v>0</v>
      </c>
      <c r="O9" s="3">
        <v>9970026447</v>
      </c>
      <c r="Q9" s="3">
        <v>9970026447</v>
      </c>
    </row>
    <row r="10" spans="1:17" x14ac:dyDescent="0.5">
      <c r="A10" s="1" t="s">
        <v>206</v>
      </c>
      <c r="C10" s="3">
        <v>14533610901</v>
      </c>
      <c r="E10" s="3">
        <v>0</v>
      </c>
      <c r="G10" s="3">
        <v>0</v>
      </c>
      <c r="I10" s="3">
        <v>14533610901</v>
      </c>
      <c r="K10" s="3">
        <v>216766705320</v>
      </c>
      <c r="M10" s="3">
        <v>-82595570251</v>
      </c>
      <c r="O10" s="3">
        <v>-69989150</v>
      </c>
      <c r="Q10" s="3">
        <v>134101145919</v>
      </c>
    </row>
    <row r="11" spans="1:17" x14ac:dyDescent="0.5">
      <c r="A11" s="1" t="s">
        <v>306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91612564986</v>
      </c>
      <c r="Q11" s="3">
        <v>91612564986</v>
      </c>
    </row>
    <row r="12" spans="1:17" x14ac:dyDescent="0.5">
      <c r="A12" s="1" t="s">
        <v>307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8933536176</v>
      </c>
      <c r="Q12" s="3">
        <v>8933536176</v>
      </c>
    </row>
    <row r="13" spans="1:17" x14ac:dyDescent="0.5">
      <c r="A13" s="1" t="s">
        <v>308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84243683429</v>
      </c>
      <c r="Q13" s="3">
        <v>84243683429</v>
      </c>
    </row>
    <row r="14" spans="1:17" x14ac:dyDescent="0.5">
      <c r="A14" s="1" t="s">
        <v>111</v>
      </c>
      <c r="C14" s="3">
        <v>0</v>
      </c>
      <c r="E14" s="3">
        <v>3242286143</v>
      </c>
      <c r="G14" s="3">
        <v>0</v>
      </c>
      <c r="I14" s="3">
        <v>3242286143</v>
      </c>
      <c r="K14" s="3">
        <v>0</v>
      </c>
      <c r="M14" s="3">
        <v>20680384236</v>
      </c>
      <c r="O14" s="3">
        <v>102810331</v>
      </c>
      <c r="Q14" s="3">
        <v>20783194567</v>
      </c>
    </row>
    <row r="15" spans="1:17" x14ac:dyDescent="0.5">
      <c r="A15" s="1" t="s">
        <v>309</v>
      </c>
      <c r="C15" s="3">
        <v>0</v>
      </c>
      <c r="E15" s="3">
        <v>0</v>
      </c>
      <c r="G15" s="3">
        <v>0</v>
      </c>
      <c r="I15" s="3">
        <v>0</v>
      </c>
      <c r="K15" s="3">
        <v>50674571755</v>
      </c>
      <c r="M15" s="3">
        <v>0</v>
      </c>
      <c r="O15" s="3">
        <v>6555910574</v>
      </c>
      <c r="Q15" s="3">
        <v>57230482329</v>
      </c>
    </row>
    <row r="16" spans="1:17" x14ac:dyDescent="0.5">
      <c r="A16" s="1" t="s">
        <v>310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67706009408</v>
      </c>
      <c r="Q16" s="3">
        <v>67706009408</v>
      </c>
    </row>
    <row r="17" spans="1:17" x14ac:dyDescent="0.5">
      <c r="A17" s="1" t="s">
        <v>311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12723385743</v>
      </c>
      <c r="Q17" s="3">
        <v>12723385743</v>
      </c>
    </row>
    <row r="18" spans="1:17" x14ac:dyDescent="0.5">
      <c r="A18" s="1" t="s">
        <v>312</v>
      </c>
      <c r="C18" s="3">
        <v>0</v>
      </c>
      <c r="E18" s="3">
        <v>0</v>
      </c>
      <c r="G18" s="3">
        <v>0</v>
      </c>
      <c r="I18" s="3">
        <v>0</v>
      </c>
      <c r="K18" s="3">
        <v>609197655</v>
      </c>
      <c r="M18" s="3">
        <v>0</v>
      </c>
      <c r="O18" s="3">
        <v>-1226205</v>
      </c>
      <c r="Q18" s="3">
        <v>607971450</v>
      </c>
    </row>
    <row r="19" spans="1:17" x14ac:dyDescent="0.5">
      <c r="A19" s="1" t="s">
        <v>313</v>
      </c>
      <c r="C19" s="3">
        <v>0</v>
      </c>
      <c r="E19" s="3">
        <v>0</v>
      </c>
      <c r="G19" s="3">
        <v>0</v>
      </c>
      <c r="I19" s="3">
        <v>0</v>
      </c>
      <c r="K19" s="3">
        <v>0</v>
      </c>
      <c r="M19" s="3">
        <v>0</v>
      </c>
      <c r="O19" s="3">
        <v>44505871892</v>
      </c>
      <c r="Q19" s="3">
        <v>44505871892</v>
      </c>
    </row>
    <row r="20" spans="1:17" x14ac:dyDescent="0.5">
      <c r="A20" s="1" t="s">
        <v>96</v>
      </c>
      <c r="C20" s="3">
        <v>0</v>
      </c>
      <c r="E20" s="3">
        <v>3024869927</v>
      </c>
      <c r="G20" s="3">
        <v>0</v>
      </c>
      <c r="I20" s="3">
        <v>3024869927</v>
      </c>
      <c r="K20" s="3">
        <v>0</v>
      </c>
      <c r="M20" s="3">
        <v>10778742658</v>
      </c>
      <c r="O20" s="3">
        <v>385352925</v>
      </c>
      <c r="Q20" s="3">
        <v>11164095583</v>
      </c>
    </row>
    <row r="21" spans="1:17" x14ac:dyDescent="0.5">
      <c r="A21" s="1" t="s">
        <v>195</v>
      </c>
      <c r="C21" s="3">
        <v>87451452</v>
      </c>
      <c r="E21" s="3">
        <v>0</v>
      </c>
      <c r="G21" s="3">
        <v>0</v>
      </c>
      <c r="I21" s="3">
        <v>87451452</v>
      </c>
      <c r="K21" s="3">
        <v>14101805608</v>
      </c>
      <c r="M21" s="3">
        <v>252818</v>
      </c>
      <c r="O21" s="3">
        <v>7010326727</v>
      </c>
      <c r="Q21" s="3">
        <v>21112385153</v>
      </c>
    </row>
    <row r="22" spans="1:17" x14ac:dyDescent="0.5">
      <c r="A22" s="1" t="s">
        <v>314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3">
        <v>2776989340</v>
      </c>
      <c r="Q22" s="3">
        <v>2776989340</v>
      </c>
    </row>
    <row r="23" spans="1:17" x14ac:dyDescent="0.5">
      <c r="A23" s="1" t="s">
        <v>114</v>
      </c>
      <c r="C23" s="3">
        <v>0</v>
      </c>
      <c r="E23" s="3">
        <v>74758018031</v>
      </c>
      <c r="G23" s="3">
        <v>0</v>
      </c>
      <c r="I23" s="3">
        <v>74758018031</v>
      </c>
      <c r="K23" s="3">
        <v>0</v>
      </c>
      <c r="M23" s="3">
        <v>31468878625</v>
      </c>
      <c r="O23" s="3">
        <v>1127173568</v>
      </c>
      <c r="Q23" s="3">
        <v>32596052193</v>
      </c>
    </row>
    <row r="24" spans="1:17" x14ac:dyDescent="0.5">
      <c r="A24" s="1" t="s">
        <v>161</v>
      </c>
      <c r="C24" s="3">
        <v>30241408600</v>
      </c>
      <c r="E24" s="3">
        <v>0</v>
      </c>
      <c r="G24" s="3">
        <v>0</v>
      </c>
      <c r="I24" s="3">
        <v>30241408600</v>
      </c>
      <c r="K24" s="3">
        <v>271549317729</v>
      </c>
      <c r="M24" s="3">
        <v>-219932486285</v>
      </c>
      <c r="O24" s="3">
        <v>-24042630</v>
      </c>
      <c r="Q24" s="3">
        <v>51592788814</v>
      </c>
    </row>
    <row r="25" spans="1:17" x14ac:dyDescent="0.5">
      <c r="A25" s="1" t="s">
        <v>315</v>
      </c>
      <c r="C25" s="3">
        <v>0</v>
      </c>
      <c r="E25" s="3">
        <v>0</v>
      </c>
      <c r="G25" s="3">
        <v>0</v>
      </c>
      <c r="I25" s="3">
        <v>0</v>
      </c>
      <c r="K25" s="3">
        <v>0</v>
      </c>
      <c r="M25" s="3">
        <v>0</v>
      </c>
      <c r="O25" s="3">
        <v>2491844016</v>
      </c>
      <c r="Q25" s="3">
        <v>2491844016</v>
      </c>
    </row>
    <row r="26" spans="1:17" x14ac:dyDescent="0.5">
      <c r="A26" s="1" t="s">
        <v>316</v>
      </c>
      <c r="C26" s="3">
        <v>0</v>
      </c>
      <c r="E26" s="3">
        <v>0</v>
      </c>
      <c r="G26" s="3">
        <v>0</v>
      </c>
      <c r="I26" s="3">
        <v>0</v>
      </c>
      <c r="K26" s="3">
        <v>0</v>
      </c>
      <c r="M26" s="3">
        <v>0</v>
      </c>
      <c r="O26" s="3">
        <v>7712145142</v>
      </c>
      <c r="Q26" s="3">
        <v>7712145142</v>
      </c>
    </row>
    <row r="27" spans="1:17" x14ac:dyDescent="0.5">
      <c r="A27" s="1" t="s">
        <v>105</v>
      </c>
      <c r="C27" s="3">
        <v>0</v>
      </c>
      <c r="E27" s="3">
        <v>2677684041</v>
      </c>
      <c r="G27" s="3">
        <v>0</v>
      </c>
      <c r="I27" s="3">
        <v>2677684041</v>
      </c>
      <c r="K27" s="3">
        <v>0</v>
      </c>
      <c r="M27" s="3">
        <v>15096564622</v>
      </c>
      <c r="O27" s="3">
        <v>1279891772</v>
      </c>
      <c r="Q27" s="3">
        <v>16376456394</v>
      </c>
    </row>
    <row r="28" spans="1:17" x14ac:dyDescent="0.5">
      <c r="A28" s="1" t="s">
        <v>117</v>
      </c>
      <c r="C28" s="3">
        <v>0</v>
      </c>
      <c r="E28" s="3">
        <v>235099013144</v>
      </c>
      <c r="G28" s="3">
        <v>0</v>
      </c>
      <c r="I28" s="3">
        <v>235099013144</v>
      </c>
      <c r="K28" s="3">
        <v>0</v>
      </c>
      <c r="M28" s="3">
        <v>276677947517</v>
      </c>
      <c r="O28" s="3">
        <v>8705817586</v>
      </c>
      <c r="Q28" s="3">
        <v>285383765103</v>
      </c>
    </row>
    <row r="29" spans="1:17" x14ac:dyDescent="0.5">
      <c r="A29" s="1" t="s">
        <v>87</v>
      </c>
      <c r="C29" s="3">
        <v>0</v>
      </c>
      <c r="E29" s="3">
        <v>8505341691</v>
      </c>
      <c r="G29" s="3">
        <v>0</v>
      </c>
      <c r="I29" s="3">
        <v>8505341691</v>
      </c>
      <c r="K29" s="3">
        <v>0</v>
      </c>
      <c r="M29" s="3">
        <v>46976162054</v>
      </c>
      <c r="O29" s="3">
        <v>808362340</v>
      </c>
      <c r="Q29" s="3">
        <v>47784524394</v>
      </c>
    </row>
    <row r="30" spans="1:17" x14ac:dyDescent="0.5">
      <c r="A30" s="1" t="s">
        <v>172</v>
      </c>
      <c r="C30" s="3">
        <v>15311741645</v>
      </c>
      <c r="E30" s="3">
        <v>7699720875</v>
      </c>
      <c r="G30" s="3">
        <v>0</v>
      </c>
      <c r="I30" s="3">
        <v>23011462520</v>
      </c>
      <c r="K30" s="3">
        <v>195059303950</v>
      </c>
      <c r="M30" s="3">
        <v>-86033132500</v>
      </c>
      <c r="O30" s="3">
        <v>0</v>
      </c>
      <c r="Q30" s="3">
        <v>109026171450</v>
      </c>
    </row>
    <row r="31" spans="1:17" x14ac:dyDescent="0.5">
      <c r="A31" s="1" t="s">
        <v>167</v>
      </c>
      <c r="C31" s="3">
        <v>14256203931</v>
      </c>
      <c r="E31" s="3">
        <v>0</v>
      </c>
      <c r="G31" s="3">
        <v>0</v>
      </c>
      <c r="I31" s="3">
        <v>14256203931</v>
      </c>
      <c r="K31" s="3">
        <v>208372138445</v>
      </c>
      <c r="M31" s="3">
        <v>-92832886000</v>
      </c>
      <c r="O31" s="3">
        <v>0</v>
      </c>
      <c r="Q31" s="3">
        <v>115539252445</v>
      </c>
    </row>
    <row r="32" spans="1:17" x14ac:dyDescent="0.5">
      <c r="A32" s="1" t="s">
        <v>170</v>
      </c>
      <c r="C32" s="3">
        <v>10397220597</v>
      </c>
      <c r="E32" s="3">
        <v>0</v>
      </c>
      <c r="G32" s="3">
        <v>0</v>
      </c>
      <c r="I32" s="3">
        <v>10397220597</v>
      </c>
      <c r="K32" s="3">
        <v>37036603399</v>
      </c>
      <c r="M32" s="3">
        <v>-70787131310</v>
      </c>
      <c r="O32" s="3">
        <v>0</v>
      </c>
      <c r="Q32" s="3">
        <v>-33750527911</v>
      </c>
    </row>
    <row r="33" spans="1:17" x14ac:dyDescent="0.5">
      <c r="A33" s="1" t="s">
        <v>171</v>
      </c>
      <c r="C33" s="3">
        <v>21384305896</v>
      </c>
      <c r="E33" s="3">
        <v>0</v>
      </c>
      <c r="G33" s="3">
        <v>0</v>
      </c>
      <c r="I33" s="3">
        <v>21384305896</v>
      </c>
      <c r="K33" s="3">
        <v>291558207668</v>
      </c>
      <c r="M33" s="3">
        <v>-200435110935</v>
      </c>
      <c r="O33" s="3">
        <v>0</v>
      </c>
      <c r="Q33" s="3">
        <v>91123096733</v>
      </c>
    </row>
    <row r="34" spans="1:17" x14ac:dyDescent="0.5">
      <c r="A34" s="1" t="s">
        <v>59</v>
      </c>
      <c r="C34" s="3">
        <v>14267742</v>
      </c>
      <c r="E34" s="3">
        <v>39998550</v>
      </c>
      <c r="G34" s="3">
        <v>0</v>
      </c>
      <c r="I34" s="3">
        <v>54266292</v>
      </c>
      <c r="K34" s="3">
        <v>107065244</v>
      </c>
      <c r="M34" s="3">
        <v>159993966</v>
      </c>
      <c r="O34" s="3">
        <v>0</v>
      </c>
      <c r="Q34" s="3">
        <v>267059210</v>
      </c>
    </row>
    <row r="35" spans="1:17" x14ac:dyDescent="0.5">
      <c r="A35" s="1" t="s">
        <v>152</v>
      </c>
      <c r="C35" s="3">
        <v>4864110517</v>
      </c>
      <c r="E35" s="3">
        <v>9578933854</v>
      </c>
      <c r="G35" s="3">
        <v>0</v>
      </c>
      <c r="I35" s="3">
        <v>14443044371</v>
      </c>
      <c r="K35" s="3">
        <v>35164719196</v>
      </c>
      <c r="M35" s="3">
        <v>10221488079</v>
      </c>
      <c r="O35" s="3">
        <v>0</v>
      </c>
      <c r="Q35" s="3">
        <v>45386207275</v>
      </c>
    </row>
    <row r="36" spans="1:17" x14ac:dyDescent="0.5">
      <c r="A36" s="1" t="s">
        <v>63</v>
      </c>
      <c r="C36" s="3">
        <v>33081042325</v>
      </c>
      <c r="E36" s="3">
        <v>33034544634</v>
      </c>
      <c r="G36" s="3">
        <v>0</v>
      </c>
      <c r="I36" s="3">
        <v>66115586959</v>
      </c>
      <c r="K36" s="3">
        <v>163399378760</v>
      </c>
      <c r="M36" s="3">
        <v>-73086235075</v>
      </c>
      <c r="O36" s="3">
        <v>0</v>
      </c>
      <c r="Q36" s="3">
        <v>90313143685</v>
      </c>
    </row>
    <row r="37" spans="1:17" x14ac:dyDescent="0.5">
      <c r="A37" s="1" t="s">
        <v>159</v>
      </c>
      <c r="C37" s="3">
        <v>290346</v>
      </c>
      <c r="E37" s="3">
        <v>0</v>
      </c>
      <c r="G37" s="3">
        <v>0</v>
      </c>
      <c r="I37" s="3">
        <v>290346</v>
      </c>
      <c r="K37" s="3">
        <v>1831345</v>
      </c>
      <c r="M37" s="3">
        <v>-22660</v>
      </c>
      <c r="O37" s="3">
        <v>0</v>
      </c>
      <c r="Q37" s="3">
        <v>1808685</v>
      </c>
    </row>
    <row r="38" spans="1:17" x14ac:dyDescent="0.5">
      <c r="A38" s="1" t="s">
        <v>66</v>
      </c>
      <c r="C38" s="3">
        <v>26001700096</v>
      </c>
      <c r="E38" s="3">
        <v>2798061911</v>
      </c>
      <c r="G38" s="3">
        <v>0</v>
      </c>
      <c r="I38" s="3">
        <v>28799762007</v>
      </c>
      <c r="K38" s="3">
        <v>134825460844</v>
      </c>
      <c r="M38" s="3">
        <v>-90508562700</v>
      </c>
      <c r="O38" s="3">
        <v>0</v>
      </c>
      <c r="Q38" s="3">
        <v>44316898144</v>
      </c>
    </row>
    <row r="39" spans="1:17" x14ac:dyDescent="0.5">
      <c r="A39" s="1" t="s">
        <v>185</v>
      </c>
      <c r="C39" s="3">
        <v>20027497</v>
      </c>
      <c r="E39" s="3">
        <v>-60282575</v>
      </c>
      <c r="G39" s="3">
        <v>0</v>
      </c>
      <c r="I39" s="3">
        <v>-40255078</v>
      </c>
      <c r="K39" s="3">
        <v>20027497</v>
      </c>
      <c r="M39" s="3">
        <v>-60282575</v>
      </c>
      <c r="O39" s="3">
        <v>0</v>
      </c>
      <c r="Q39" s="3">
        <v>-40255078</v>
      </c>
    </row>
    <row r="40" spans="1:17" x14ac:dyDescent="0.5">
      <c r="A40" s="1" t="s">
        <v>146</v>
      </c>
      <c r="C40" s="3">
        <v>44920505</v>
      </c>
      <c r="E40" s="3">
        <v>32299829</v>
      </c>
      <c r="G40" s="3">
        <v>0</v>
      </c>
      <c r="I40" s="3">
        <v>77220334</v>
      </c>
      <c r="K40" s="3">
        <v>358216667</v>
      </c>
      <c r="M40" s="3">
        <v>228713964</v>
      </c>
      <c r="O40" s="3">
        <v>0</v>
      </c>
      <c r="Q40" s="3">
        <v>586930631</v>
      </c>
    </row>
    <row r="41" spans="1:17" x14ac:dyDescent="0.5">
      <c r="A41" s="1" t="s">
        <v>164</v>
      </c>
      <c r="C41" s="3">
        <v>203368955</v>
      </c>
      <c r="E41" s="3">
        <v>-629992161</v>
      </c>
      <c r="G41" s="3">
        <v>0</v>
      </c>
      <c r="I41" s="3">
        <v>-426623206</v>
      </c>
      <c r="K41" s="3">
        <v>1171912564</v>
      </c>
      <c r="M41" s="3">
        <v>40844543</v>
      </c>
      <c r="O41" s="3">
        <v>0</v>
      </c>
      <c r="Q41" s="3">
        <v>1212757107</v>
      </c>
    </row>
    <row r="42" spans="1:17" x14ac:dyDescent="0.5">
      <c r="A42" s="1" t="s">
        <v>158</v>
      </c>
      <c r="C42" s="3">
        <v>48972813490</v>
      </c>
      <c r="E42" s="3">
        <v>0</v>
      </c>
      <c r="G42" s="3">
        <v>0</v>
      </c>
      <c r="I42" s="3">
        <v>48972813490</v>
      </c>
      <c r="K42" s="3">
        <v>372527000799</v>
      </c>
      <c r="M42" s="3">
        <v>-173270517000</v>
      </c>
      <c r="O42" s="3">
        <v>0</v>
      </c>
      <c r="Q42" s="3">
        <v>199256483799</v>
      </c>
    </row>
    <row r="43" spans="1:17" x14ac:dyDescent="0.5">
      <c r="A43" s="1" t="s">
        <v>157</v>
      </c>
      <c r="C43" s="3">
        <v>52470872</v>
      </c>
      <c r="E43" s="3">
        <v>137995</v>
      </c>
      <c r="G43" s="3">
        <v>0</v>
      </c>
      <c r="I43" s="3">
        <v>52608867</v>
      </c>
      <c r="K43" s="3">
        <v>399136073</v>
      </c>
      <c r="M43" s="3">
        <v>45682241</v>
      </c>
      <c r="O43" s="3">
        <v>0</v>
      </c>
      <c r="Q43" s="3">
        <v>444818314</v>
      </c>
    </row>
    <row r="44" spans="1:17" x14ac:dyDescent="0.5">
      <c r="A44" s="1" t="s">
        <v>156</v>
      </c>
      <c r="C44" s="3">
        <v>153232434</v>
      </c>
      <c r="E44" s="3">
        <v>84058748</v>
      </c>
      <c r="G44" s="3">
        <v>0</v>
      </c>
      <c r="I44" s="3">
        <v>237291182</v>
      </c>
      <c r="K44" s="3">
        <v>184892128</v>
      </c>
      <c r="M44" s="3">
        <v>83409211</v>
      </c>
      <c r="O44" s="3">
        <v>0</v>
      </c>
      <c r="Q44" s="3">
        <v>268301339</v>
      </c>
    </row>
    <row r="45" spans="1:17" x14ac:dyDescent="0.5">
      <c r="A45" s="1" t="s">
        <v>155</v>
      </c>
      <c r="C45" s="3">
        <v>8745145266</v>
      </c>
      <c r="E45" s="3">
        <v>0</v>
      </c>
      <c r="G45" s="3">
        <v>0</v>
      </c>
      <c r="I45" s="3">
        <v>8745145266</v>
      </c>
      <c r="K45" s="3">
        <v>66522678712</v>
      </c>
      <c r="M45" s="3">
        <v>59078125</v>
      </c>
      <c r="O45" s="3">
        <v>0</v>
      </c>
      <c r="Q45" s="3">
        <v>66581756837</v>
      </c>
    </row>
    <row r="46" spans="1:17" x14ac:dyDescent="0.5">
      <c r="A46" s="1" t="s">
        <v>74</v>
      </c>
      <c r="C46" s="3">
        <v>16603812646</v>
      </c>
      <c r="E46" s="3">
        <v>0</v>
      </c>
      <c r="G46" s="3">
        <v>0</v>
      </c>
      <c r="I46" s="3">
        <v>16603812646</v>
      </c>
      <c r="K46" s="3">
        <v>125650840202</v>
      </c>
      <c r="M46" s="3">
        <v>-73110072558</v>
      </c>
      <c r="O46" s="3">
        <v>0</v>
      </c>
      <c r="Q46" s="3">
        <v>52540767644</v>
      </c>
    </row>
    <row r="47" spans="1:17" x14ac:dyDescent="0.5">
      <c r="A47" s="1" t="s">
        <v>72</v>
      </c>
      <c r="C47" s="3">
        <v>148230211</v>
      </c>
      <c r="E47" s="3">
        <v>338902964</v>
      </c>
      <c r="G47" s="3">
        <v>0</v>
      </c>
      <c r="I47" s="3">
        <v>487133175</v>
      </c>
      <c r="K47" s="3">
        <v>706709876</v>
      </c>
      <c r="M47" s="3">
        <v>337366867</v>
      </c>
      <c r="O47" s="3">
        <v>0</v>
      </c>
      <c r="Q47" s="3">
        <v>1044076743</v>
      </c>
    </row>
    <row r="48" spans="1:17" x14ac:dyDescent="0.5">
      <c r="A48" s="1" t="s">
        <v>69</v>
      </c>
      <c r="C48" s="3">
        <v>8745145266</v>
      </c>
      <c r="E48" s="3">
        <v>0</v>
      </c>
      <c r="G48" s="3">
        <v>0</v>
      </c>
      <c r="I48" s="3">
        <v>8745145266</v>
      </c>
      <c r="K48" s="3">
        <v>66522678712</v>
      </c>
      <c r="M48" s="3">
        <v>59078125</v>
      </c>
      <c r="O48" s="3">
        <v>0</v>
      </c>
      <c r="Q48" s="3">
        <v>66581756837</v>
      </c>
    </row>
    <row r="49" spans="1:17" x14ac:dyDescent="0.5">
      <c r="A49" s="1" t="s">
        <v>189</v>
      </c>
      <c r="C49" s="3">
        <v>55574964380</v>
      </c>
      <c r="E49" s="3">
        <v>-205764399729</v>
      </c>
      <c r="G49" s="3">
        <v>0</v>
      </c>
      <c r="I49" s="3">
        <v>-150189435349</v>
      </c>
      <c r="K49" s="3">
        <v>55574964380</v>
      </c>
      <c r="M49" s="3">
        <v>-205764399729</v>
      </c>
      <c r="O49" s="3">
        <v>0</v>
      </c>
      <c r="Q49" s="3">
        <v>-150189435349</v>
      </c>
    </row>
    <row r="50" spans="1:17" x14ac:dyDescent="0.5">
      <c r="A50" s="1" t="s">
        <v>149</v>
      </c>
      <c r="C50" s="3">
        <v>7449417</v>
      </c>
      <c r="E50" s="3">
        <v>12293555</v>
      </c>
      <c r="G50" s="3">
        <v>0</v>
      </c>
      <c r="I50" s="3">
        <v>19742972</v>
      </c>
      <c r="K50" s="3">
        <v>59397503</v>
      </c>
      <c r="M50" s="3">
        <v>17873745</v>
      </c>
      <c r="O50" s="3">
        <v>0</v>
      </c>
      <c r="Q50" s="3">
        <v>77271248</v>
      </c>
    </row>
    <row r="51" spans="1:17" x14ac:dyDescent="0.5">
      <c r="A51" s="1" t="s">
        <v>123</v>
      </c>
      <c r="C51" s="3">
        <v>0</v>
      </c>
      <c r="E51" s="3">
        <v>55705706751</v>
      </c>
      <c r="G51" s="3">
        <v>0</v>
      </c>
      <c r="I51" s="3">
        <v>55705706751</v>
      </c>
      <c r="K51" s="3">
        <v>0</v>
      </c>
      <c r="M51" s="3">
        <v>47880162147</v>
      </c>
      <c r="O51" s="3">
        <v>0</v>
      </c>
      <c r="Q51" s="3">
        <v>47880162147</v>
      </c>
    </row>
    <row r="52" spans="1:17" x14ac:dyDescent="0.5">
      <c r="A52" s="1" t="s">
        <v>132</v>
      </c>
      <c r="C52" s="3">
        <v>0</v>
      </c>
      <c r="E52" s="3">
        <v>-9658915592</v>
      </c>
      <c r="G52" s="3">
        <v>0</v>
      </c>
      <c r="I52" s="3">
        <v>-9658915592</v>
      </c>
      <c r="K52" s="3">
        <v>0</v>
      </c>
      <c r="M52" s="3">
        <v>14440315996</v>
      </c>
      <c r="O52" s="3">
        <v>0</v>
      </c>
      <c r="Q52" s="3">
        <v>14440315996</v>
      </c>
    </row>
    <row r="53" spans="1:17" x14ac:dyDescent="0.5">
      <c r="A53" s="1" t="s">
        <v>143</v>
      </c>
      <c r="C53" s="3">
        <v>0</v>
      </c>
      <c r="E53" s="3">
        <v>6017253321</v>
      </c>
      <c r="G53" s="3">
        <v>0</v>
      </c>
      <c r="I53" s="3">
        <v>6017253321</v>
      </c>
      <c r="K53" s="3">
        <v>0</v>
      </c>
      <c r="M53" s="3">
        <v>-45610972122</v>
      </c>
      <c r="O53" s="3">
        <v>0</v>
      </c>
      <c r="Q53" s="3">
        <v>-45610972122</v>
      </c>
    </row>
    <row r="54" spans="1:17" x14ac:dyDescent="0.5">
      <c r="A54" s="1" t="s">
        <v>84</v>
      </c>
      <c r="C54" s="3">
        <v>0</v>
      </c>
      <c r="E54" s="3">
        <v>1136838145</v>
      </c>
      <c r="G54" s="3">
        <v>0</v>
      </c>
      <c r="I54" s="3">
        <v>1136838145</v>
      </c>
      <c r="K54" s="3">
        <v>0</v>
      </c>
      <c r="M54" s="3">
        <v>2283077087</v>
      </c>
      <c r="O54" s="3">
        <v>0</v>
      </c>
      <c r="Q54" s="3">
        <v>2283077087</v>
      </c>
    </row>
    <row r="55" spans="1:17" x14ac:dyDescent="0.5">
      <c r="A55" s="1" t="s">
        <v>108</v>
      </c>
      <c r="C55" s="3">
        <v>0</v>
      </c>
      <c r="E55" s="3">
        <v>3297507955</v>
      </c>
      <c r="G55" s="3">
        <v>0</v>
      </c>
      <c r="I55" s="3">
        <v>3297507955</v>
      </c>
      <c r="K55" s="3">
        <v>0</v>
      </c>
      <c r="M55" s="3">
        <v>12566736207</v>
      </c>
      <c r="O55" s="3">
        <v>0</v>
      </c>
      <c r="Q55" s="3">
        <v>12566736207</v>
      </c>
    </row>
    <row r="56" spans="1:17" x14ac:dyDescent="0.5">
      <c r="A56" s="1" t="s">
        <v>90</v>
      </c>
      <c r="C56" s="3">
        <v>0</v>
      </c>
      <c r="E56" s="3">
        <v>1615566120</v>
      </c>
      <c r="G56" s="3">
        <v>0</v>
      </c>
      <c r="I56" s="3">
        <v>1615566120</v>
      </c>
      <c r="K56" s="3">
        <v>0</v>
      </c>
      <c r="M56" s="3">
        <v>6374165059</v>
      </c>
      <c r="O56" s="3">
        <v>0</v>
      </c>
      <c r="Q56" s="3">
        <v>6374165059</v>
      </c>
    </row>
    <row r="57" spans="1:17" x14ac:dyDescent="0.5">
      <c r="A57" s="1" t="s">
        <v>99</v>
      </c>
      <c r="C57" s="3">
        <v>0</v>
      </c>
      <c r="E57" s="3">
        <v>855910605</v>
      </c>
      <c r="G57" s="3">
        <v>0</v>
      </c>
      <c r="I57" s="3">
        <v>855910605</v>
      </c>
      <c r="K57" s="3">
        <v>0</v>
      </c>
      <c r="M57" s="3">
        <v>5117899074</v>
      </c>
      <c r="O57" s="3">
        <v>0</v>
      </c>
      <c r="Q57" s="3">
        <v>5117899074</v>
      </c>
    </row>
    <row r="58" spans="1:17" x14ac:dyDescent="0.5">
      <c r="A58" s="1" t="s">
        <v>102</v>
      </c>
      <c r="C58" s="3">
        <v>0</v>
      </c>
      <c r="E58" s="3">
        <v>-18062561258</v>
      </c>
      <c r="G58" s="3">
        <v>0</v>
      </c>
      <c r="I58" s="3">
        <v>-18062561258</v>
      </c>
      <c r="K58" s="3">
        <v>0</v>
      </c>
      <c r="M58" s="3">
        <v>-21553696924</v>
      </c>
      <c r="O58" s="3">
        <v>0</v>
      </c>
      <c r="Q58" s="3">
        <v>-21553696924</v>
      </c>
    </row>
    <row r="59" spans="1:17" x14ac:dyDescent="0.5">
      <c r="A59" s="1" t="s">
        <v>78</v>
      </c>
      <c r="C59" s="3">
        <v>0</v>
      </c>
      <c r="E59" s="3">
        <v>786116283</v>
      </c>
      <c r="G59" s="3">
        <v>0</v>
      </c>
      <c r="I59" s="3">
        <v>786116283</v>
      </c>
      <c r="K59" s="3">
        <v>0</v>
      </c>
      <c r="M59" s="3">
        <v>5862554085</v>
      </c>
      <c r="O59" s="3">
        <v>0</v>
      </c>
      <c r="Q59" s="3">
        <v>5862554085</v>
      </c>
    </row>
    <row r="60" spans="1:17" x14ac:dyDescent="0.5">
      <c r="A60" s="1" t="s">
        <v>120</v>
      </c>
      <c r="C60" s="3">
        <v>0</v>
      </c>
      <c r="E60" s="3">
        <v>3762712820</v>
      </c>
      <c r="G60" s="3">
        <v>0</v>
      </c>
      <c r="I60" s="3">
        <v>3762712820</v>
      </c>
      <c r="K60" s="3">
        <v>0</v>
      </c>
      <c r="M60" s="3">
        <v>10107625623</v>
      </c>
      <c r="O60" s="3">
        <v>0</v>
      </c>
      <c r="Q60" s="3">
        <v>10107625623</v>
      </c>
    </row>
    <row r="61" spans="1:17" x14ac:dyDescent="0.5">
      <c r="A61" s="1" t="s">
        <v>137</v>
      </c>
      <c r="C61" s="3">
        <v>0</v>
      </c>
      <c r="E61" s="3">
        <v>90177512</v>
      </c>
      <c r="G61" s="3">
        <v>0</v>
      </c>
      <c r="I61" s="3">
        <v>90177512</v>
      </c>
      <c r="K61" s="3">
        <v>0</v>
      </c>
      <c r="M61" s="3">
        <v>328170476</v>
      </c>
      <c r="O61" s="3">
        <v>0</v>
      </c>
      <c r="Q61" s="3">
        <v>328170476</v>
      </c>
    </row>
    <row r="62" spans="1:17" x14ac:dyDescent="0.5">
      <c r="A62" s="1" t="s">
        <v>129</v>
      </c>
      <c r="C62" s="3">
        <v>0</v>
      </c>
      <c r="E62" s="3">
        <v>-48102681557</v>
      </c>
      <c r="G62" s="3">
        <v>0</v>
      </c>
      <c r="I62" s="3">
        <v>-48102681557</v>
      </c>
      <c r="K62" s="3">
        <v>0</v>
      </c>
      <c r="M62" s="3">
        <v>-68090213855</v>
      </c>
      <c r="O62" s="3">
        <v>0</v>
      </c>
      <c r="Q62" s="3">
        <v>-68090213855</v>
      </c>
    </row>
    <row r="63" spans="1:17" x14ac:dyDescent="0.5">
      <c r="A63" s="1" t="s">
        <v>134</v>
      </c>
      <c r="C63" s="3">
        <v>0</v>
      </c>
      <c r="E63" s="3">
        <v>83964797</v>
      </c>
      <c r="G63" s="3">
        <v>0</v>
      </c>
      <c r="I63" s="3">
        <v>83964797</v>
      </c>
      <c r="K63" s="3">
        <v>0</v>
      </c>
      <c r="M63" s="3">
        <v>600732242</v>
      </c>
      <c r="O63" s="3">
        <v>0</v>
      </c>
      <c r="Q63" s="3">
        <v>600732242</v>
      </c>
    </row>
    <row r="64" spans="1:17" x14ac:dyDescent="0.5">
      <c r="A64" s="1" t="s">
        <v>126</v>
      </c>
      <c r="C64" s="3">
        <v>0</v>
      </c>
      <c r="E64" s="3">
        <v>6456727143</v>
      </c>
      <c r="G64" s="3">
        <v>0</v>
      </c>
      <c r="I64" s="3">
        <v>6456727143</v>
      </c>
      <c r="K64" s="3">
        <v>0</v>
      </c>
      <c r="M64" s="3">
        <v>17247784462</v>
      </c>
      <c r="O64" s="3">
        <v>0</v>
      </c>
      <c r="Q64" s="3">
        <v>17247784462</v>
      </c>
    </row>
    <row r="65" spans="1:17" x14ac:dyDescent="0.5">
      <c r="A65" s="1" t="s">
        <v>93</v>
      </c>
      <c r="C65" s="3">
        <v>0</v>
      </c>
      <c r="E65" s="3">
        <v>3381202039</v>
      </c>
      <c r="G65" s="3">
        <v>0</v>
      </c>
      <c r="I65" s="3">
        <v>3381202039</v>
      </c>
      <c r="K65" s="3">
        <v>0</v>
      </c>
      <c r="M65" s="3">
        <v>9414385512</v>
      </c>
      <c r="O65" s="3">
        <v>0</v>
      </c>
      <c r="Q65" s="3">
        <v>9414385512</v>
      </c>
    </row>
    <row r="66" spans="1:17" x14ac:dyDescent="0.5">
      <c r="A66" s="1" t="s">
        <v>140</v>
      </c>
      <c r="C66" s="3">
        <v>0</v>
      </c>
      <c r="E66" s="3">
        <v>75021110</v>
      </c>
      <c r="G66" s="3">
        <v>0</v>
      </c>
      <c r="I66" s="3">
        <v>75021110</v>
      </c>
      <c r="K66" s="3">
        <v>0</v>
      </c>
      <c r="M66" s="3">
        <v>507428224</v>
      </c>
      <c r="O66" s="3">
        <v>0</v>
      </c>
      <c r="Q66" s="3">
        <v>507428224</v>
      </c>
    </row>
    <row r="67" spans="1:17" x14ac:dyDescent="0.5">
      <c r="A67" s="1" t="s">
        <v>81</v>
      </c>
      <c r="C67" s="3">
        <v>0</v>
      </c>
      <c r="E67" s="3">
        <v>963065088</v>
      </c>
      <c r="G67" s="3">
        <v>0</v>
      </c>
      <c r="I67" s="3">
        <v>963065088</v>
      </c>
      <c r="K67" s="3">
        <v>0</v>
      </c>
      <c r="M67" s="3">
        <v>5540322111</v>
      </c>
      <c r="O67" s="3">
        <v>0</v>
      </c>
      <c r="Q67" s="3">
        <v>5540322111</v>
      </c>
    </row>
    <row r="68" spans="1:17" x14ac:dyDescent="0.5">
      <c r="A68" s="1" t="s">
        <v>186</v>
      </c>
      <c r="C68" s="3">
        <v>0</v>
      </c>
      <c r="E68" s="3">
        <v>3071464</v>
      </c>
      <c r="G68" s="3">
        <v>0</v>
      </c>
      <c r="I68" s="3">
        <v>3071464</v>
      </c>
      <c r="K68" s="3">
        <v>0</v>
      </c>
      <c r="M68" s="3">
        <v>3071464</v>
      </c>
      <c r="O68" s="3">
        <v>0</v>
      </c>
      <c r="Q68" s="3">
        <v>3071464</v>
      </c>
    </row>
    <row r="69" spans="1:17" x14ac:dyDescent="0.5">
      <c r="A69" s="1" t="s">
        <v>204</v>
      </c>
      <c r="C69" s="3">
        <v>0</v>
      </c>
      <c r="E69" s="3">
        <v>49140968575</v>
      </c>
      <c r="G69" s="3">
        <v>0</v>
      </c>
      <c r="I69" s="3">
        <v>49140968575</v>
      </c>
      <c r="K69" s="3">
        <v>0</v>
      </c>
      <c r="M69" s="3">
        <v>-52423896453</v>
      </c>
      <c r="O69" s="3">
        <v>0</v>
      </c>
      <c r="Q69" s="3">
        <v>-52423896453</v>
      </c>
    </row>
    <row r="70" spans="1:17" x14ac:dyDescent="0.5">
      <c r="A70" s="1" t="s">
        <v>203</v>
      </c>
      <c r="C70" s="3">
        <v>0</v>
      </c>
      <c r="E70" s="3">
        <v>0</v>
      </c>
      <c r="G70" s="3">
        <v>0</v>
      </c>
      <c r="I70" s="3">
        <v>0</v>
      </c>
      <c r="K70" s="3">
        <v>0</v>
      </c>
      <c r="M70" s="3">
        <v>-2847880357</v>
      </c>
      <c r="O70" s="3">
        <v>0</v>
      </c>
      <c r="Q70" s="3">
        <v>-2847880357</v>
      </c>
    </row>
    <row r="71" spans="1:17" x14ac:dyDescent="0.5">
      <c r="A71" s="1" t="s">
        <v>205</v>
      </c>
      <c r="C71" s="3">
        <v>0</v>
      </c>
      <c r="E71" s="3">
        <v>0</v>
      </c>
      <c r="G71" s="3">
        <v>0</v>
      </c>
      <c r="I71" s="3">
        <v>0</v>
      </c>
      <c r="K71" s="3">
        <v>0</v>
      </c>
      <c r="M71" s="3">
        <v>-22989688694</v>
      </c>
      <c r="O71" s="3">
        <v>0</v>
      </c>
      <c r="Q71" s="3">
        <v>-22989688694</v>
      </c>
    </row>
    <row r="72" spans="1:17" ht="22.5" thickBot="1" x14ac:dyDescent="0.55000000000000004">
      <c r="C72" s="6">
        <f>SUM(C8:C71)</f>
        <v>309845337615</v>
      </c>
      <c r="E72" s="6">
        <f>SUM(E8:E71)</f>
        <v>231948019783</v>
      </c>
      <c r="G72" s="6">
        <f>SUM(G8:G71)</f>
        <v>-11209536</v>
      </c>
      <c r="I72" s="6">
        <f>SUM(I8:I71)</f>
        <v>541782147862</v>
      </c>
      <c r="K72" s="6">
        <f>SUM(K8:K71)</f>
        <v>2314881000190</v>
      </c>
      <c r="M72" s="6">
        <f>SUM(M8:M71)</f>
        <v>-1030725866818</v>
      </c>
      <c r="O72" s="6">
        <f>SUM(O8:O71)</f>
        <v>358545234881</v>
      </c>
      <c r="Q72" s="6">
        <f>SUM(Q8:Q71)</f>
        <v>1642700368253</v>
      </c>
    </row>
    <row r="73" spans="1:17" ht="22.5" thickTop="1" x14ac:dyDescent="0.5"/>
  </sheetData>
  <mergeCells count="14">
    <mergeCell ref="A2:Q2"/>
    <mergeCell ref="A3:Q3"/>
    <mergeCell ref="A4:Q4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O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K11" sqref="K11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2.5" x14ac:dyDescent="0.5">
      <c r="A3" s="17" t="s">
        <v>231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2.5" x14ac:dyDescent="0.5">
      <c r="A6" s="15" t="s">
        <v>323</v>
      </c>
      <c r="B6" s="15" t="s">
        <v>323</v>
      </c>
      <c r="C6" s="15" t="s">
        <v>323</v>
      </c>
      <c r="E6" s="15" t="s">
        <v>233</v>
      </c>
      <c r="F6" s="15" t="s">
        <v>233</v>
      </c>
      <c r="G6" s="15" t="s">
        <v>233</v>
      </c>
      <c r="I6" s="15" t="s">
        <v>234</v>
      </c>
      <c r="J6" s="15" t="s">
        <v>234</v>
      </c>
      <c r="K6" s="15" t="s">
        <v>234</v>
      </c>
    </row>
    <row r="7" spans="1:11" ht="22.5" x14ac:dyDescent="0.5">
      <c r="A7" s="18" t="s">
        <v>324</v>
      </c>
      <c r="C7" s="18" t="s">
        <v>212</v>
      </c>
      <c r="E7" s="18" t="s">
        <v>325</v>
      </c>
      <c r="G7" s="18" t="s">
        <v>326</v>
      </c>
      <c r="I7" s="18" t="s">
        <v>325</v>
      </c>
      <c r="K7" s="18" t="s">
        <v>326</v>
      </c>
    </row>
    <row r="8" spans="1:11" x14ac:dyDescent="0.5">
      <c r="A8" s="1" t="s">
        <v>218</v>
      </c>
      <c r="C8" s="1" t="s">
        <v>219</v>
      </c>
      <c r="E8" s="3">
        <v>15443825385</v>
      </c>
      <c r="G8" s="7">
        <v>0.10971288148890174</v>
      </c>
      <c r="I8" s="3">
        <v>15454581532</v>
      </c>
      <c r="K8" s="7">
        <v>5.471339234864879E-2</v>
      </c>
    </row>
    <row r="9" spans="1:11" x14ac:dyDescent="0.5">
      <c r="A9" s="1" t="s">
        <v>222</v>
      </c>
      <c r="C9" s="1" t="s">
        <v>223</v>
      </c>
      <c r="E9" s="3">
        <v>125321529724</v>
      </c>
      <c r="G9" s="7">
        <v>0.89028370859277806</v>
      </c>
      <c r="I9" s="3">
        <v>267009265182</v>
      </c>
      <c r="K9" s="7">
        <v>0.94528490832172096</v>
      </c>
    </row>
    <row r="10" spans="1:11" x14ac:dyDescent="0.5">
      <c r="A10" s="1" t="s">
        <v>228</v>
      </c>
      <c r="C10" s="1" t="s">
        <v>229</v>
      </c>
      <c r="E10" s="3">
        <v>480000</v>
      </c>
      <c r="G10" s="7">
        <v>3.4099183202253507E-6</v>
      </c>
      <c r="I10" s="3">
        <v>480000</v>
      </c>
      <c r="K10" s="7">
        <v>1.69932963069708E-6</v>
      </c>
    </row>
    <row r="11" spans="1:11" ht="22.5" thickBot="1" x14ac:dyDescent="0.55000000000000004">
      <c r="E11" s="6">
        <f>SUM(E8:E10)</f>
        <v>140765835109</v>
      </c>
      <c r="G11" s="13">
        <f>SUM(G8:G10)</f>
        <v>1</v>
      </c>
      <c r="I11" s="6">
        <f>SUM(I8:I10)</f>
        <v>282464326714</v>
      </c>
      <c r="K11" s="13">
        <f>SUM(K8:K10)</f>
        <v>1.0000000000000004</v>
      </c>
    </row>
    <row r="12" spans="1:11" ht="22.5" thickTop="1" x14ac:dyDescent="0.5"/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1"/>
  <sheetViews>
    <sheetView rightToLeft="1" workbookViewId="0">
      <selection activeCell="G15" sqref="G15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9" ht="22.5" x14ac:dyDescent="0.5">
      <c r="A2" s="17" t="s">
        <v>0</v>
      </c>
      <c r="B2" s="17"/>
      <c r="C2" s="17"/>
      <c r="D2" s="17"/>
      <c r="E2" s="17"/>
      <c r="F2" s="5"/>
      <c r="G2" s="5"/>
      <c r="H2" s="5"/>
      <c r="I2" s="5"/>
    </row>
    <row r="3" spans="1:9" ht="22.5" x14ac:dyDescent="0.5">
      <c r="A3" s="17" t="s">
        <v>231</v>
      </c>
      <c r="B3" s="17"/>
      <c r="C3" s="17"/>
      <c r="D3" s="17"/>
      <c r="E3" s="17"/>
    </row>
    <row r="4" spans="1:9" ht="22.5" x14ac:dyDescent="0.5">
      <c r="A4" s="17" t="s">
        <v>2</v>
      </c>
      <c r="B4" s="17"/>
      <c r="C4" s="17"/>
      <c r="D4" s="17"/>
      <c r="E4" s="17"/>
    </row>
    <row r="5" spans="1:9" ht="22.5" x14ac:dyDescent="0.5">
      <c r="E5" s="4" t="s">
        <v>336</v>
      </c>
    </row>
    <row r="6" spans="1:9" ht="22.5" x14ac:dyDescent="0.5">
      <c r="A6" s="14" t="s">
        <v>327</v>
      </c>
      <c r="C6" s="15" t="s">
        <v>233</v>
      </c>
      <c r="E6" s="15" t="s">
        <v>337</v>
      </c>
    </row>
    <row r="7" spans="1:9" ht="22.5" x14ac:dyDescent="0.5">
      <c r="A7" s="15" t="s">
        <v>327</v>
      </c>
      <c r="C7" s="18" t="s">
        <v>215</v>
      </c>
      <c r="E7" s="18" t="s">
        <v>215</v>
      </c>
    </row>
    <row r="8" spans="1:9" x14ac:dyDescent="0.5">
      <c r="A8" s="1" t="s">
        <v>335</v>
      </c>
      <c r="C8" s="3">
        <v>0</v>
      </c>
      <c r="E8" s="3">
        <v>366278147</v>
      </c>
    </row>
    <row r="9" spans="1:9" x14ac:dyDescent="0.5">
      <c r="A9" s="1" t="s">
        <v>329</v>
      </c>
      <c r="C9" s="3">
        <v>2607644105</v>
      </c>
      <c r="E9" s="3">
        <v>2608877932</v>
      </c>
    </row>
    <row r="10" spans="1:9" ht="23.25" thickBot="1" x14ac:dyDescent="0.6">
      <c r="A10" s="2" t="s">
        <v>240</v>
      </c>
      <c r="C10" s="6">
        <v>2607644105</v>
      </c>
      <c r="E10" s="6">
        <v>2975156079</v>
      </c>
    </row>
    <row r="11" spans="1:9" ht="22.5" thickTop="1" x14ac:dyDescent="0.5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7"/>
  <sheetViews>
    <sheetView rightToLeft="1" workbookViewId="0">
      <selection activeCell="M10" sqref="M10"/>
    </sheetView>
  </sheetViews>
  <sheetFormatPr defaultRowHeight="21.75" x14ac:dyDescent="0.5"/>
  <cols>
    <col min="1" max="1" width="38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2.5703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2.5" x14ac:dyDescent="0.5">
      <c r="A6" s="14" t="s">
        <v>3</v>
      </c>
      <c r="C6" s="15" t="s">
        <v>333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2.5" x14ac:dyDescent="0.5">
      <c r="A7" s="14" t="s">
        <v>3</v>
      </c>
      <c r="C7" s="16" t="s">
        <v>7</v>
      </c>
      <c r="E7" s="16" t="s">
        <v>8</v>
      </c>
      <c r="G7" s="16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2.5" x14ac:dyDescent="0.5">
      <c r="A8" s="15" t="s">
        <v>3</v>
      </c>
      <c r="C8" s="15" t="s">
        <v>7</v>
      </c>
      <c r="E8" s="15" t="s">
        <v>8</v>
      </c>
      <c r="G8" s="15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5">
      <c r="A9" s="1" t="s">
        <v>15</v>
      </c>
      <c r="C9" s="3">
        <v>426382</v>
      </c>
      <c r="E9" s="3">
        <v>17619135008</v>
      </c>
      <c r="G9" s="3">
        <v>35997912474.658798</v>
      </c>
      <c r="I9" s="3">
        <v>0</v>
      </c>
      <c r="K9" s="3">
        <v>0</v>
      </c>
      <c r="M9" s="3">
        <v>0</v>
      </c>
      <c r="O9" s="3">
        <v>0</v>
      </c>
      <c r="Q9" s="3">
        <v>426382</v>
      </c>
      <c r="S9" s="3">
        <v>106449</v>
      </c>
      <c r="U9" s="3">
        <v>17619135008</v>
      </c>
      <c r="W9" s="3">
        <v>45137849982.275803</v>
      </c>
      <c r="Y9" s="7">
        <v>6.3477775836396342E-4</v>
      </c>
    </row>
    <row r="10" spans="1:25" x14ac:dyDescent="0.5">
      <c r="A10" s="1" t="s">
        <v>16</v>
      </c>
      <c r="C10" s="3">
        <v>8701337</v>
      </c>
      <c r="E10" s="3">
        <v>38147300108</v>
      </c>
      <c r="G10" s="3">
        <v>97216896074.182602</v>
      </c>
      <c r="I10" s="3">
        <v>0</v>
      </c>
      <c r="K10" s="3">
        <v>0</v>
      </c>
      <c r="M10" s="3">
        <v>-1701337</v>
      </c>
      <c r="O10" s="3">
        <v>18508380222</v>
      </c>
      <c r="Q10" s="3">
        <v>7000000</v>
      </c>
      <c r="S10" s="3">
        <v>12391</v>
      </c>
      <c r="U10" s="3">
        <v>30688513806</v>
      </c>
      <c r="W10" s="3">
        <v>86259079130</v>
      </c>
      <c r="Y10" s="7">
        <v>1.2130694064999069E-3</v>
      </c>
    </row>
    <row r="11" spans="1:25" x14ac:dyDescent="0.5">
      <c r="A11" s="1" t="s">
        <v>17</v>
      </c>
      <c r="C11" s="3">
        <v>795396</v>
      </c>
      <c r="E11" s="3">
        <v>18794493316</v>
      </c>
      <c r="G11" s="3">
        <v>48985090859.783798</v>
      </c>
      <c r="I11" s="3">
        <v>0</v>
      </c>
      <c r="K11" s="3">
        <v>0</v>
      </c>
      <c r="M11" s="3">
        <v>-795396</v>
      </c>
      <c r="O11" s="3">
        <v>53956979586</v>
      </c>
      <c r="Q11" s="3">
        <v>0</v>
      </c>
      <c r="S11" s="3">
        <v>0</v>
      </c>
      <c r="U11" s="3">
        <v>0</v>
      </c>
      <c r="W11" s="3">
        <v>0</v>
      </c>
      <c r="Y11" s="7">
        <v>0</v>
      </c>
    </row>
    <row r="12" spans="1:25" x14ac:dyDescent="0.5">
      <c r="A12" s="1" t="s">
        <v>18</v>
      </c>
      <c r="C12" s="3">
        <v>686269</v>
      </c>
      <c r="E12" s="3">
        <v>7927223383</v>
      </c>
      <c r="G12" s="3">
        <v>20690881091.233799</v>
      </c>
      <c r="I12" s="3">
        <v>0</v>
      </c>
      <c r="K12" s="3">
        <v>0</v>
      </c>
      <c r="M12" s="3">
        <v>-200000</v>
      </c>
      <c r="O12" s="3">
        <v>6504805111</v>
      </c>
      <c r="Q12" s="3">
        <v>486269</v>
      </c>
      <c r="S12" s="3">
        <v>39750</v>
      </c>
      <c r="U12" s="3">
        <v>5616985447</v>
      </c>
      <c r="W12" s="3">
        <v>19222688897.947498</v>
      </c>
      <c r="Y12" s="7">
        <v>2.7033045156467025E-4</v>
      </c>
    </row>
    <row r="13" spans="1:25" x14ac:dyDescent="0.5">
      <c r="A13" s="1" t="s">
        <v>19</v>
      </c>
      <c r="C13" s="3">
        <v>137051</v>
      </c>
      <c r="E13" s="3">
        <v>8937150507</v>
      </c>
      <c r="G13" s="3">
        <v>15809942040.061501</v>
      </c>
      <c r="I13" s="3">
        <v>0</v>
      </c>
      <c r="K13" s="3">
        <v>0</v>
      </c>
      <c r="M13" s="3">
        <v>-137051</v>
      </c>
      <c r="O13" s="3">
        <v>15267288925</v>
      </c>
      <c r="Q13" s="3">
        <v>0</v>
      </c>
      <c r="S13" s="3">
        <v>0</v>
      </c>
      <c r="U13" s="3">
        <v>0</v>
      </c>
      <c r="W13" s="3">
        <v>0</v>
      </c>
      <c r="Y13" s="7">
        <v>0</v>
      </c>
    </row>
    <row r="14" spans="1:25" x14ac:dyDescent="0.5">
      <c r="A14" s="1" t="s">
        <v>20</v>
      </c>
      <c r="C14" s="3">
        <v>569044</v>
      </c>
      <c r="E14" s="3">
        <v>6067916635</v>
      </c>
      <c r="G14" s="3">
        <v>17985247006.563999</v>
      </c>
      <c r="I14" s="3">
        <v>0</v>
      </c>
      <c r="K14" s="3">
        <v>0</v>
      </c>
      <c r="M14" s="3">
        <v>0</v>
      </c>
      <c r="O14" s="3">
        <v>0</v>
      </c>
      <c r="Q14" s="3">
        <v>569044</v>
      </c>
      <c r="S14" s="3">
        <v>42530</v>
      </c>
      <c r="U14" s="3">
        <v>6067916635</v>
      </c>
      <c r="W14" s="3">
        <v>24068091378.326801</v>
      </c>
      <c r="Y14" s="7">
        <v>3.384717947184561E-4</v>
      </c>
    </row>
    <row r="15" spans="1:25" x14ac:dyDescent="0.5">
      <c r="A15" s="1" t="s">
        <v>21</v>
      </c>
      <c r="C15" s="3">
        <v>797212</v>
      </c>
      <c r="E15" s="3">
        <v>21646314369</v>
      </c>
      <c r="G15" s="3">
        <v>48794005137.442001</v>
      </c>
      <c r="I15" s="3">
        <v>0</v>
      </c>
      <c r="K15" s="3">
        <v>0</v>
      </c>
      <c r="M15" s="3">
        <v>-60132</v>
      </c>
      <c r="O15" s="3">
        <v>3455885304</v>
      </c>
      <c r="Q15" s="3">
        <v>737080</v>
      </c>
      <c r="S15" s="3">
        <v>75550</v>
      </c>
      <c r="U15" s="3">
        <v>20013579070</v>
      </c>
      <c r="W15" s="3">
        <v>55379561969.059998</v>
      </c>
      <c r="Y15" s="7">
        <v>7.7880790112293458E-4</v>
      </c>
    </row>
    <row r="16" spans="1:25" x14ac:dyDescent="0.5">
      <c r="A16" s="1" t="s">
        <v>22</v>
      </c>
      <c r="C16" s="3">
        <v>1100420</v>
      </c>
      <c r="E16" s="3">
        <v>4355809796</v>
      </c>
      <c r="G16" s="3">
        <v>11642211125.2708</v>
      </c>
      <c r="I16" s="3">
        <v>0</v>
      </c>
      <c r="K16" s="3">
        <v>0</v>
      </c>
      <c r="M16" s="3">
        <v>-1100420</v>
      </c>
      <c r="O16" s="3">
        <v>11033711583</v>
      </c>
      <c r="Q16" s="3">
        <v>0</v>
      </c>
      <c r="S16" s="3">
        <v>0</v>
      </c>
      <c r="U16" s="3">
        <v>0</v>
      </c>
      <c r="W16" s="3">
        <v>0</v>
      </c>
      <c r="Y16" s="7">
        <v>0</v>
      </c>
    </row>
    <row r="17" spans="1:25" x14ac:dyDescent="0.5">
      <c r="A17" s="1" t="s">
        <v>23</v>
      </c>
      <c r="C17" s="3">
        <v>1329224</v>
      </c>
      <c r="E17" s="3">
        <v>2480424537</v>
      </c>
      <c r="G17" s="3">
        <v>12078288332.3466</v>
      </c>
      <c r="I17" s="3">
        <v>0</v>
      </c>
      <c r="K17" s="3">
        <v>0</v>
      </c>
      <c r="M17" s="3">
        <v>0</v>
      </c>
      <c r="O17" s="3">
        <v>0</v>
      </c>
      <c r="Q17" s="3">
        <v>1329224</v>
      </c>
      <c r="S17" s="3">
        <v>10010</v>
      </c>
      <c r="U17" s="3">
        <v>2177551901</v>
      </c>
      <c r="W17" s="3">
        <v>13232218757.357599</v>
      </c>
      <c r="Y17" s="7">
        <v>1.8608591601671924E-4</v>
      </c>
    </row>
    <row r="18" spans="1:25" x14ac:dyDescent="0.5">
      <c r="A18" s="1" t="s">
        <v>24</v>
      </c>
      <c r="C18" s="3">
        <v>6374848</v>
      </c>
      <c r="E18" s="3">
        <v>29821384280</v>
      </c>
      <c r="G18" s="3">
        <v>86943602644.195496</v>
      </c>
      <c r="I18" s="3">
        <v>0</v>
      </c>
      <c r="K18" s="3">
        <v>0</v>
      </c>
      <c r="M18" s="3">
        <v>-6374848</v>
      </c>
      <c r="O18" s="3">
        <v>84886138504</v>
      </c>
      <c r="Q18" s="3">
        <v>0</v>
      </c>
      <c r="S18" s="3">
        <v>0</v>
      </c>
      <c r="U18" s="3">
        <v>0</v>
      </c>
      <c r="W18" s="3">
        <v>0</v>
      </c>
      <c r="Y18" s="7">
        <v>0</v>
      </c>
    </row>
    <row r="19" spans="1:25" x14ac:dyDescent="0.5">
      <c r="A19" s="1" t="s">
        <v>25</v>
      </c>
      <c r="C19" s="3">
        <v>9058544</v>
      </c>
      <c r="E19" s="3">
        <v>27990552150</v>
      </c>
      <c r="G19" s="3">
        <v>94774222799.789307</v>
      </c>
      <c r="I19" s="3">
        <v>0</v>
      </c>
      <c r="K19" s="3">
        <v>0</v>
      </c>
      <c r="M19" s="3">
        <v>0</v>
      </c>
      <c r="O19" s="3">
        <v>0</v>
      </c>
      <c r="Q19" s="3">
        <v>9058544</v>
      </c>
      <c r="S19" s="3">
        <v>14350</v>
      </c>
      <c r="U19" s="3">
        <v>27990552150</v>
      </c>
      <c r="W19" s="3">
        <v>129273860913.73599</v>
      </c>
      <c r="Y19" s="7">
        <v>1.81799026045987E-3</v>
      </c>
    </row>
    <row r="20" spans="1:25" x14ac:dyDescent="0.5">
      <c r="A20" s="1" t="s">
        <v>26</v>
      </c>
      <c r="C20" s="3">
        <v>8551901</v>
      </c>
      <c r="E20" s="3">
        <v>26380885261</v>
      </c>
      <c r="G20" s="3">
        <v>72434586290.375702</v>
      </c>
      <c r="I20" s="3">
        <v>0</v>
      </c>
      <c r="K20" s="3">
        <v>0</v>
      </c>
      <c r="M20" s="3">
        <v>-8551901</v>
      </c>
      <c r="O20" s="3">
        <v>72944989960</v>
      </c>
      <c r="Q20" s="3">
        <v>0</v>
      </c>
      <c r="S20" s="3">
        <v>0</v>
      </c>
      <c r="U20" s="3">
        <v>0</v>
      </c>
      <c r="W20" s="3">
        <v>0</v>
      </c>
      <c r="Y20" s="7">
        <v>0</v>
      </c>
    </row>
    <row r="21" spans="1:25" x14ac:dyDescent="0.5">
      <c r="A21" s="1" t="s">
        <v>27</v>
      </c>
      <c r="C21" s="3">
        <v>1</v>
      </c>
      <c r="E21" s="3">
        <v>1733</v>
      </c>
      <c r="G21" s="3">
        <v>7267.3877899999998</v>
      </c>
      <c r="I21" s="3">
        <v>0</v>
      </c>
      <c r="K21" s="3">
        <v>0</v>
      </c>
      <c r="M21" s="3">
        <v>0</v>
      </c>
      <c r="O21" s="3">
        <v>0</v>
      </c>
      <c r="Q21" s="3">
        <v>1</v>
      </c>
      <c r="S21" s="3">
        <v>7780</v>
      </c>
      <c r="U21" s="3">
        <v>1733</v>
      </c>
      <c r="W21" s="3">
        <v>7737.1322</v>
      </c>
      <c r="Y21" s="7">
        <v>1.0880800560970838E-10</v>
      </c>
    </row>
    <row r="22" spans="1:25" x14ac:dyDescent="0.5">
      <c r="A22" s="1" t="s">
        <v>28</v>
      </c>
      <c r="C22" s="3">
        <v>41770561</v>
      </c>
      <c r="E22" s="3">
        <v>359484464382</v>
      </c>
      <c r="G22" s="3">
        <v>626612587867.11902</v>
      </c>
      <c r="I22" s="3">
        <v>0</v>
      </c>
      <c r="K22" s="3">
        <v>0</v>
      </c>
      <c r="M22" s="3">
        <v>-11770561</v>
      </c>
      <c r="O22" s="3">
        <v>168530041623</v>
      </c>
      <c r="Q22" s="3">
        <v>30000000</v>
      </c>
      <c r="S22" s="3">
        <v>19070</v>
      </c>
      <c r="U22" s="3">
        <v>258185039198</v>
      </c>
      <c r="W22" s="3">
        <v>568947729000</v>
      </c>
      <c r="Y22" s="7">
        <v>8.0011645256187879E-3</v>
      </c>
    </row>
    <row r="23" spans="1:25" x14ac:dyDescent="0.5">
      <c r="A23" s="1" t="s">
        <v>29</v>
      </c>
      <c r="C23" s="3">
        <v>9470811</v>
      </c>
      <c r="E23" s="3">
        <v>113747401916</v>
      </c>
      <c r="G23" s="3">
        <v>199211343674.689</v>
      </c>
      <c r="I23" s="3">
        <v>0</v>
      </c>
      <c r="K23" s="3">
        <v>0</v>
      </c>
      <c r="M23" s="3">
        <v>0</v>
      </c>
      <c r="O23" s="3">
        <v>0</v>
      </c>
      <c r="Q23" s="3">
        <v>9470811</v>
      </c>
      <c r="S23" s="3">
        <v>25322</v>
      </c>
      <c r="U23" s="3">
        <v>113747401916</v>
      </c>
      <c r="W23" s="3">
        <v>238498468624.45801</v>
      </c>
      <c r="Y23" s="7">
        <v>3.3540260190974744E-3</v>
      </c>
    </row>
    <row r="24" spans="1:25" x14ac:dyDescent="0.5">
      <c r="A24" s="1" t="s">
        <v>30</v>
      </c>
      <c r="C24" s="3">
        <v>1797481</v>
      </c>
      <c r="E24" s="3">
        <v>12034109601</v>
      </c>
      <c r="G24" s="3">
        <v>101872023284.645</v>
      </c>
      <c r="I24" s="3">
        <v>0</v>
      </c>
      <c r="K24" s="3">
        <v>0</v>
      </c>
      <c r="M24" s="3">
        <v>-510087</v>
      </c>
      <c r="O24" s="3">
        <v>28683838844</v>
      </c>
      <c r="Q24" s="3">
        <v>1287394</v>
      </c>
      <c r="S24" s="3">
        <v>66230</v>
      </c>
      <c r="U24" s="3">
        <v>8619084423</v>
      </c>
      <c r="W24" s="3">
        <v>84794299403.543793</v>
      </c>
      <c r="Y24" s="7">
        <v>1.1924700737531776E-3</v>
      </c>
    </row>
    <row r="25" spans="1:25" x14ac:dyDescent="0.5">
      <c r="A25" s="1" t="s">
        <v>31</v>
      </c>
      <c r="C25" s="3">
        <v>6435486</v>
      </c>
      <c r="E25" s="3">
        <v>32459126142</v>
      </c>
      <c r="G25" s="3">
        <v>67868432187.707001</v>
      </c>
      <c r="I25" s="3">
        <v>0</v>
      </c>
      <c r="K25" s="3">
        <v>0</v>
      </c>
      <c r="M25" s="3">
        <v>0</v>
      </c>
      <c r="O25" s="3">
        <v>0</v>
      </c>
      <c r="Q25" s="3">
        <v>6435486</v>
      </c>
      <c r="S25" s="3">
        <v>14500</v>
      </c>
      <c r="U25" s="3">
        <v>32459126142</v>
      </c>
      <c r="W25" s="3">
        <v>92800383846.029999</v>
      </c>
      <c r="Y25" s="7">
        <v>1.3050603796199737E-3</v>
      </c>
    </row>
    <row r="26" spans="1:25" x14ac:dyDescent="0.5">
      <c r="A26" s="1" t="s">
        <v>32</v>
      </c>
      <c r="C26" s="3">
        <v>17094072</v>
      </c>
      <c r="E26" s="3">
        <v>75373893077</v>
      </c>
      <c r="G26" s="3">
        <v>209758011176.465</v>
      </c>
      <c r="I26" s="3">
        <v>0</v>
      </c>
      <c r="K26" s="3">
        <v>0</v>
      </c>
      <c r="M26" s="3">
        <v>-3094073</v>
      </c>
      <c r="O26" s="3">
        <v>37191985186</v>
      </c>
      <c r="Q26" s="3">
        <v>13999999</v>
      </c>
      <c r="S26" s="3">
        <v>15560</v>
      </c>
      <c r="U26" s="3">
        <v>61731015747</v>
      </c>
      <c r="W26" s="3">
        <v>216639686125.73599</v>
      </c>
      <c r="Y26" s="7">
        <v>3.0466239394558291E-3</v>
      </c>
    </row>
    <row r="27" spans="1:25" x14ac:dyDescent="0.5">
      <c r="A27" s="1" t="s">
        <v>33</v>
      </c>
      <c r="C27" s="3">
        <v>690037</v>
      </c>
      <c r="E27" s="3">
        <v>16230950256</v>
      </c>
      <c r="G27" s="3">
        <v>33206182892.223999</v>
      </c>
      <c r="I27" s="3">
        <v>0</v>
      </c>
      <c r="K27" s="3">
        <v>0</v>
      </c>
      <c r="M27" s="3">
        <v>-690037</v>
      </c>
      <c r="O27" s="3">
        <v>34552665491</v>
      </c>
      <c r="Q27" s="3">
        <v>0</v>
      </c>
      <c r="S27" s="3">
        <v>0</v>
      </c>
      <c r="U27" s="3">
        <v>0</v>
      </c>
      <c r="W27" s="3">
        <v>0</v>
      </c>
      <c r="Y27" s="7">
        <v>0</v>
      </c>
    </row>
    <row r="28" spans="1:25" x14ac:dyDescent="0.5">
      <c r="A28" s="1" t="s">
        <v>34</v>
      </c>
      <c r="C28" s="3">
        <v>9770</v>
      </c>
      <c r="E28" s="3">
        <v>45606277960</v>
      </c>
      <c r="G28" s="3">
        <v>61487948323.969902</v>
      </c>
      <c r="I28" s="3">
        <v>0</v>
      </c>
      <c r="K28" s="3">
        <v>0</v>
      </c>
      <c r="M28" s="3">
        <v>0</v>
      </c>
      <c r="O28" s="3">
        <v>0</v>
      </c>
      <c r="Q28" s="3">
        <v>9770</v>
      </c>
      <c r="S28" s="3">
        <v>6296931</v>
      </c>
      <c r="U28" s="3">
        <v>45606277960</v>
      </c>
      <c r="W28" s="3">
        <v>61487948323.969902</v>
      </c>
      <c r="Y28" s="7">
        <v>8.6471070329701436E-4</v>
      </c>
    </row>
    <row r="29" spans="1:25" x14ac:dyDescent="0.5">
      <c r="A29" s="1" t="s">
        <v>35</v>
      </c>
      <c r="C29" s="3">
        <v>21040</v>
      </c>
      <c r="E29" s="3">
        <v>100383144687</v>
      </c>
      <c r="G29" s="3">
        <v>160229204566.43201</v>
      </c>
      <c r="I29" s="3">
        <v>0</v>
      </c>
      <c r="K29" s="3">
        <v>0</v>
      </c>
      <c r="M29" s="3">
        <v>0</v>
      </c>
      <c r="O29" s="3">
        <v>0</v>
      </c>
      <c r="Q29" s="3">
        <v>21040</v>
      </c>
      <c r="S29" s="3">
        <v>7851150</v>
      </c>
      <c r="U29" s="3">
        <v>100383144687</v>
      </c>
      <c r="W29" s="3">
        <v>165099407344.64999</v>
      </c>
      <c r="Y29" s="7">
        <v>2.3218082328380282E-3</v>
      </c>
    </row>
    <row r="30" spans="1:25" x14ac:dyDescent="0.5">
      <c r="A30" s="1" t="s">
        <v>36</v>
      </c>
      <c r="C30" s="3">
        <v>19180</v>
      </c>
      <c r="E30" s="3">
        <v>83251393614</v>
      </c>
      <c r="G30" s="3">
        <v>145456392902.95401</v>
      </c>
      <c r="I30" s="3">
        <v>0</v>
      </c>
      <c r="K30" s="3">
        <v>0</v>
      </c>
      <c r="M30" s="3">
        <v>0</v>
      </c>
      <c r="O30" s="3">
        <v>0</v>
      </c>
      <c r="Q30" s="3">
        <v>19180</v>
      </c>
      <c r="S30" s="3">
        <v>7937283</v>
      </c>
      <c r="U30" s="3">
        <v>83251393614</v>
      </c>
      <c r="W30" s="3">
        <v>152155260505.23199</v>
      </c>
      <c r="Y30" s="7">
        <v>2.1397734988423647E-3</v>
      </c>
    </row>
    <row r="31" spans="1:25" x14ac:dyDescent="0.5">
      <c r="A31" s="1" t="s">
        <v>37</v>
      </c>
      <c r="C31" s="3">
        <v>714014</v>
      </c>
      <c r="E31" s="3">
        <v>8932249357</v>
      </c>
      <c r="G31" s="3">
        <v>9025735460.8150806</v>
      </c>
      <c r="I31" s="3">
        <v>0</v>
      </c>
      <c r="K31" s="3">
        <v>0</v>
      </c>
      <c r="M31" s="3">
        <v>0</v>
      </c>
      <c r="O31" s="3">
        <v>0</v>
      </c>
      <c r="Q31" s="3">
        <v>714014</v>
      </c>
      <c r="S31" s="3">
        <v>13496</v>
      </c>
      <c r="U31" s="3">
        <v>8932249357</v>
      </c>
      <c r="W31" s="3">
        <v>9583236749.4785595</v>
      </c>
      <c r="Y31" s="7">
        <v>1.3476994460511176E-4</v>
      </c>
    </row>
    <row r="32" spans="1:25" x14ac:dyDescent="0.5">
      <c r="A32" s="1" t="s">
        <v>38</v>
      </c>
      <c r="C32" s="3">
        <v>6965</v>
      </c>
      <c r="E32" s="3">
        <v>69978529553</v>
      </c>
      <c r="G32" s="3">
        <v>170935308600</v>
      </c>
      <c r="I32" s="3">
        <v>0</v>
      </c>
      <c r="K32" s="3">
        <v>0</v>
      </c>
      <c r="M32" s="3">
        <v>0</v>
      </c>
      <c r="O32" s="3">
        <v>0</v>
      </c>
      <c r="Q32" s="3">
        <v>6965</v>
      </c>
      <c r="S32" s="3">
        <v>26870448</v>
      </c>
      <c r="U32" s="3">
        <v>69978529553</v>
      </c>
      <c r="W32" s="3">
        <v>187152670320</v>
      </c>
      <c r="Y32" s="7">
        <v>2.6319453094068193E-3</v>
      </c>
    </row>
    <row r="33" spans="1:25" x14ac:dyDescent="0.5">
      <c r="A33" s="1" t="s">
        <v>39</v>
      </c>
      <c r="C33" s="3">
        <v>302021</v>
      </c>
      <c r="E33" s="3">
        <v>6015807400</v>
      </c>
      <c r="G33" s="3">
        <v>8957766828.5702591</v>
      </c>
      <c r="I33" s="3">
        <v>0</v>
      </c>
      <c r="K33" s="3">
        <v>0</v>
      </c>
      <c r="M33" s="3">
        <v>0</v>
      </c>
      <c r="O33" s="3">
        <v>0</v>
      </c>
      <c r="Q33" s="3">
        <v>302021</v>
      </c>
      <c r="S33" s="3">
        <v>32139</v>
      </c>
      <c r="U33" s="3">
        <v>6015807400</v>
      </c>
      <c r="W33" s="3">
        <v>9653169261.4163094</v>
      </c>
      <c r="Y33" s="7">
        <v>1.3575341198740926E-4</v>
      </c>
    </row>
    <row r="34" spans="1:25" x14ac:dyDescent="0.5">
      <c r="A34" s="1" t="s">
        <v>40</v>
      </c>
      <c r="C34" s="3">
        <v>5450300</v>
      </c>
      <c r="E34" s="3">
        <v>50481019605</v>
      </c>
      <c r="G34" s="3">
        <v>122818551456.58299</v>
      </c>
      <c r="I34" s="3">
        <v>0</v>
      </c>
      <c r="K34" s="3">
        <v>0</v>
      </c>
      <c r="M34" s="3">
        <v>-1500000</v>
      </c>
      <c r="O34" s="3">
        <v>32310830072</v>
      </c>
      <c r="Q34" s="3">
        <v>3950300</v>
      </c>
      <c r="S34" s="3">
        <v>30910</v>
      </c>
      <c r="U34" s="3">
        <v>36587925756</v>
      </c>
      <c r="W34" s="3">
        <v>121430981210.77</v>
      </c>
      <c r="Y34" s="7">
        <v>1.70769511793709E-3</v>
      </c>
    </row>
    <row r="35" spans="1:25" x14ac:dyDescent="0.5">
      <c r="A35" s="1" t="s">
        <v>41</v>
      </c>
      <c r="C35" s="3">
        <v>440871</v>
      </c>
      <c r="E35" s="3">
        <v>17481508463</v>
      </c>
      <c r="G35" s="3">
        <v>17568829412.399399</v>
      </c>
      <c r="I35" s="3">
        <v>0</v>
      </c>
      <c r="K35" s="3">
        <v>0</v>
      </c>
      <c r="M35" s="3">
        <v>0</v>
      </c>
      <c r="O35" s="3">
        <v>0</v>
      </c>
      <c r="Q35" s="3">
        <v>440871</v>
      </c>
      <c r="S35" s="3">
        <v>44940</v>
      </c>
      <c r="U35" s="3">
        <v>17481508463</v>
      </c>
      <c r="W35" s="3">
        <v>19703574527.502602</v>
      </c>
      <c r="Y35" s="7">
        <v>2.7709319064236877E-4</v>
      </c>
    </row>
    <row r="36" spans="1:25" x14ac:dyDescent="0.5">
      <c r="A36" s="1" t="s">
        <v>42</v>
      </c>
      <c r="C36" s="3">
        <v>5065493</v>
      </c>
      <c r="E36" s="3">
        <v>32986121824</v>
      </c>
      <c r="G36" s="3">
        <v>104946499097.842</v>
      </c>
      <c r="I36" s="3">
        <v>0</v>
      </c>
      <c r="K36" s="3">
        <v>0</v>
      </c>
      <c r="M36" s="3">
        <v>-5065493</v>
      </c>
      <c r="O36" s="3">
        <v>113320854920</v>
      </c>
      <c r="Q36" s="3">
        <v>0</v>
      </c>
      <c r="S36" s="3">
        <v>0</v>
      </c>
      <c r="U36" s="3">
        <v>0</v>
      </c>
      <c r="W36" s="3">
        <v>0</v>
      </c>
      <c r="Y36" s="7">
        <v>0</v>
      </c>
    </row>
    <row r="37" spans="1:25" x14ac:dyDescent="0.5">
      <c r="A37" s="1" t="s">
        <v>43</v>
      </c>
      <c r="C37" s="3">
        <v>8759992</v>
      </c>
      <c r="E37" s="3">
        <v>56564410616</v>
      </c>
      <c r="G37" s="3">
        <v>138417052100.61801</v>
      </c>
      <c r="I37" s="3">
        <v>0</v>
      </c>
      <c r="K37" s="3">
        <v>0</v>
      </c>
      <c r="M37" s="3">
        <v>-4259992</v>
      </c>
      <c r="O37" s="3">
        <v>67267033027</v>
      </c>
      <c r="Q37" s="3">
        <v>4500000</v>
      </c>
      <c r="S37" s="3">
        <v>22420</v>
      </c>
      <c r="U37" s="3">
        <v>29057086789</v>
      </c>
      <c r="W37" s="3">
        <v>100334096100</v>
      </c>
      <c r="Y37" s="7">
        <v>1.4110076717176708E-3</v>
      </c>
    </row>
    <row r="38" spans="1:25" x14ac:dyDescent="0.5">
      <c r="A38" s="1" t="s">
        <v>44</v>
      </c>
      <c r="C38" s="3">
        <v>5001056</v>
      </c>
      <c r="E38" s="3">
        <v>39355464543</v>
      </c>
      <c r="G38" s="3">
        <v>116649991451.069</v>
      </c>
      <c r="I38" s="3">
        <v>0</v>
      </c>
      <c r="K38" s="3">
        <v>0</v>
      </c>
      <c r="M38" s="3">
        <v>0</v>
      </c>
      <c r="O38" s="3">
        <v>0</v>
      </c>
      <c r="Q38" s="3">
        <v>5001056</v>
      </c>
      <c r="S38" s="3">
        <v>29960</v>
      </c>
      <c r="U38" s="3">
        <v>39355464543</v>
      </c>
      <c r="W38" s="3">
        <v>149006065435.94199</v>
      </c>
      <c r="Y38" s="7">
        <v>2.0954860773652736E-3</v>
      </c>
    </row>
    <row r="39" spans="1:25" x14ac:dyDescent="0.5">
      <c r="A39" s="1" t="s">
        <v>45</v>
      </c>
      <c r="C39" s="3">
        <v>13</v>
      </c>
      <c r="E39" s="3">
        <v>524708</v>
      </c>
      <c r="G39" s="3">
        <v>521816.547135</v>
      </c>
      <c r="I39" s="3">
        <v>1167880</v>
      </c>
      <c r="K39" s="3">
        <v>47138418772</v>
      </c>
      <c r="M39" s="3">
        <v>0</v>
      </c>
      <c r="O39" s="3">
        <v>0</v>
      </c>
      <c r="Q39" s="3">
        <v>1167893</v>
      </c>
      <c r="S39" s="3">
        <v>45752</v>
      </c>
      <c r="U39" s="3">
        <v>47138943480</v>
      </c>
      <c r="W39" s="3">
        <v>53139022278.646599</v>
      </c>
      <c r="Y39" s="7">
        <v>7.4729898426569442E-4</v>
      </c>
    </row>
    <row r="40" spans="1:25" x14ac:dyDescent="0.5">
      <c r="A40" s="1" t="s">
        <v>46</v>
      </c>
      <c r="C40" s="3">
        <v>5117745</v>
      </c>
      <c r="E40" s="3">
        <v>17194208916</v>
      </c>
      <c r="G40" s="3">
        <v>84877203046.795303</v>
      </c>
      <c r="I40" s="3">
        <v>0</v>
      </c>
      <c r="K40" s="3">
        <v>0</v>
      </c>
      <c r="M40" s="3">
        <v>-5117745</v>
      </c>
      <c r="O40" s="3">
        <v>77885326864</v>
      </c>
      <c r="Q40" s="3">
        <v>0</v>
      </c>
      <c r="S40" s="3">
        <v>0</v>
      </c>
      <c r="U40" s="3">
        <v>0</v>
      </c>
      <c r="W40" s="3">
        <v>0</v>
      </c>
      <c r="Y40" s="7">
        <v>0</v>
      </c>
    </row>
    <row r="41" spans="1:25" x14ac:dyDescent="0.5">
      <c r="A41" s="1" t="s">
        <v>47</v>
      </c>
      <c r="C41" s="3">
        <v>2262226</v>
      </c>
      <c r="E41" s="3">
        <v>9240107721</v>
      </c>
      <c r="G41" s="3">
        <v>31082981382.904701</v>
      </c>
      <c r="I41" s="3">
        <v>0</v>
      </c>
      <c r="K41" s="3">
        <v>0</v>
      </c>
      <c r="M41" s="3">
        <v>0</v>
      </c>
      <c r="O41" s="3">
        <v>0</v>
      </c>
      <c r="Q41" s="3">
        <v>2262226</v>
      </c>
      <c r="S41" s="3">
        <v>21610</v>
      </c>
      <c r="U41" s="3">
        <v>9240107721</v>
      </c>
      <c r="W41" s="3">
        <v>48617338121.7314</v>
      </c>
      <c r="Y41" s="7">
        <v>6.8371012183020979E-4</v>
      </c>
    </row>
    <row r="42" spans="1:25" x14ac:dyDescent="0.5">
      <c r="A42" s="1" t="s">
        <v>48</v>
      </c>
      <c r="C42" s="3">
        <v>0</v>
      </c>
      <c r="E42" s="3">
        <v>0</v>
      </c>
      <c r="G42" s="3">
        <v>0</v>
      </c>
      <c r="I42" s="3">
        <v>474722</v>
      </c>
      <c r="K42" s="3">
        <v>0</v>
      </c>
      <c r="M42" s="3">
        <v>0</v>
      </c>
      <c r="O42" s="3">
        <v>0</v>
      </c>
      <c r="Q42" s="3">
        <v>474722</v>
      </c>
      <c r="S42" s="3">
        <v>8800</v>
      </c>
      <c r="U42" s="3">
        <v>302872636</v>
      </c>
      <c r="W42" s="3">
        <v>4154535279.664</v>
      </c>
      <c r="Y42" s="7">
        <v>5.8425613823092219E-5</v>
      </c>
    </row>
    <row r="43" spans="1:25" x14ac:dyDescent="0.5">
      <c r="A43" s="1" t="s">
        <v>49</v>
      </c>
      <c r="C43" s="3">
        <v>0</v>
      </c>
      <c r="E43" s="3">
        <v>0</v>
      </c>
      <c r="G43" s="3">
        <v>0</v>
      </c>
      <c r="I43" s="3">
        <v>1169079</v>
      </c>
      <c r="K43" s="3">
        <v>76158374279</v>
      </c>
      <c r="M43" s="3">
        <v>0</v>
      </c>
      <c r="O43" s="3">
        <v>0</v>
      </c>
      <c r="Q43" s="3">
        <v>1169079</v>
      </c>
      <c r="S43" s="3">
        <v>90975</v>
      </c>
      <c r="U43" s="3">
        <v>76158374279</v>
      </c>
      <c r="W43" s="3">
        <v>105770935164.242</v>
      </c>
      <c r="Y43" s="7">
        <v>1.4874664422426368E-3</v>
      </c>
    </row>
    <row r="44" spans="1:25" ht="22.5" thickBot="1" x14ac:dyDescent="0.55000000000000004">
      <c r="E44" s="6">
        <f>SUM(E9:E43)</f>
        <v>1356969305424</v>
      </c>
      <c r="G44" s="6">
        <f>SUM(G9:G43)</f>
        <v>2974335460673.6416</v>
      </c>
      <c r="K44" s="6">
        <f>SUM(K9:K43)</f>
        <v>123296793051</v>
      </c>
      <c r="O44" s="6">
        <f>SUM(O9:O43)</f>
        <v>826300755222</v>
      </c>
      <c r="U44" s="6">
        <f>SUM(U9:U43)</f>
        <v>1154405589414</v>
      </c>
      <c r="W44" s="6">
        <f>SUM(W9:W43)</f>
        <v>2761542166388.8486</v>
      </c>
      <c r="Y44" s="8">
        <f>SUM(Y9:Y43)</f>
        <v>3.8835822855900565E-2</v>
      </c>
    </row>
    <row r="45" spans="1:25" ht="22.5" thickTop="1" x14ac:dyDescent="0.5"/>
    <row r="46" spans="1:25" x14ac:dyDescent="0.5">
      <c r="Y46" s="3"/>
    </row>
    <row r="47" spans="1:25" x14ac:dyDescent="0.5">
      <c r="Y47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3"/>
  <sheetViews>
    <sheetView rightToLeft="1" workbookViewId="0">
      <selection activeCell="AG63" sqref="AG63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0.5703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29.71093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2.5" x14ac:dyDescent="0.5">
      <c r="A6" s="15" t="s">
        <v>51</v>
      </c>
      <c r="B6" s="15" t="s">
        <v>51</v>
      </c>
      <c r="C6" s="15" t="s">
        <v>51</v>
      </c>
      <c r="D6" s="15" t="s">
        <v>51</v>
      </c>
      <c r="E6" s="15" t="s">
        <v>51</v>
      </c>
      <c r="F6" s="15" t="s">
        <v>51</v>
      </c>
      <c r="G6" s="15" t="s">
        <v>51</v>
      </c>
      <c r="H6" s="15" t="s">
        <v>51</v>
      </c>
      <c r="I6" s="15" t="s">
        <v>51</v>
      </c>
      <c r="J6" s="15" t="s">
        <v>51</v>
      </c>
      <c r="K6" s="15" t="s">
        <v>51</v>
      </c>
      <c r="L6" s="15" t="s">
        <v>51</v>
      </c>
      <c r="M6" s="15" t="s">
        <v>51</v>
      </c>
      <c r="O6" s="15" t="s">
        <v>333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2.5" x14ac:dyDescent="0.5">
      <c r="A7" s="16" t="s">
        <v>52</v>
      </c>
      <c r="C7" s="16" t="s">
        <v>53</v>
      </c>
      <c r="E7" s="16" t="s">
        <v>54</v>
      </c>
      <c r="G7" s="16" t="s">
        <v>55</v>
      </c>
      <c r="I7" s="16" t="s">
        <v>56</v>
      </c>
      <c r="K7" s="16" t="s">
        <v>57</v>
      </c>
      <c r="M7" s="16" t="s">
        <v>50</v>
      </c>
      <c r="O7" s="16" t="s">
        <v>7</v>
      </c>
      <c r="Q7" s="16" t="s">
        <v>8</v>
      </c>
      <c r="S7" s="16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6" t="s">
        <v>7</v>
      </c>
      <c r="AE7" s="16" t="s">
        <v>58</v>
      </c>
      <c r="AG7" s="16" t="s">
        <v>8</v>
      </c>
      <c r="AI7" s="16" t="s">
        <v>9</v>
      </c>
      <c r="AK7" s="16" t="s">
        <v>13</v>
      </c>
    </row>
    <row r="8" spans="1:37" ht="22.5" x14ac:dyDescent="0.5">
      <c r="A8" s="15" t="s">
        <v>52</v>
      </c>
      <c r="C8" s="15" t="s">
        <v>53</v>
      </c>
      <c r="E8" s="15" t="s">
        <v>54</v>
      </c>
      <c r="G8" s="15" t="s">
        <v>55</v>
      </c>
      <c r="I8" s="15" t="s">
        <v>56</v>
      </c>
      <c r="K8" s="15" t="s">
        <v>57</v>
      </c>
      <c r="M8" s="15" t="s">
        <v>50</v>
      </c>
      <c r="O8" s="15" t="s">
        <v>7</v>
      </c>
      <c r="Q8" s="15" t="s">
        <v>8</v>
      </c>
      <c r="S8" s="15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5" t="s">
        <v>7</v>
      </c>
      <c r="AE8" s="15" t="s">
        <v>58</v>
      </c>
      <c r="AG8" s="15" t="s">
        <v>8</v>
      </c>
      <c r="AI8" s="15" t="s">
        <v>9</v>
      </c>
      <c r="AK8" s="15" t="s">
        <v>13</v>
      </c>
    </row>
    <row r="9" spans="1:37" x14ac:dyDescent="0.5">
      <c r="A9" s="1" t="s">
        <v>59</v>
      </c>
      <c r="C9" s="1" t="s">
        <v>60</v>
      </c>
      <c r="E9" s="1" t="s">
        <v>60</v>
      </c>
      <c r="G9" s="1" t="s">
        <v>61</v>
      </c>
      <c r="I9" s="1" t="s">
        <v>62</v>
      </c>
      <c r="K9" s="3">
        <v>16</v>
      </c>
      <c r="M9" s="3">
        <v>16</v>
      </c>
      <c r="O9" s="3">
        <v>1000</v>
      </c>
      <c r="Q9" s="3">
        <v>790022434</v>
      </c>
      <c r="S9" s="3">
        <v>959965200</v>
      </c>
      <c r="U9" s="3">
        <v>0</v>
      </c>
      <c r="W9" s="3">
        <v>0</v>
      </c>
      <c r="Y9" s="3">
        <v>0</v>
      </c>
      <c r="AA9" s="3">
        <v>0</v>
      </c>
      <c r="AC9" s="3">
        <v>1000</v>
      </c>
      <c r="AE9" s="3">
        <v>1000000</v>
      </c>
      <c r="AG9" s="3">
        <v>790022434</v>
      </c>
      <c r="AI9" s="3">
        <v>999963750</v>
      </c>
      <c r="AK9" s="7">
        <v>1.4062582686580569E-5</v>
      </c>
    </row>
    <row r="10" spans="1:37" x14ac:dyDescent="0.5">
      <c r="A10" s="1" t="s">
        <v>63</v>
      </c>
      <c r="C10" s="1" t="s">
        <v>60</v>
      </c>
      <c r="E10" s="1" t="s">
        <v>60</v>
      </c>
      <c r="G10" s="1" t="s">
        <v>64</v>
      </c>
      <c r="I10" s="1" t="s">
        <v>65</v>
      </c>
      <c r="K10" s="3">
        <v>19</v>
      </c>
      <c r="M10" s="3">
        <v>19</v>
      </c>
      <c r="O10" s="3">
        <v>2003988</v>
      </c>
      <c r="Q10" s="3">
        <v>1969591727459</v>
      </c>
      <c r="S10" s="3">
        <v>1863470947749</v>
      </c>
      <c r="U10" s="3">
        <v>0</v>
      </c>
      <c r="W10" s="3">
        <v>0</v>
      </c>
      <c r="Y10" s="3">
        <v>0</v>
      </c>
      <c r="AA10" s="3">
        <v>0</v>
      </c>
      <c r="AC10" s="3">
        <v>2003988</v>
      </c>
      <c r="AE10" s="3">
        <v>946400</v>
      </c>
      <c r="AG10" s="3">
        <v>1969591727459</v>
      </c>
      <c r="AI10" s="3">
        <v>1896505492383</v>
      </c>
      <c r="AK10" s="7">
        <v>2.6670732116229345E-2</v>
      </c>
    </row>
    <row r="11" spans="1:37" x14ac:dyDescent="0.5">
      <c r="A11" s="1" t="s">
        <v>66</v>
      </c>
      <c r="C11" s="1" t="s">
        <v>60</v>
      </c>
      <c r="E11" s="1" t="s">
        <v>60</v>
      </c>
      <c r="G11" s="1" t="s">
        <v>67</v>
      </c>
      <c r="I11" s="1" t="s">
        <v>68</v>
      </c>
      <c r="K11" s="3">
        <v>20</v>
      </c>
      <c r="M11" s="3">
        <v>20</v>
      </c>
      <c r="O11" s="3">
        <v>1550229</v>
      </c>
      <c r="Q11" s="3">
        <v>1544268369342</v>
      </c>
      <c r="S11" s="3">
        <v>1450961744730</v>
      </c>
      <c r="U11" s="3">
        <v>0</v>
      </c>
      <c r="W11" s="3">
        <v>0</v>
      </c>
      <c r="Y11" s="3">
        <v>0</v>
      </c>
      <c r="AA11" s="3">
        <v>0</v>
      </c>
      <c r="AC11" s="3">
        <v>1550229</v>
      </c>
      <c r="AE11" s="3">
        <v>937805</v>
      </c>
      <c r="AG11" s="3">
        <v>1544268369342</v>
      </c>
      <c r="AI11" s="3">
        <v>1453759806641</v>
      </c>
      <c r="AK11" s="7">
        <v>2.0444358595315522E-2</v>
      </c>
    </row>
    <row r="12" spans="1:37" x14ac:dyDescent="0.5">
      <c r="A12" s="1" t="s">
        <v>69</v>
      </c>
      <c r="C12" s="1" t="s">
        <v>60</v>
      </c>
      <c r="E12" s="1" t="s">
        <v>60</v>
      </c>
      <c r="G12" s="1" t="s">
        <v>70</v>
      </c>
      <c r="I12" s="1" t="s">
        <v>71</v>
      </c>
      <c r="K12" s="3">
        <v>20</v>
      </c>
      <c r="M12" s="3">
        <v>20</v>
      </c>
      <c r="O12" s="3">
        <v>500000</v>
      </c>
      <c r="Q12" s="3">
        <v>497532500000</v>
      </c>
      <c r="S12" s="3">
        <v>497481965625</v>
      </c>
      <c r="U12" s="3">
        <v>0</v>
      </c>
      <c r="W12" s="3">
        <v>0</v>
      </c>
      <c r="Y12" s="3">
        <v>0</v>
      </c>
      <c r="AA12" s="3">
        <v>0</v>
      </c>
      <c r="AC12" s="3">
        <v>500000</v>
      </c>
      <c r="AE12" s="3">
        <v>995000</v>
      </c>
      <c r="AG12" s="3">
        <v>497532500000</v>
      </c>
      <c r="AI12" s="3">
        <v>497481965625</v>
      </c>
      <c r="AK12" s="7">
        <v>6.9961348865738328E-3</v>
      </c>
    </row>
    <row r="13" spans="1:37" x14ac:dyDescent="0.5">
      <c r="A13" s="1" t="s">
        <v>72</v>
      </c>
      <c r="C13" s="1" t="s">
        <v>60</v>
      </c>
      <c r="E13" s="1" t="s">
        <v>60</v>
      </c>
      <c r="G13" s="1" t="s">
        <v>70</v>
      </c>
      <c r="I13" s="1" t="s">
        <v>71</v>
      </c>
      <c r="K13" s="3">
        <v>20</v>
      </c>
      <c r="M13" s="3">
        <v>20</v>
      </c>
      <c r="O13" s="3">
        <v>8475</v>
      </c>
      <c r="Q13" s="3">
        <v>8476313625</v>
      </c>
      <c r="S13" s="3">
        <v>8474777528</v>
      </c>
      <c r="U13" s="3">
        <v>0</v>
      </c>
      <c r="W13" s="3">
        <v>0</v>
      </c>
      <c r="Y13" s="3">
        <v>0</v>
      </c>
      <c r="AA13" s="3">
        <v>0</v>
      </c>
      <c r="AC13" s="3">
        <v>8475</v>
      </c>
      <c r="AE13" s="3">
        <v>1040000</v>
      </c>
      <c r="AG13" s="3">
        <v>8476313625</v>
      </c>
      <c r="AI13" s="3">
        <v>8813680492</v>
      </c>
      <c r="AK13" s="7">
        <v>1.239476037924896E-4</v>
      </c>
    </row>
    <row r="14" spans="1:37" x14ac:dyDescent="0.5">
      <c r="A14" s="1" t="s">
        <v>73</v>
      </c>
      <c r="C14" s="1" t="s">
        <v>60</v>
      </c>
      <c r="E14" s="1" t="s">
        <v>60</v>
      </c>
      <c r="G14" s="1" t="s">
        <v>70</v>
      </c>
      <c r="I14" s="1" t="s">
        <v>71</v>
      </c>
      <c r="K14" s="3">
        <v>20</v>
      </c>
      <c r="M14" s="3">
        <v>20</v>
      </c>
      <c r="O14" s="3">
        <v>5000</v>
      </c>
      <c r="Q14" s="3">
        <v>4887999994</v>
      </c>
      <c r="S14" s="3">
        <v>4839824550</v>
      </c>
      <c r="U14" s="3">
        <v>0</v>
      </c>
      <c r="W14" s="3">
        <v>0</v>
      </c>
      <c r="Y14" s="3">
        <v>0</v>
      </c>
      <c r="AA14" s="3">
        <v>0</v>
      </c>
      <c r="AC14" s="3">
        <v>5000</v>
      </c>
      <c r="AE14" s="3">
        <v>968000</v>
      </c>
      <c r="AG14" s="3">
        <v>4887999994</v>
      </c>
      <c r="AI14" s="3">
        <v>4839824550</v>
      </c>
      <c r="AK14" s="7">
        <v>6.8062900203049961E-5</v>
      </c>
    </row>
    <row r="15" spans="1:37" x14ac:dyDescent="0.5">
      <c r="A15" s="1" t="s">
        <v>74</v>
      </c>
      <c r="C15" s="1" t="s">
        <v>60</v>
      </c>
      <c r="E15" s="1" t="s">
        <v>60</v>
      </c>
      <c r="G15" s="1" t="s">
        <v>70</v>
      </c>
      <c r="I15" s="1" t="s">
        <v>71</v>
      </c>
      <c r="K15" s="3">
        <v>20</v>
      </c>
      <c r="M15" s="3">
        <v>20</v>
      </c>
      <c r="O15" s="3">
        <v>949316</v>
      </c>
      <c r="Q15" s="3">
        <v>940087452102</v>
      </c>
      <c r="S15" s="3">
        <v>866779524543</v>
      </c>
      <c r="U15" s="3">
        <v>0</v>
      </c>
      <c r="W15" s="3">
        <v>0</v>
      </c>
      <c r="Y15" s="3">
        <v>0</v>
      </c>
      <c r="AA15" s="3">
        <v>0</v>
      </c>
      <c r="AC15" s="3">
        <v>949316</v>
      </c>
      <c r="AE15" s="3">
        <v>913090</v>
      </c>
      <c r="AG15" s="3">
        <v>940087452102</v>
      </c>
      <c r="AI15" s="3">
        <v>866779524543</v>
      </c>
      <c r="AK15" s="7">
        <v>1.2189600607942967E-2</v>
      </c>
    </row>
    <row r="16" spans="1:37" x14ac:dyDescent="0.5">
      <c r="A16" s="1" t="s">
        <v>75</v>
      </c>
      <c r="C16" s="1" t="s">
        <v>60</v>
      </c>
      <c r="E16" s="1" t="s">
        <v>60</v>
      </c>
      <c r="G16" s="1" t="s">
        <v>76</v>
      </c>
      <c r="I16" s="1" t="s">
        <v>77</v>
      </c>
      <c r="K16" s="3">
        <v>21</v>
      </c>
      <c r="M16" s="3">
        <v>21</v>
      </c>
      <c r="O16" s="3">
        <v>73639</v>
      </c>
      <c r="Q16" s="3">
        <v>73650183946</v>
      </c>
      <c r="S16" s="3">
        <v>73721306911</v>
      </c>
      <c r="U16" s="3">
        <v>706</v>
      </c>
      <c r="W16" s="3">
        <v>706025590</v>
      </c>
      <c r="Y16" s="3">
        <v>74345</v>
      </c>
      <c r="AA16" s="3">
        <v>74345000000</v>
      </c>
      <c r="AC16" s="3">
        <v>0</v>
      </c>
      <c r="AE16" s="3">
        <v>0</v>
      </c>
      <c r="AG16" s="3">
        <v>0</v>
      </c>
      <c r="AI16" s="3">
        <v>0</v>
      </c>
      <c r="AK16" s="7">
        <v>0</v>
      </c>
    </row>
    <row r="17" spans="1:37" x14ac:dyDescent="0.5">
      <c r="A17" s="1" t="s">
        <v>78</v>
      </c>
      <c r="C17" s="1" t="s">
        <v>60</v>
      </c>
      <c r="E17" s="1" t="s">
        <v>60</v>
      </c>
      <c r="G17" s="1" t="s">
        <v>79</v>
      </c>
      <c r="I17" s="1" t="s">
        <v>80</v>
      </c>
      <c r="K17" s="3">
        <v>0</v>
      </c>
      <c r="M17" s="3">
        <v>0</v>
      </c>
      <c r="O17" s="3">
        <v>56655</v>
      </c>
      <c r="Q17" s="3">
        <v>39954156529</v>
      </c>
      <c r="S17" s="3">
        <v>45030594331</v>
      </c>
      <c r="U17" s="3">
        <v>0</v>
      </c>
      <c r="W17" s="3">
        <v>0</v>
      </c>
      <c r="Y17" s="3">
        <v>0</v>
      </c>
      <c r="AA17" s="3">
        <v>0</v>
      </c>
      <c r="AC17" s="3">
        <v>56655</v>
      </c>
      <c r="AE17" s="3">
        <v>808726</v>
      </c>
      <c r="AG17" s="3">
        <v>39954156529</v>
      </c>
      <c r="AI17" s="3">
        <v>45816710614</v>
      </c>
      <c r="AK17" s="7">
        <v>6.4432463820464348E-4</v>
      </c>
    </row>
    <row r="18" spans="1:37" x14ac:dyDescent="0.5">
      <c r="A18" s="1" t="s">
        <v>81</v>
      </c>
      <c r="C18" s="1" t="s">
        <v>60</v>
      </c>
      <c r="E18" s="1" t="s">
        <v>60</v>
      </c>
      <c r="G18" s="1" t="s">
        <v>82</v>
      </c>
      <c r="I18" s="1" t="s">
        <v>83</v>
      </c>
      <c r="K18" s="3">
        <v>0</v>
      </c>
      <c r="M18" s="3">
        <v>0</v>
      </c>
      <c r="O18" s="3">
        <v>50000</v>
      </c>
      <c r="Q18" s="3">
        <v>34655370742</v>
      </c>
      <c r="S18" s="3">
        <v>39232627765</v>
      </c>
      <c r="U18" s="3">
        <v>0</v>
      </c>
      <c r="W18" s="3">
        <v>0</v>
      </c>
      <c r="Y18" s="3">
        <v>0</v>
      </c>
      <c r="AA18" s="3">
        <v>0</v>
      </c>
      <c r="AC18" s="3">
        <v>50000</v>
      </c>
      <c r="AE18" s="3">
        <v>803943</v>
      </c>
      <c r="AG18" s="3">
        <v>34655370742</v>
      </c>
      <c r="AI18" s="3">
        <v>40195692853</v>
      </c>
      <c r="AK18" s="7">
        <v>5.6527574563548745E-4</v>
      </c>
    </row>
    <row r="19" spans="1:37" x14ac:dyDescent="0.5">
      <c r="A19" s="1" t="s">
        <v>84</v>
      </c>
      <c r="C19" s="1" t="s">
        <v>60</v>
      </c>
      <c r="E19" s="1" t="s">
        <v>60</v>
      </c>
      <c r="G19" s="1" t="s">
        <v>85</v>
      </c>
      <c r="I19" s="1" t="s">
        <v>86</v>
      </c>
      <c r="K19" s="3">
        <v>0</v>
      </c>
      <c r="M19" s="3">
        <v>0</v>
      </c>
      <c r="O19" s="3">
        <v>14501</v>
      </c>
      <c r="Q19" s="3">
        <v>11068496625</v>
      </c>
      <c r="S19" s="3">
        <v>12214735567</v>
      </c>
      <c r="U19" s="3">
        <v>58645</v>
      </c>
      <c r="W19" s="3">
        <v>49602906306</v>
      </c>
      <c r="Y19" s="3">
        <v>0</v>
      </c>
      <c r="AA19" s="3">
        <v>0</v>
      </c>
      <c r="AC19" s="3">
        <v>73146</v>
      </c>
      <c r="AE19" s="3">
        <v>860700</v>
      </c>
      <c r="AG19" s="3">
        <v>60671402930</v>
      </c>
      <c r="AI19" s="3">
        <v>62954480017</v>
      </c>
      <c r="AK19" s="7">
        <v>8.8533467411168313E-4</v>
      </c>
    </row>
    <row r="20" spans="1:37" x14ac:dyDescent="0.5">
      <c r="A20" s="1" t="s">
        <v>87</v>
      </c>
      <c r="C20" s="1" t="s">
        <v>60</v>
      </c>
      <c r="E20" s="1" t="s">
        <v>60</v>
      </c>
      <c r="G20" s="1" t="s">
        <v>88</v>
      </c>
      <c r="I20" s="1" t="s">
        <v>89</v>
      </c>
      <c r="K20" s="3">
        <v>0</v>
      </c>
      <c r="M20" s="3">
        <v>0</v>
      </c>
      <c r="O20" s="3">
        <v>431022</v>
      </c>
      <c r="Q20" s="3">
        <v>330292200384</v>
      </c>
      <c r="S20" s="3">
        <v>368763020747</v>
      </c>
      <c r="U20" s="3">
        <v>209651</v>
      </c>
      <c r="W20" s="3">
        <v>180593445915</v>
      </c>
      <c r="Y20" s="3">
        <v>0</v>
      </c>
      <c r="AA20" s="3">
        <v>0</v>
      </c>
      <c r="AC20" s="3">
        <v>640673</v>
      </c>
      <c r="AE20" s="3">
        <v>870775</v>
      </c>
      <c r="AG20" s="3">
        <v>510885646297</v>
      </c>
      <c r="AI20" s="3">
        <v>557861808351</v>
      </c>
      <c r="AK20" s="7">
        <v>7.8452621983759914E-3</v>
      </c>
    </row>
    <row r="21" spans="1:37" x14ac:dyDescent="0.5">
      <c r="A21" s="1" t="s">
        <v>90</v>
      </c>
      <c r="C21" s="1" t="s">
        <v>60</v>
      </c>
      <c r="E21" s="1" t="s">
        <v>60</v>
      </c>
      <c r="G21" s="1" t="s">
        <v>91</v>
      </c>
      <c r="I21" s="1" t="s">
        <v>92</v>
      </c>
      <c r="K21" s="3">
        <v>0</v>
      </c>
      <c r="M21" s="3">
        <v>0</v>
      </c>
      <c r="O21" s="3">
        <v>46863</v>
      </c>
      <c r="Q21" s="3">
        <v>34611454664</v>
      </c>
      <c r="S21" s="3">
        <v>39370053603</v>
      </c>
      <c r="U21" s="3">
        <v>53673</v>
      </c>
      <c r="W21" s="3">
        <v>45310851636</v>
      </c>
      <c r="Y21" s="3">
        <v>0</v>
      </c>
      <c r="AA21" s="3">
        <v>0</v>
      </c>
      <c r="AC21" s="3">
        <v>100536</v>
      </c>
      <c r="AE21" s="3">
        <v>858395</v>
      </c>
      <c r="AG21" s="3">
        <v>79922306300</v>
      </c>
      <c r="AI21" s="3">
        <v>86296471359</v>
      </c>
      <c r="AK21" s="7">
        <v>1.2135952568741309E-3</v>
      </c>
    </row>
    <row r="22" spans="1:37" x14ac:dyDescent="0.5">
      <c r="A22" s="1" t="s">
        <v>93</v>
      </c>
      <c r="C22" s="1" t="s">
        <v>60</v>
      </c>
      <c r="E22" s="1" t="s">
        <v>60</v>
      </c>
      <c r="G22" s="1" t="s">
        <v>94</v>
      </c>
      <c r="I22" s="1" t="s">
        <v>95</v>
      </c>
      <c r="K22" s="3">
        <v>0</v>
      </c>
      <c r="M22" s="3">
        <v>0</v>
      </c>
      <c r="O22" s="3">
        <v>236804</v>
      </c>
      <c r="Q22" s="3">
        <v>225819838462</v>
      </c>
      <c r="S22" s="3">
        <v>231853021935</v>
      </c>
      <c r="U22" s="3">
        <v>86423</v>
      </c>
      <c r="W22" s="3">
        <v>85234698789</v>
      </c>
      <c r="Y22" s="3">
        <v>0</v>
      </c>
      <c r="AA22" s="3">
        <v>0</v>
      </c>
      <c r="AC22" s="3">
        <v>323227</v>
      </c>
      <c r="AE22" s="3">
        <v>991503</v>
      </c>
      <c r="AG22" s="3">
        <v>311054537249</v>
      </c>
      <c r="AI22" s="3">
        <v>320468922761</v>
      </c>
      <c r="AK22" s="7">
        <v>4.5067840957294346E-3</v>
      </c>
    </row>
    <row r="23" spans="1:37" x14ac:dyDescent="0.5">
      <c r="A23" s="1" t="s">
        <v>96</v>
      </c>
      <c r="C23" s="1" t="s">
        <v>60</v>
      </c>
      <c r="E23" s="1" t="s">
        <v>60</v>
      </c>
      <c r="G23" s="1" t="s">
        <v>97</v>
      </c>
      <c r="I23" s="1" t="s">
        <v>98</v>
      </c>
      <c r="K23" s="3">
        <v>0</v>
      </c>
      <c r="M23" s="3">
        <v>0</v>
      </c>
      <c r="O23" s="3">
        <v>102270</v>
      </c>
      <c r="Q23" s="3">
        <v>80378195665</v>
      </c>
      <c r="S23" s="3">
        <v>88132068396</v>
      </c>
      <c r="U23" s="3">
        <v>98819</v>
      </c>
      <c r="W23" s="3">
        <v>85393004600</v>
      </c>
      <c r="Y23" s="3">
        <v>0</v>
      </c>
      <c r="AA23" s="3">
        <v>0</v>
      </c>
      <c r="AC23" s="3">
        <v>201089</v>
      </c>
      <c r="AE23" s="3">
        <v>878001</v>
      </c>
      <c r="AG23" s="3">
        <v>165771200263</v>
      </c>
      <c r="AI23" s="3">
        <v>176549942921</v>
      </c>
      <c r="AK23" s="7">
        <v>2.4828381735214323E-3</v>
      </c>
    </row>
    <row r="24" spans="1:37" x14ac:dyDescent="0.5">
      <c r="A24" s="1" t="s">
        <v>99</v>
      </c>
      <c r="C24" s="1" t="s">
        <v>60</v>
      </c>
      <c r="E24" s="1" t="s">
        <v>60</v>
      </c>
      <c r="G24" s="1" t="s">
        <v>100</v>
      </c>
      <c r="I24" s="1" t="s">
        <v>101</v>
      </c>
      <c r="K24" s="3">
        <v>0</v>
      </c>
      <c r="M24" s="3">
        <v>0</v>
      </c>
      <c r="O24" s="3">
        <v>47772</v>
      </c>
      <c r="Q24" s="3">
        <v>34884313266</v>
      </c>
      <c r="S24" s="3">
        <v>39146301735</v>
      </c>
      <c r="U24" s="3">
        <v>13674</v>
      </c>
      <c r="W24" s="3">
        <v>11267085941</v>
      </c>
      <c r="Y24" s="3">
        <v>0</v>
      </c>
      <c r="AA24" s="3">
        <v>0</v>
      </c>
      <c r="AC24" s="3">
        <v>61446</v>
      </c>
      <c r="AE24" s="3">
        <v>834410</v>
      </c>
      <c r="AG24" s="3">
        <v>46151399206</v>
      </c>
      <c r="AI24" s="3">
        <v>51269298280</v>
      </c>
      <c r="AK24" s="7">
        <v>7.2100488277246344E-4</v>
      </c>
    </row>
    <row r="25" spans="1:37" x14ac:dyDescent="0.5">
      <c r="A25" s="1" t="s">
        <v>102</v>
      </c>
      <c r="C25" s="1" t="s">
        <v>60</v>
      </c>
      <c r="E25" s="1" t="s">
        <v>60</v>
      </c>
      <c r="G25" s="1" t="s">
        <v>103</v>
      </c>
      <c r="I25" s="1" t="s">
        <v>104</v>
      </c>
      <c r="K25" s="3">
        <v>0</v>
      </c>
      <c r="M25" s="3">
        <v>0</v>
      </c>
      <c r="O25" s="3">
        <v>843316</v>
      </c>
      <c r="Q25" s="3">
        <v>656615701042</v>
      </c>
      <c r="S25" s="3">
        <v>653124565376</v>
      </c>
      <c r="U25" s="3">
        <v>309627</v>
      </c>
      <c r="W25" s="3">
        <v>264039530264</v>
      </c>
      <c r="Y25" s="3">
        <v>0</v>
      </c>
      <c r="AA25" s="3">
        <v>0</v>
      </c>
      <c r="AC25" s="3">
        <v>1152943</v>
      </c>
      <c r="AE25" s="3">
        <v>779860</v>
      </c>
      <c r="AG25" s="3">
        <v>920655231292</v>
      </c>
      <c r="AI25" s="3">
        <v>899101534367</v>
      </c>
      <c r="AK25" s="7">
        <v>1.264414802103316E-2</v>
      </c>
    </row>
    <row r="26" spans="1:37" x14ac:dyDescent="0.5">
      <c r="A26" s="1" t="s">
        <v>105</v>
      </c>
      <c r="C26" s="1" t="s">
        <v>60</v>
      </c>
      <c r="E26" s="1" t="s">
        <v>60</v>
      </c>
      <c r="G26" s="1" t="s">
        <v>106</v>
      </c>
      <c r="I26" s="1" t="s">
        <v>107</v>
      </c>
      <c r="K26" s="3">
        <v>0</v>
      </c>
      <c r="M26" s="3">
        <v>0</v>
      </c>
      <c r="O26" s="3">
        <v>199315</v>
      </c>
      <c r="Q26" s="3">
        <v>176740444650</v>
      </c>
      <c r="S26" s="3">
        <v>192557021189</v>
      </c>
      <c r="U26" s="3">
        <v>2677</v>
      </c>
      <c r="W26" s="3">
        <v>2602419186</v>
      </c>
      <c r="Y26" s="3">
        <v>0</v>
      </c>
      <c r="AA26" s="3">
        <v>0</v>
      </c>
      <c r="AC26" s="3">
        <v>201992</v>
      </c>
      <c r="AE26" s="3">
        <v>979466</v>
      </c>
      <c r="AG26" s="3">
        <v>179342863836</v>
      </c>
      <c r="AI26" s="3">
        <v>197837124416</v>
      </c>
      <c r="AK26" s="7">
        <v>2.7822017753896854E-3</v>
      </c>
    </row>
    <row r="27" spans="1:37" x14ac:dyDescent="0.5">
      <c r="A27" s="1" t="s">
        <v>108</v>
      </c>
      <c r="C27" s="1" t="s">
        <v>60</v>
      </c>
      <c r="E27" s="1" t="s">
        <v>60</v>
      </c>
      <c r="G27" s="1" t="s">
        <v>109</v>
      </c>
      <c r="I27" s="1" t="s">
        <v>110</v>
      </c>
      <c r="K27" s="3">
        <v>0</v>
      </c>
      <c r="M27" s="3">
        <v>0</v>
      </c>
      <c r="O27" s="3">
        <v>565922</v>
      </c>
      <c r="Q27" s="3">
        <v>409894001930</v>
      </c>
      <c r="S27" s="3">
        <v>419163230182</v>
      </c>
      <c r="U27" s="3">
        <v>0</v>
      </c>
      <c r="W27" s="3">
        <v>0</v>
      </c>
      <c r="Y27" s="3">
        <v>0</v>
      </c>
      <c r="AA27" s="3">
        <v>0</v>
      </c>
      <c r="AC27" s="3">
        <v>565922</v>
      </c>
      <c r="AE27" s="3">
        <v>746527</v>
      </c>
      <c r="AG27" s="3">
        <v>409894001930</v>
      </c>
      <c r="AI27" s="3">
        <v>422460738137</v>
      </c>
      <c r="AK27" s="7">
        <v>5.9411044269208997E-3</v>
      </c>
    </row>
    <row r="28" spans="1:37" x14ac:dyDescent="0.5">
      <c r="A28" s="1" t="s">
        <v>111</v>
      </c>
      <c r="C28" s="1" t="s">
        <v>60</v>
      </c>
      <c r="E28" s="1" t="s">
        <v>60</v>
      </c>
      <c r="G28" s="1" t="s">
        <v>112</v>
      </c>
      <c r="I28" s="1" t="s">
        <v>113</v>
      </c>
      <c r="K28" s="3">
        <v>0</v>
      </c>
      <c r="M28" s="3">
        <v>0</v>
      </c>
      <c r="O28" s="3">
        <v>231437</v>
      </c>
      <c r="Q28" s="3">
        <v>199147088162</v>
      </c>
      <c r="S28" s="3">
        <v>221345034424</v>
      </c>
      <c r="U28" s="3">
        <v>1068</v>
      </c>
      <c r="W28" s="3">
        <v>1024795142</v>
      </c>
      <c r="Y28" s="3">
        <v>0</v>
      </c>
      <c r="AA28" s="3">
        <v>0</v>
      </c>
      <c r="AC28" s="3">
        <v>232505</v>
      </c>
      <c r="AE28" s="3">
        <v>970389</v>
      </c>
      <c r="AG28" s="3">
        <v>200171883304</v>
      </c>
      <c r="AI28" s="3">
        <v>225612115709</v>
      </c>
      <c r="AK28" s="7">
        <v>3.1728040463988774E-3</v>
      </c>
    </row>
    <row r="29" spans="1:37" x14ac:dyDescent="0.5">
      <c r="A29" s="1" t="s">
        <v>114</v>
      </c>
      <c r="C29" s="1" t="s">
        <v>60</v>
      </c>
      <c r="E29" s="1" t="s">
        <v>60</v>
      </c>
      <c r="G29" s="1" t="s">
        <v>115</v>
      </c>
      <c r="I29" s="1" t="s">
        <v>116</v>
      </c>
      <c r="K29" s="3">
        <v>0</v>
      </c>
      <c r="M29" s="3">
        <v>0</v>
      </c>
      <c r="O29" s="3">
        <v>675345</v>
      </c>
      <c r="Q29" s="3">
        <v>637233535641</v>
      </c>
      <c r="S29" s="3">
        <v>593944396235</v>
      </c>
      <c r="U29" s="3">
        <v>196243</v>
      </c>
      <c r="W29" s="3">
        <v>193287787584</v>
      </c>
      <c r="Y29" s="3">
        <v>0</v>
      </c>
      <c r="AA29" s="3">
        <v>0</v>
      </c>
      <c r="AC29" s="3">
        <v>871588</v>
      </c>
      <c r="AE29" s="3">
        <v>989024</v>
      </c>
      <c r="AG29" s="3">
        <v>830521323209</v>
      </c>
      <c r="AI29" s="3">
        <v>861990201834</v>
      </c>
      <c r="AK29" s="7">
        <v>1.2122247919799991E-2</v>
      </c>
    </row>
    <row r="30" spans="1:37" x14ac:dyDescent="0.5">
      <c r="A30" s="1" t="s">
        <v>117</v>
      </c>
      <c r="C30" s="1" t="s">
        <v>60</v>
      </c>
      <c r="E30" s="1" t="s">
        <v>60</v>
      </c>
      <c r="G30" s="1" t="s">
        <v>118</v>
      </c>
      <c r="I30" s="1" t="s">
        <v>119</v>
      </c>
      <c r="K30" s="3">
        <v>0</v>
      </c>
      <c r="M30" s="3">
        <v>0</v>
      </c>
      <c r="O30" s="3">
        <v>2717954</v>
      </c>
      <c r="Q30" s="3">
        <v>2320868942382</v>
      </c>
      <c r="S30" s="3">
        <v>2344631406888</v>
      </c>
      <c r="U30" s="3">
        <v>89463</v>
      </c>
      <c r="W30" s="3">
        <v>85197782580</v>
      </c>
      <c r="Y30" s="3">
        <v>0</v>
      </c>
      <c r="AA30" s="3">
        <v>0</v>
      </c>
      <c r="AC30" s="3">
        <v>2807417</v>
      </c>
      <c r="AE30" s="3">
        <v>949280</v>
      </c>
      <c r="AG30" s="3">
        <v>2406066724960</v>
      </c>
      <c r="AI30" s="3">
        <v>2664928202610</v>
      </c>
      <c r="AK30" s="7">
        <v>3.7477131749029564E-2</v>
      </c>
    </row>
    <row r="31" spans="1:37" x14ac:dyDescent="0.5">
      <c r="A31" s="1" t="s">
        <v>120</v>
      </c>
      <c r="C31" s="1" t="s">
        <v>60</v>
      </c>
      <c r="E31" s="1" t="s">
        <v>60</v>
      </c>
      <c r="G31" s="1" t="s">
        <v>121</v>
      </c>
      <c r="I31" s="1" t="s">
        <v>122</v>
      </c>
      <c r="K31" s="3">
        <v>0</v>
      </c>
      <c r="M31" s="3">
        <v>0</v>
      </c>
      <c r="O31" s="3">
        <v>250800</v>
      </c>
      <c r="Q31" s="3">
        <v>236444260970</v>
      </c>
      <c r="S31" s="3">
        <v>242789173773</v>
      </c>
      <c r="U31" s="3">
        <v>51364</v>
      </c>
      <c r="W31" s="3">
        <v>50066018305</v>
      </c>
      <c r="Y31" s="3">
        <v>0</v>
      </c>
      <c r="AA31" s="3">
        <v>0</v>
      </c>
      <c r="AC31" s="3">
        <v>302164</v>
      </c>
      <c r="AE31" s="3">
        <v>981681</v>
      </c>
      <c r="AG31" s="3">
        <v>286510279272</v>
      </c>
      <c r="AI31" s="3">
        <v>296617904895</v>
      </c>
      <c r="AK31" s="7">
        <v>4.1713650258884171E-3</v>
      </c>
    </row>
    <row r="32" spans="1:37" x14ac:dyDescent="0.5">
      <c r="A32" s="1" t="s">
        <v>123</v>
      </c>
      <c r="C32" s="1" t="s">
        <v>60</v>
      </c>
      <c r="E32" s="1" t="s">
        <v>60</v>
      </c>
      <c r="G32" s="1" t="s">
        <v>124</v>
      </c>
      <c r="I32" s="1" t="s">
        <v>125</v>
      </c>
      <c r="K32" s="3">
        <v>0</v>
      </c>
      <c r="M32" s="3">
        <v>0</v>
      </c>
      <c r="O32" s="3">
        <v>1264036</v>
      </c>
      <c r="Q32" s="3">
        <v>1052751107137</v>
      </c>
      <c r="S32" s="3">
        <v>1044940680727</v>
      </c>
      <c r="U32" s="3">
        <v>225977</v>
      </c>
      <c r="W32" s="3">
        <v>208669971970</v>
      </c>
      <c r="Y32" s="3">
        <v>0</v>
      </c>
      <c r="AA32" s="3">
        <v>0</v>
      </c>
      <c r="AC32" s="3">
        <v>1490013</v>
      </c>
      <c r="AE32" s="3">
        <v>878760</v>
      </c>
      <c r="AG32" s="3">
        <v>1261421079100</v>
      </c>
      <c r="AI32" s="3">
        <v>1309316359441</v>
      </c>
      <c r="AK32" s="7">
        <v>1.8413037040124411E-2</v>
      </c>
    </row>
    <row r="33" spans="1:37" x14ac:dyDescent="0.5">
      <c r="A33" s="1" t="s">
        <v>126</v>
      </c>
      <c r="C33" s="1" t="s">
        <v>60</v>
      </c>
      <c r="E33" s="1" t="s">
        <v>60</v>
      </c>
      <c r="G33" s="1" t="s">
        <v>127</v>
      </c>
      <c r="I33" s="1" t="s">
        <v>128</v>
      </c>
      <c r="K33" s="3">
        <v>0</v>
      </c>
      <c r="M33" s="3">
        <v>0</v>
      </c>
      <c r="O33" s="3">
        <v>240709</v>
      </c>
      <c r="Q33" s="3">
        <v>194014788574</v>
      </c>
      <c r="S33" s="3">
        <v>204805845893</v>
      </c>
      <c r="U33" s="3">
        <v>347095</v>
      </c>
      <c r="W33" s="3">
        <v>297050723558</v>
      </c>
      <c r="Y33" s="3">
        <v>0</v>
      </c>
      <c r="AA33" s="3">
        <v>0</v>
      </c>
      <c r="AC33" s="3">
        <v>587804</v>
      </c>
      <c r="AE33" s="3">
        <v>864798</v>
      </c>
      <c r="AG33" s="3">
        <v>491065512105</v>
      </c>
      <c r="AI33" s="3">
        <v>508313296567</v>
      </c>
      <c r="AK33" s="7">
        <v>7.1484568952242403E-3</v>
      </c>
    </row>
    <row r="34" spans="1:37" x14ac:dyDescent="0.5">
      <c r="A34" s="1" t="s">
        <v>129</v>
      </c>
      <c r="C34" s="1" t="s">
        <v>60</v>
      </c>
      <c r="E34" s="1" t="s">
        <v>60</v>
      </c>
      <c r="G34" s="1" t="s">
        <v>130</v>
      </c>
      <c r="I34" s="1" t="s">
        <v>131</v>
      </c>
      <c r="K34" s="3">
        <v>0</v>
      </c>
      <c r="M34" s="3">
        <v>0</v>
      </c>
      <c r="O34" s="3">
        <v>1830316</v>
      </c>
      <c r="Q34" s="3">
        <v>1429279763602</v>
      </c>
      <c r="S34" s="3">
        <v>1409292231304</v>
      </c>
      <c r="U34" s="3">
        <v>575753</v>
      </c>
      <c r="W34" s="3">
        <v>493822402635</v>
      </c>
      <c r="Y34" s="3">
        <v>0</v>
      </c>
      <c r="AA34" s="3">
        <v>0</v>
      </c>
      <c r="AC34" s="3">
        <v>2406069</v>
      </c>
      <c r="AE34" s="3">
        <v>771000</v>
      </c>
      <c r="AG34" s="3">
        <v>1923102166235</v>
      </c>
      <c r="AI34" s="3">
        <v>1855011952379</v>
      </c>
      <c r="AK34" s="7">
        <v>2.6087204626092639E-2</v>
      </c>
    </row>
    <row r="35" spans="1:37" x14ac:dyDescent="0.5">
      <c r="A35" s="1" t="s">
        <v>132</v>
      </c>
      <c r="C35" s="1" t="s">
        <v>60</v>
      </c>
      <c r="E35" s="1" t="s">
        <v>60</v>
      </c>
      <c r="G35" s="1" t="s">
        <v>133</v>
      </c>
      <c r="I35" s="1" t="s">
        <v>95</v>
      </c>
      <c r="K35" s="3">
        <v>0</v>
      </c>
      <c r="M35" s="3">
        <v>0</v>
      </c>
      <c r="O35" s="3">
        <v>1945638</v>
      </c>
      <c r="Q35" s="3">
        <v>1758932626522</v>
      </c>
      <c r="S35" s="3">
        <v>1813099618250</v>
      </c>
      <c r="U35" s="3">
        <v>123389</v>
      </c>
      <c r="W35" s="3">
        <v>122004646648</v>
      </c>
      <c r="Y35" s="3">
        <v>0</v>
      </c>
      <c r="AA35" s="3">
        <v>0</v>
      </c>
      <c r="AC35" s="3">
        <v>2069027</v>
      </c>
      <c r="AE35" s="3">
        <v>930638</v>
      </c>
      <c r="AG35" s="3">
        <v>1880937273166</v>
      </c>
      <c r="AI35" s="3">
        <v>1925445349301</v>
      </c>
      <c r="AK35" s="7">
        <v>2.7077716000242329E-2</v>
      </c>
    </row>
    <row r="36" spans="1:37" x14ac:dyDescent="0.5">
      <c r="A36" s="1" t="s">
        <v>134</v>
      </c>
      <c r="C36" s="1" t="s">
        <v>60</v>
      </c>
      <c r="E36" s="1" t="s">
        <v>60</v>
      </c>
      <c r="G36" s="1" t="s">
        <v>135</v>
      </c>
      <c r="I36" s="1" t="s">
        <v>136</v>
      </c>
      <c r="K36" s="3">
        <v>0</v>
      </c>
      <c r="M36" s="3">
        <v>0</v>
      </c>
      <c r="O36" s="3">
        <v>6479</v>
      </c>
      <c r="Q36" s="3">
        <v>4937769710</v>
      </c>
      <c r="S36" s="3">
        <v>5454537155</v>
      </c>
      <c r="U36" s="3">
        <v>0</v>
      </c>
      <c r="W36" s="3">
        <v>0</v>
      </c>
      <c r="Y36" s="3">
        <v>0</v>
      </c>
      <c r="AA36" s="3">
        <v>0</v>
      </c>
      <c r="AC36" s="3">
        <v>6479</v>
      </c>
      <c r="AE36" s="3">
        <v>854870</v>
      </c>
      <c r="AG36" s="3">
        <v>4937769710</v>
      </c>
      <c r="AI36" s="3">
        <v>5538501952</v>
      </c>
      <c r="AK36" s="7">
        <v>7.7888465116648359E-5</v>
      </c>
    </row>
    <row r="37" spans="1:37" x14ac:dyDescent="0.5">
      <c r="A37" s="1" t="s">
        <v>137</v>
      </c>
      <c r="C37" s="1" t="s">
        <v>60</v>
      </c>
      <c r="E37" s="1" t="s">
        <v>60</v>
      </c>
      <c r="G37" s="1" t="s">
        <v>138</v>
      </c>
      <c r="I37" s="1" t="s">
        <v>139</v>
      </c>
      <c r="K37" s="3">
        <v>0</v>
      </c>
      <c r="M37" s="3">
        <v>0</v>
      </c>
      <c r="O37" s="3">
        <v>2656</v>
      </c>
      <c r="Q37" s="3">
        <v>1941863917</v>
      </c>
      <c r="S37" s="3">
        <v>2179856881</v>
      </c>
      <c r="U37" s="3">
        <v>6369</v>
      </c>
      <c r="W37" s="3">
        <v>5298155525</v>
      </c>
      <c r="Y37" s="3">
        <v>0</v>
      </c>
      <c r="AA37" s="3">
        <v>0</v>
      </c>
      <c r="AC37" s="3">
        <v>9025</v>
      </c>
      <c r="AE37" s="3">
        <v>838611</v>
      </c>
      <c r="AG37" s="3">
        <v>7240019442</v>
      </c>
      <c r="AI37" s="3">
        <v>7568189918</v>
      </c>
      <c r="AK37" s="7">
        <v>1.0643215467522739E-4</v>
      </c>
    </row>
    <row r="38" spans="1:37" x14ac:dyDescent="0.5">
      <c r="A38" s="1" t="s">
        <v>140</v>
      </c>
      <c r="C38" s="1" t="s">
        <v>60</v>
      </c>
      <c r="E38" s="1" t="s">
        <v>60</v>
      </c>
      <c r="G38" s="1" t="s">
        <v>141</v>
      </c>
      <c r="I38" s="1" t="s">
        <v>142</v>
      </c>
      <c r="K38" s="3">
        <v>0</v>
      </c>
      <c r="M38" s="3">
        <v>0</v>
      </c>
      <c r="O38" s="3">
        <v>4885</v>
      </c>
      <c r="Q38" s="3">
        <v>3537288194</v>
      </c>
      <c r="S38" s="3">
        <v>3969695308</v>
      </c>
      <c r="U38" s="3">
        <v>0</v>
      </c>
      <c r="W38" s="3">
        <v>0</v>
      </c>
      <c r="Y38" s="3">
        <v>0</v>
      </c>
      <c r="AA38" s="3">
        <v>0</v>
      </c>
      <c r="AC38" s="3">
        <v>4885</v>
      </c>
      <c r="AE38" s="3">
        <v>828017</v>
      </c>
      <c r="AG38" s="3">
        <v>3537288194</v>
      </c>
      <c r="AI38" s="3">
        <v>4044716418</v>
      </c>
      <c r="AK38" s="7">
        <v>5.6881221016156812E-5</v>
      </c>
    </row>
    <row r="39" spans="1:37" x14ac:dyDescent="0.5">
      <c r="A39" s="1" t="s">
        <v>143</v>
      </c>
      <c r="C39" s="1" t="s">
        <v>60</v>
      </c>
      <c r="E39" s="1" t="s">
        <v>60</v>
      </c>
      <c r="G39" s="1" t="s">
        <v>144</v>
      </c>
      <c r="I39" s="1" t="s">
        <v>145</v>
      </c>
      <c r="K39" s="3">
        <v>0</v>
      </c>
      <c r="M39" s="3">
        <v>0</v>
      </c>
      <c r="O39" s="3">
        <v>1006725</v>
      </c>
      <c r="Q39" s="3">
        <v>923473302799</v>
      </c>
      <c r="S39" s="3">
        <v>881355787194</v>
      </c>
      <c r="U39" s="3">
        <v>44936</v>
      </c>
      <c r="W39" s="3">
        <v>44154504189</v>
      </c>
      <c r="Y39" s="3">
        <v>0</v>
      </c>
      <c r="AA39" s="3">
        <v>0</v>
      </c>
      <c r="AC39" s="3">
        <v>1051661</v>
      </c>
      <c r="AE39" s="3">
        <v>885800</v>
      </c>
      <c r="AG39" s="3">
        <v>967627806986</v>
      </c>
      <c r="AI39" s="3">
        <v>931527544702</v>
      </c>
      <c r="AK39" s="7">
        <v>1.3100158002926859E-2</v>
      </c>
    </row>
    <row r="40" spans="1:37" x14ac:dyDescent="0.5">
      <c r="A40" s="1" t="s">
        <v>146</v>
      </c>
      <c r="C40" s="1" t="s">
        <v>60</v>
      </c>
      <c r="E40" s="1" t="s">
        <v>60</v>
      </c>
      <c r="G40" s="1" t="s">
        <v>147</v>
      </c>
      <c r="I40" s="1" t="s">
        <v>148</v>
      </c>
      <c r="K40" s="3">
        <v>18</v>
      </c>
      <c r="M40" s="3">
        <v>18</v>
      </c>
      <c r="O40" s="3">
        <v>3000</v>
      </c>
      <c r="Q40" s="3">
        <v>2643409665</v>
      </c>
      <c r="S40" s="3">
        <v>2892786132</v>
      </c>
      <c r="U40" s="3">
        <v>0</v>
      </c>
      <c r="W40" s="3">
        <v>0</v>
      </c>
      <c r="Y40" s="3">
        <v>0</v>
      </c>
      <c r="AA40" s="3">
        <v>0</v>
      </c>
      <c r="AC40" s="3">
        <v>3000</v>
      </c>
      <c r="AE40" s="3">
        <v>975064</v>
      </c>
      <c r="AG40" s="3">
        <v>2643409665</v>
      </c>
      <c r="AI40" s="3">
        <v>2925085961</v>
      </c>
      <c r="AK40" s="7">
        <v>4.1135754363014144E-5</v>
      </c>
    </row>
    <row r="41" spans="1:37" x14ac:dyDescent="0.5">
      <c r="A41" s="1" t="s">
        <v>149</v>
      </c>
      <c r="C41" s="1" t="s">
        <v>60</v>
      </c>
      <c r="E41" s="1" t="s">
        <v>60</v>
      </c>
      <c r="G41" s="1" t="s">
        <v>150</v>
      </c>
      <c r="I41" s="1" t="s">
        <v>151</v>
      </c>
      <c r="K41" s="3">
        <v>18</v>
      </c>
      <c r="M41" s="3">
        <v>18</v>
      </c>
      <c r="O41" s="3">
        <v>500</v>
      </c>
      <c r="Q41" s="3">
        <v>447069285</v>
      </c>
      <c r="S41" s="3">
        <v>493003627</v>
      </c>
      <c r="U41" s="3">
        <v>0</v>
      </c>
      <c r="W41" s="3">
        <v>0</v>
      </c>
      <c r="Y41" s="3">
        <v>0</v>
      </c>
      <c r="AA41" s="3">
        <v>0</v>
      </c>
      <c r="AC41" s="3">
        <v>500</v>
      </c>
      <c r="AE41" s="3">
        <v>1010631</v>
      </c>
      <c r="AG41" s="3">
        <v>447069285</v>
      </c>
      <c r="AI41" s="3">
        <v>505297182</v>
      </c>
      <c r="AK41" s="7">
        <v>7.106040997157298E-6</v>
      </c>
    </row>
    <row r="42" spans="1:37" x14ac:dyDescent="0.5">
      <c r="A42" s="1" t="s">
        <v>152</v>
      </c>
      <c r="C42" s="1" t="s">
        <v>60</v>
      </c>
      <c r="E42" s="1" t="s">
        <v>60</v>
      </c>
      <c r="G42" s="1" t="s">
        <v>153</v>
      </c>
      <c r="I42" s="1" t="s">
        <v>154</v>
      </c>
      <c r="K42" s="3">
        <v>16</v>
      </c>
      <c r="M42" s="3">
        <v>16</v>
      </c>
      <c r="O42" s="3">
        <v>342193</v>
      </c>
      <c r="Q42" s="3">
        <v>332029821411</v>
      </c>
      <c r="S42" s="3">
        <v>332599538829</v>
      </c>
      <c r="U42" s="3">
        <v>34000</v>
      </c>
      <c r="W42" s="3">
        <v>34001266500</v>
      </c>
      <c r="Y42" s="3">
        <v>0</v>
      </c>
      <c r="AA42" s="3">
        <v>0</v>
      </c>
      <c r="AC42" s="3">
        <v>376193</v>
      </c>
      <c r="AE42" s="3">
        <v>1000001</v>
      </c>
      <c r="AG42" s="3">
        <v>366031087911</v>
      </c>
      <c r="AI42" s="3">
        <v>376179739183</v>
      </c>
      <c r="AK42" s="7">
        <v>5.2902504588563833E-3</v>
      </c>
    </row>
    <row r="43" spans="1:37" x14ac:dyDescent="0.5">
      <c r="A43" s="1" t="s">
        <v>155</v>
      </c>
      <c r="C43" s="1" t="s">
        <v>60</v>
      </c>
      <c r="E43" s="1" t="s">
        <v>60</v>
      </c>
      <c r="G43" s="1" t="s">
        <v>70</v>
      </c>
      <c r="I43" s="1" t="s">
        <v>71</v>
      </c>
      <c r="K43" s="3">
        <v>20</v>
      </c>
      <c r="M43" s="3">
        <v>20</v>
      </c>
      <c r="O43" s="3">
        <v>500000</v>
      </c>
      <c r="Q43" s="3">
        <v>497532500000</v>
      </c>
      <c r="S43" s="3">
        <v>497481965625</v>
      </c>
      <c r="U43" s="3">
        <v>0</v>
      </c>
      <c r="W43" s="3">
        <v>0</v>
      </c>
      <c r="Y43" s="3">
        <v>0</v>
      </c>
      <c r="AA43" s="3">
        <v>0</v>
      </c>
      <c r="AC43" s="3">
        <v>500000</v>
      </c>
      <c r="AE43" s="3">
        <v>995000</v>
      </c>
      <c r="AG43" s="3">
        <v>497532500000</v>
      </c>
      <c r="AI43" s="3">
        <v>497481965625</v>
      </c>
      <c r="AK43" s="7">
        <v>6.9961348865738328E-3</v>
      </c>
    </row>
    <row r="44" spans="1:37" x14ac:dyDescent="0.5">
      <c r="A44" s="1" t="s">
        <v>156</v>
      </c>
      <c r="C44" s="1" t="s">
        <v>60</v>
      </c>
      <c r="E44" s="1" t="s">
        <v>60</v>
      </c>
      <c r="G44" s="1" t="s">
        <v>70</v>
      </c>
      <c r="I44" s="1" t="s">
        <v>71</v>
      </c>
      <c r="K44" s="3">
        <v>20</v>
      </c>
      <c r="M44" s="3">
        <v>20</v>
      </c>
      <c r="O44" s="3">
        <v>8761</v>
      </c>
      <c r="Q44" s="3">
        <v>8959542390</v>
      </c>
      <c r="S44" s="3">
        <v>8958892853</v>
      </c>
      <c r="U44" s="3">
        <v>0</v>
      </c>
      <c r="W44" s="3">
        <v>0</v>
      </c>
      <c r="Y44" s="3">
        <v>0</v>
      </c>
      <c r="AA44" s="3">
        <v>0</v>
      </c>
      <c r="AC44" s="3">
        <v>8761</v>
      </c>
      <c r="AE44" s="3">
        <v>1032220</v>
      </c>
      <c r="AG44" s="3">
        <v>8959542390</v>
      </c>
      <c r="AI44" s="3">
        <v>9042951601</v>
      </c>
      <c r="AK44" s="7">
        <v>1.2717186459990039E-4</v>
      </c>
    </row>
    <row r="45" spans="1:37" x14ac:dyDescent="0.5">
      <c r="A45" s="1" t="s">
        <v>157</v>
      </c>
      <c r="C45" s="1" t="s">
        <v>60</v>
      </c>
      <c r="E45" s="1" t="s">
        <v>60</v>
      </c>
      <c r="G45" s="1" t="s">
        <v>70</v>
      </c>
      <c r="I45" s="1" t="s">
        <v>71</v>
      </c>
      <c r="K45" s="3">
        <v>20</v>
      </c>
      <c r="M45" s="3">
        <v>20</v>
      </c>
      <c r="O45" s="3">
        <v>3000</v>
      </c>
      <c r="Q45" s="3">
        <v>2805518787</v>
      </c>
      <c r="S45" s="3">
        <v>2999900249</v>
      </c>
      <c r="U45" s="3">
        <v>0</v>
      </c>
      <c r="W45" s="3">
        <v>0</v>
      </c>
      <c r="Y45" s="3">
        <v>0</v>
      </c>
      <c r="AA45" s="3">
        <v>0</v>
      </c>
      <c r="AC45" s="3">
        <v>3000</v>
      </c>
      <c r="AE45" s="3">
        <v>1000049</v>
      </c>
      <c r="AG45" s="3">
        <v>2805518787</v>
      </c>
      <c r="AI45" s="3">
        <v>3000038244</v>
      </c>
      <c r="AK45" s="7">
        <v>4.2189815249956782E-5</v>
      </c>
    </row>
    <row r="46" spans="1:37" x14ac:dyDescent="0.5">
      <c r="A46" s="1" t="s">
        <v>158</v>
      </c>
      <c r="C46" s="1" t="s">
        <v>60</v>
      </c>
      <c r="E46" s="1" t="s">
        <v>60</v>
      </c>
      <c r="G46" s="1" t="s">
        <v>70</v>
      </c>
      <c r="I46" s="1" t="s">
        <v>71</v>
      </c>
      <c r="K46" s="3">
        <v>20</v>
      </c>
      <c r="M46" s="3">
        <v>20</v>
      </c>
      <c r="O46" s="3">
        <v>2800000</v>
      </c>
      <c r="Q46" s="3">
        <v>2783265000000</v>
      </c>
      <c r="S46" s="3">
        <v>2547907635000</v>
      </c>
      <c r="U46" s="3">
        <v>0</v>
      </c>
      <c r="W46" s="3">
        <v>0</v>
      </c>
      <c r="Y46" s="3">
        <v>0</v>
      </c>
      <c r="AA46" s="3">
        <v>0</v>
      </c>
      <c r="AC46" s="3">
        <v>2800000</v>
      </c>
      <c r="AE46" s="3">
        <v>910000</v>
      </c>
      <c r="AG46" s="3">
        <v>2783265000000</v>
      </c>
      <c r="AI46" s="3">
        <v>2547907635000</v>
      </c>
      <c r="AK46" s="7">
        <v>3.5831460685407289E-2</v>
      </c>
    </row>
    <row r="47" spans="1:37" x14ac:dyDescent="0.5">
      <c r="A47" s="1" t="s">
        <v>159</v>
      </c>
      <c r="C47" s="1" t="s">
        <v>60</v>
      </c>
      <c r="E47" s="1" t="s">
        <v>60</v>
      </c>
      <c r="G47" s="1" t="s">
        <v>112</v>
      </c>
      <c r="I47" s="1" t="s">
        <v>160</v>
      </c>
      <c r="K47" s="3">
        <v>16</v>
      </c>
      <c r="M47" s="3">
        <v>16</v>
      </c>
      <c r="O47" s="3">
        <v>21</v>
      </c>
      <c r="Q47" s="3">
        <v>20391922</v>
      </c>
      <c r="S47" s="3">
        <v>20369261</v>
      </c>
      <c r="U47" s="3">
        <v>0</v>
      </c>
      <c r="W47" s="3">
        <v>0</v>
      </c>
      <c r="Y47" s="3">
        <v>0</v>
      </c>
      <c r="AA47" s="3">
        <v>0</v>
      </c>
      <c r="AC47" s="3">
        <v>21</v>
      </c>
      <c r="AE47" s="3">
        <v>970000</v>
      </c>
      <c r="AG47" s="3">
        <v>20391922</v>
      </c>
      <c r="AI47" s="3">
        <v>20369261</v>
      </c>
      <c r="AK47" s="7">
        <v>2.8645480106357938E-7</v>
      </c>
    </row>
    <row r="48" spans="1:37" x14ac:dyDescent="0.5">
      <c r="A48" s="1" t="s">
        <v>161</v>
      </c>
      <c r="C48" s="1" t="s">
        <v>60</v>
      </c>
      <c r="E48" s="1" t="s">
        <v>60</v>
      </c>
      <c r="G48" s="1" t="s">
        <v>162</v>
      </c>
      <c r="I48" s="1" t="s">
        <v>163</v>
      </c>
      <c r="K48" s="3">
        <v>18</v>
      </c>
      <c r="M48" s="3">
        <v>18</v>
      </c>
      <c r="O48" s="3">
        <v>1998800</v>
      </c>
      <c r="Q48" s="3">
        <v>1998800000000</v>
      </c>
      <c r="S48" s="3">
        <v>1778867513715</v>
      </c>
      <c r="U48" s="3">
        <v>0</v>
      </c>
      <c r="W48" s="3">
        <v>0</v>
      </c>
      <c r="Y48" s="3">
        <v>0</v>
      </c>
      <c r="AA48" s="3">
        <v>0</v>
      </c>
      <c r="AC48" s="3">
        <v>1998800</v>
      </c>
      <c r="AE48" s="3">
        <v>890000</v>
      </c>
      <c r="AG48" s="3">
        <v>1998800000000</v>
      </c>
      <c r="AI48" s="3">
        <v>1778867513715</v>
      </c>
      <c r="AK48" s="7">
        <v>2.5016378343804144E-2</v>
      </c>
    </row>
    <row r="49" spans="1:37" x14ac:dyDescent="0.5">
      <c r="A49" s="1" t="s">
        <v>164</v>
      </c>
      <c r="C49" s="1" t="s">
        <v>60</v>
      </c>
      <c r="E49" s="1" t="s">
        <v>60</v>
      </c>
      <c r="G49" s="1" t="s">
        <v>165</v>
      </c>
      <c r="I49" s="1" t="s">
        <v>166</v>
      </c>
      <c r="K49" s="3">
        <v>17</v>
      </c>
      <c r="M49" s="3">
        <v>17</v>
      </c>
      <c r="O49" s="3">
        <v>15000</v>
      </c>
      <c r="Q49" s="3">
        <v>13878650857</v>
      </c>
      <c r="S49" s="3">
        <v>14549487561</v>
      </c>
      <c r="U49" s="3">
        <v>0</v>
      </c>
      <c r="W49" s="3">
        <v>0</v>
      </c>
      <c r="Y49" s="3">
        <v>0</v>
      </c>
      <c r="AA49" s="3">
        <v>0</v>
      </c>
      <c r="AC49" s="3">
        <v>15000</v>
      </c>
      <c r="AE49" s="3">
        <v>928000</v>
      </c>
      <c r="AG49" s="3">
        <v>13878650857</v>
      </c>
      <c r="AI49" s="3">
        <v>13919495400</v>
      </c>
      <c r="AK49" s="7">
        <v>1.9575115099720151E-4</v>
      </c>
    </row>
    <row r="50" spans="1:37" x14ac:dyDescent="0.5">
      <c r="A50" s="1" t="s">
        <v>167</v>
      </c>
      <c r="C50" s="1" t="s">
        <v>60</v>
      </c>
      <c r="E50" s="1" t="s">
        <v>60</v>
      </c>
      <c r="G50" s="1" t="s">
        <v>168</v>
      </c>
      <c r="I50" s="1" t="s">
        <v>169</v>
      </c>
      <c r="K50" s="3">
        <v>18</v>
      </c>
      <c r="M50" s="3">
        <v>18</v>
      </c>
      <c r="O50" s="3">
        <v>1000000</v>
      </c>
      <c r="Q50" s="3">
        <v>1000000000000</v>
      </c>
      <c r="S50" s="3">
        <v>907167114000</v>
      </c>
      <c r="U50" s="3">
        <v>0</v>
      </c>
      <c r="W50" s="3">
        <v>0</v>
      </c>
      <c r="Y50" s="3">
        <v>0</v>
      </c>
      <c r="AA50" s="3">
        <v>0</v>
      </c>
      <c r="AC50" s="3">
        <v>1000000</v>
      </c>
      <c r="AE50" s="3">
        <v>907200</v>
      </c>
      <c r="AG50" s="3">
        <v>1000000000000</v>
      </c>
      <c r="AI50" s="3">
        <v>907167114000</v>
      </c>
      <c r="AK50" s="7">
        <v>1.2757575013265892E-2</v>
      </c>
    </row>
    <row r="51" spans="1:37" x14ac:dyDescent="0.5">
      <c r="A51" s="1" t="s">
        <v>170</v>
      </c>
      <c r="C51" s="1" t="s">
        <v>60</v>
      </c>
      <c r="E51" s="1" t="s">
        <v>60</v>
      </c>
      <c r="G51" s="1" t="s">
        <v>168</v>
      </c>
      <c r="I51" s="1" t="s">
        <v>169</v>
      </c>
      <c r="K51" s="3">
        <v>18</v>
      </c>
      <c r="M51" s="3">
        <v>18</v>
      </c>
      <c r="O51" s="3">
        <v>729312</v>
      </c>
      <c r="Q51" s="3">
        <v>656403437950</v>
      </c>
      <c r="S51" s="3">
        <v>585616306639</v>
      </c>
      <c r="U51" s="3">
        <v>0</v>
      </c>
      <c r="W51" s="3">
        <v>0</v>
      </c>
      <c r="Y51" s="3">
        <v>0</v>
      </c>
      <c r="AA51" s="3">
        <v>0</v>
      </c>
      <c r="AC51" s="3">
        <v>729312</v>
      </c>
      <c r="AE51" s="3">
        <v>803000</v>
      </c>
      <c r="AG51" s="3">
        <v>656403437950</v>
      </c>
      <c r="AI51" s="3">
        <v>585616306639</v>
      </c>
      <c r="AK51" s="7">
        <v>8.2355762743608046E-3</v>
      </c>
    </row>
    <row r="52" spans="1:37" x14ac:dyDescent="0.5">
      <c r="A52" s="1" t="s">
        <v>171</v>
      </c>
      <c r="C52" s="1" t="s">
        <v>60</v>
      </c>
      <c r="E52" s="1" t="s">
        <v>60</v>
      </c>
      <c r="G52" s="1" t="s">
        <v>168</v>
      </c>
      <c r="I52" s="1" t="s">
        <v>169</v>
      </c>
      <c r="K52" s="3">
        <v>18</v>
      </c>
      <c r="M52" s="3">
        <v>18</v>
      </c>
      <c r="O52" s="3">
        <v>1500000</v>
      </c>
      <c r="Q52" s="3">
        <v>1500000000000</v>
      </c>
      <c r="S52" s="3">
        <v>1299564889065</v>
      </c>
      <c r="U52" s="3">
        <v>0</v>
      </c>
      <c r="W52" s="3">
        <v>0</v>
      </c>
      <c r="Y52" s="3">
        <v>0</v>
      </c>
      <c r="AA52" s="3">
        <v>0</v>
      </c>
      <c r="AC52" s="3">
        <v>1500000</v>
      </c>
      <c r="AE52" s="3">
        <v>866408</v>
      </c>
      <c r="AG52" s="3">
        <v>1500000000000</v>
      </c>
      <c r="AI52" s="3">
        <v>1299564889065</v>
      </c>
      <c r="AK52" s="7">
        <v>1.8275901210472345E-2</v>
      </c>
    </row>
    <row r="53" spans="1:37" x14ac:dyDescent="0.5">
      <c r="A53" s="1" t="s">
        <v>172</v>
      </c>
      <c r="C53" s="1" t="s">
        <v>60</v>
      </c>
      <c r="E53" s="1" t="s">
        <v>60</v>
      </c>
      <c r="G53" s="1" t="s">
        <v>173</v>
      </c>
      <c r="I53" s="1" t="s">
        <v>174</v>
      </c>
      <c r="K53" s="3">
        <v>18</v>
      </c>
      <c r="M53" s="3">
        <v>18</v>
      </c>
      <c r="O53" s="3">
        <v>1000000</v>
      </c>
      <c r="Q53" s="3">
        <v>1000000000000</v>
      </c>
      <c r="S53" s="3">
        <v>906267146625</v>
      </c>
      <c r="U53" s="3">
        <v>0</v>
      </c>
      <c r="W53" s="3">
        <v>0</v>
      </c>
      <c r="Y53" s="3">
        <v>0</v>
      </c>
      <c r="AA53" s="3">
        <v>0</v>
      </c>
      <c r="AC53" s="3">
        <v>1000000</v>
      </c>
      <c r="AE53" s="3">
        <v>914000</v>
      </c>
      <c r="AG53" s="3">
        <v>1000000000000</v>
      </c>
      <c r="AI53" s="3">
        <v>913966867500</v>
      </c>
      <c r="AK53" s="7">
        <v>1.2853200575534639E-2</v>
      </c>
    </row>
    <row r="54" spans="1:37" x14ac:dyDescent="0.5">
      <c r="A54" s="1" t="s">
        <v>175</v>
      </c>
      <c r="C54" s="1" t="s">
        <v>60</v>
      </c>
      <c r="E54" s="1" t="s">
        <v>60</v>
      </c>
      <c r="G54" s="1" t="s">
        <v>176</v>
      </c>
      <c r="I54" s="1" t="s">
        <v>177</v>
      </c>
      <c r="K54" s="3">
        <v>18</v>
      </c>
      <c r="M54" s="3">
        <v>18</v>
      </c>
      <c r="O54" s="3">
        <v>999000</v>
      </c>
      <c r="Q54" s="3">
        <v>999000000000</v>
      </c>
      <c r="S54" s="3">
        <v>916249584748</v>
      </c>
      <c r="U54" s="3">
        <v>0</v>
      </c>
      <c r="W54" s="3">
        <v>0</v>
      </c>
      <c r="Y54" s="3">
        <v>0</v>
      </c>
      <c r="AA54" s="3">
        <v>0</v>
      </c>
      <c r="AC54" s="3">
        <v>999000</v>
      </c>
      <c r="AE54" s="3">
        <v>917200</v>
      </c>
      <c r="AG54" s="3">
        <v>999000000000</v>
      </c>
      <c r="AI54" s="3">
        <v>916249584748</v>
      </c>
      <c r="AK54" s="7">
        <v>1.2885302639284535E-2</v>
      </c>
    </row>
    <row r="55" spans="1:37" x14ac:dyDescent="0.5">
      <c r="A55" s="1" t="s">
        <v>178</v>
      </c>
      <c r="C55" s="1" t="s">
        <v>60</v>
      </c>
      <c r="E55" s="1" t="s">
        <v>60</v>
      </c>
      <c r="G55" s="1" t="s">
        <v>179</v>
      </c>
      <c r="I55" s="1" t="s">
        <v>180</v>
      </c>
      <c r="K55" s="3">
        <v>0</v>
      </c>
      <c r="M55" s="3">
        <v>0</v>
      </c>
      <c r="O55" s="3">
        <v>818940</v>
      </c>
      <c r="Q55" s="3">
        <v>614983339643</v>
      </c>
      <c r="S55" s="3">
        <v>612135459285</v>
      </c>
      <c r="U55" s="3">
        <v>0</v>
      </c>
      <c r="W55" s="3">
        <v>0</v>
      </c>
      <c r="Y55" s="3">
        <v>0</v>
      </c>
      <c r="AA55" s="3">
        <v>0</v>
      </c>
      <c r="AC55" s="3">
        <v>818940</v>
      </c>
      <c r="AE55" s="3">
        <v>747500</v>
      </c>
      <c r="AG55" s="3">
        <v>614983339643</v>
      </c>
      <c r="AI55" s="3">
        <v>612135459285</v>
      </c>
      <c r="AK55" s="7">
        <v>8.6085175703452116E-3</v>
      </c>
    </row>
    <row r="56" spans="1:37" x14ac:dyDescent="0.5">
      <c r="A56" s="1" t="s">
        <v>181</v>
      </c>
      <c r="C56" s="1" t="s">
        <v>60</v>
      </c>
      <c r="E56" s="1" t="s">
        <v>60</v>
      </c>
      <c r="G56" s="1" t="s">
        <v>182</v>
      </c>
      <c r="I56" s="1" t="s">
        <v>183</v>
      </c>
      <c r="K56" s="3">
        <v>0</v>
      </c>
      <c r="M56" s="3">
        <v>0</v>
      </c>
      <c r="O56" s="3">
        <v>775000</v>
      </c>
      <c r="Q56" s="3">
        <v>600646772654</v>
      </c>
      <c r="S56" s="3">
        <v>499081907625</v>
      </c>
      <c r="U56" s="3">
        <v>0</v>
      </c>
      <c r="W56" s="3">
        <v>0</v>
      </c>
      <c r="Y56" s="3">
        <v>0</v>
      </c>
      <c r="AA56" s="3">
        <v>0</v>
      </c>
      <c r="AC56" s="3">
        <v>775000</v>
      </c>
      <c r="AE56" s="3">
        <v>707410</v>
      </c>
      <c r="AG56" s="3">
        <v>600646772654</v>
      </c>
      <c r="AI56" s="3">
        <v>548222876200</v>
      </c>
      <c r="AK56" s="7">
        <v>7.7097090041889247E-3</v>
      </c>
    </row>
    <row r="57" spans="1:37" x14ac:dyDescent="0.5">
      <c r="A57" s="1" t="s">
        <v>184</v>
      </c>
      <c r="C57" s="1" t="s">
        <v>60</v>
      </c>
      <c r="E57" s="1" t="s">
        <v>60</v>
      </c>
      <c r="G57" s="1" t="s">
        <v>182</v>
      </c>
      <c r="I57" s="1" t="s">
        <v>183</v>
      </c>
      <c r="K57" s="3">
        <v>0</v>
      </c>
      <c r="M57" s="3">
        <v>0</v>
      </c>
      <c r="O57" s="3">
        <v>699510</v>
      </c>
      <c r="Q57" s="3">
        <v>499997856330</v>
      </c>
      <c r="S57" s="3">
        <v>450468109939</v>
      </c>
      <c r="U57" s="3">
        <v>0</v>
      </c>
      <c r="W57" s="3">
        <v>0</v>
      </c>
      <c r="Y57" s="3">
        <v>0</v>
      </c>
      <c r="AA57" s="3">
        <v>0</v>
      </c>
      <c r="AC57" s="3">
        <v>699510</v>
      </c>
      <c r="AE57" s="3">
        <v>644000</v>
      </c>
      <c r="AG57" s="3">
        <v>499997856330</v>
      </c>
      <c r="AI57" s="3">
        <v>450468109939</v>
      </c>
      <c r="AK57" s="7">
        <v>6.3349746865172399E-3</v>
      </c>
    </row>
    <row r="58" spans="1:37" x14ac:dyDescent="0.5">
      <c r="A58" s="1" t="s">
        <v>185</v>
      </c>
      <c r="C58" s="1" t="s">
        <v>60</v>
      </c>
      <c r="E58" s="1" t="s">
        <v>60</v>
      </c>
      <c r="G58" s="1" t="s">
        <v>67</v>
      </c>
      <c r="I58" s="1" t="s">
        <v>68</v>
      </c>
      <c r="K58" s="3">
        <v>20</v>
      </c>
      <c r="M58" s="3">
        <v>20</v>
      </c>
      <c r="O58" s="3">
        <v>0</v>
      </c>
      <c r="Q58" s="3">
        <v>0</v>
      </c>
      <c r="S58" s="3">
        <v>0</v>
      </c>
      <c r="U58" s="3">
        <v>6102</v>
      </c>
      <c r="W58" s="3">
        <v>6162226126</v>
      </c>
      <c r="Y58" s="3">
        <v>0</v>
      </c>
      <c r="AA58" s="3">
        <v>0</v>
      </c>
      <c r="AC58" s="3">
        <v>6102</v>
      </c>
      <c r="AE58" s="3">
        <v>1000027</v>
      </c>
      <c r="AG58" s="3">
        <v>6162226126</v>
      </c>
      <c r="AI58" s="3">
        <v>6101943550</v>
      </c>
      <c r="AK58" s="7">
        <v>8.5812196412841935E-5</v>
      </c>
    </row>
    <row r="59" spans="1:37" x14ac:dyDescent="0.5">
      <c r="A59" s="1" t="s">
        <v>186</v>
      </c>
      <c r="C59" s="1" t="s">
        <v>60</v>
      </c>
      <c r="E59" s="1" t="s">
        <v>60</v>
      </c>
      <c r="G59" s="1" t="s">
        <v>187</v>
      </c>
      <c r="I59" s="1" t="s">
        <v>188</v>
      </c>
      <c r="K59" s="3">
        <v>0</v>
      </c>
      <c r="M59" s="3">
        <v>0</v>
      </c>
      <c r="O59" s="3">
        <v>0</v>
      </c>
      <c r="Q59" s="3">
        <v>0</v>
      </c>
      <c r="S59" s="3">
        <v>0</v>
      </c>
      <c r="U59" s="3">
        <v>2000</v>
      </c>
      <c r="W59" s="3">
        <v>1467953209</v>
      </c>
      <c r="Y59" s="3">
        <v>0</v>
      </c>
      <c r="AA59" s="3">
        <v>0</v>
      </c>
      <c r="AC59" s="3">
        <v>2000</v>
      </c>
      <c r="AE59" s="3">
        <v>735539</v>
      </c>
      <c r="AG59" s="3">
        <v>1467953209</v>
      </c>
      <c r="AI59" s="3">
        <v>1471024673</v>
      </c>
      <c r="AK59" s="7">
        <v>2.0687156007467914E-5</v>
      </c>
    </row>
    <row r="60" spans="1:37" x14ac:dyDescent="0.5">
      <c r="A60" s="1" t="s">
        <v>189</v>
      </c>
      <c r="C60" s="1" t="s">
        <v>60</v>
      </c>
      <c r="E60" s="1" t="s">
        <v>60</v>
      </c>
      <c r="G60" s="1" t="s">
        <v>70</v>
      </c>
      <c r="I60" s="1" t="s">
        <v>71</v>
      </c>
      <c r="K60" s="3">
        <v>20</v>
      </c>
      <c r="M60" s="3">
        <v>20</v>
      </c>
      <c r="O60" s="3">
        <v>0</v>
      </c>
      <c r="Q60" s="3">
        <v>0</v>
      </c>
      <c r="S60" s="3">
        <v>0</v>
      </c>
      <c r="U60" s="3">
        <v>4896346</v>
      </c>
      <c r="W60" s="3">
        <v>5101932907187</v>
      </c>
      <c r="Y60" s="3">
        <v>0</v>
      </c>
      <c r="AA60" s="3">
        <v>0</v>
      </c>
      <c r="AC60" s="3">
        <v>4896346</v>
      </c>
      <c r="AE60" s="3">
        <v>1000000</v>
      </c>
      <c r="AG60" s="3">
        <v>5101932907187</v>
      </c>
      <c r="AI60" s="3">
        <v>4896168507457</v>
      </c>
      <c r="AK60" s="7">
        <v>6.8855270487100995E-2</v>
      </c>
    </row>
    <row r="61" spans="1:37" ht="22.5" thickBot="1" x14ac:dyDescent="0.55000000000000004">
      <c r="Q61" s="6">
        <f>SUM(Q9:Q60)</f>
        <v>28348174391365</v>
      </c>
      <c r="S61" s="6">
        <f>SUM(S9:S60)</f>
        <v>27026407172472</v>
      </c>
      <c r="W61" s="6">
        <f>SUM(W9:W60)</f>
        <v>7368891109385</v>
      </c>
      <c r="AA61" s="6">
        <f>SUM(AA9:AA60)</f>
        <v>74345000000</v>
      </c>
      <c r="AG61" s="6">
        <f>SUM(AG9:AG60)</f>
        <v>35642709291129</v>
      </c>
      <c r="AI61" s="6">
        <f>SUM(AI9:AI60)</f>
        <v>34552890092014</v>
      </c>
      <c r="AK61" s="8">
        <f>SUM(AK9:AK60)</f>
        <v>0.48592048859698894</v>
      </c>
    </row>
    <row r="62" spans="1:37" ht="22.5" thickTop="1" x14ac:dyDescent="0.5"/>
    <row r="63" spans="1:37" x14ac:dyDescent="0.5">
      <c r="AG63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rightToLeft="1" workbookViewId="0">
      <selection activeCell="G35" sqref="G35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4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3.7109375" style="1" bestFit="1" customWidth="1"/>
    <col min="12" max="12" width="1" style="1" customWidth="1"/>
    <col min="13" max="13" width="23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3" ht="22.5" x14ac:dyDescent="0.5">
      <c r="A6" s="14" t="s">
        <v>3</v>
      </c>
      <c r="C6" s="15" t="s">
        <v>6</v>
      </c>
      <c r="D6" s="15" t="s">
        <v>6</v>
      </c>
      <c r="E6" s="15" t="s">
        <v>6</v>
      </c>
      <c r="F6" s="15" t="s">
        <v>6</v>
      </c>
      <c r="G6" s="15" t="s">
        <v>6</v>
      </c>
      <c r="H6" s="15" t="s">
        <v>6</v>
      </c>
      <c r="I6" s="15" t="s">
        <v>6</v>
      </c>
      <c r="J6" s="15" t="s">
        <v>6</v>
      </c>
      <c r="K6" s="15" t="s">
        <v>6</v>
      </c>
      <c r="L6" s="15" t="s">
        <v>6</v>
      </c>
      <c r="M6" s="15" t="s">
        <v>6</v>
      </c>
    </row>
    <row r="7" spans="1:13" ht="22.5" x14ac:dyDescent="0.5">
      <c r="A7" s="15" t="s">
        <v>3</v>
      </c>
      <c r="C7" s="18" t="s">
        <v>7</v>
      </c>
      <c r="E7" s="18" t="s">
        <v>190</v>
      </c>
      <c r="G7" s="18" t="s">
        <v>191</v>
      </c>
      <c r="I7" s="18" t="s">
        <v>192</v>
      </c>
      <c r="K7" s="18" t="s">
        <v>193</v>
      </c>
      <c r="M7" s="18" t="s">
        <v>194</v>
      </c>
    </row>
    <row r="8" spans="1:13" x14ac:dyDescent="0.5">
      <c r="A8" s="1" t="s">
        <v>195</v>
      </c>
      <c r="C8" s="3">
        <v>5000</v>
      </c>
      <c r="E8" s="3">
        <v>1005000</v>
      </c>
      <c r="G8" s="3">
        <v>968000</v>
      </c>
      <c r="I8" s="9">
        <v>-3.6799999999999999E-2</v>
      </c>
      <c r="K8" s="3">
        <v>4840000000</v>
      </c>
      <c r="M8" s="1" t="s">
        <v>334</v>
      </c>
    </row>
    <row r="9" spans="1:13" x14ac:dyDescent="0.5">
      <c r="A9" s="1" t="s">
        <v>196</v>
      </c>
      <c r="C9" s="3">
        <v>949316</v>
      </c>
      <c r="E9" s="3">
        <v>1000000</v>
      </c>
      <c r="G9" s="3">
        <v>913090</v>
      </c>
      <c r="I9" s="9">
        <v>-8.6900000000000005E-2</v>
      </c>
      <c r="K9" s="3">
        <v>866810946440</v>
      </c>
      <c r="M9" s="1" t="s">
        <v>334</v>
      </c>
    </row>
    <row r="10" spans="1:13" x14ac:dyDescent="0.5">
      <c r="A10" s="1" t="s">
        <v>197</v>
      </c>
      <c r="C10" s="3">
        <v>4896346</v>
      </c>
      <c r="E10" s="3">
        <v>1035000</v>
      </c>
      <c r="G10" s="3">
        <v>1000000</v>
      </c>
      <c r="I10" s="9">
        <v>-3.3799999999999997E-2</v>
      </c>
      <c r="K10" s="3">
        <v>4896346000000</v>
      </c>
      <c r="M10" s="1" t="s">
        <v>334</v>
      </c>
    </row>
    <row r="11" spans="1:13" x14ac:dyDescent="0.5">
      <c r="A11" s="1" t="s">
        <v>198</v>
      </c>
      <c r="C11" s="3">
        <v>500000</v>
      </c>
      <c r="E11" s="3">
        <v>999000</v>
      </c>
      <c r="G11" s="3">
        <v>995000</v>
      </c>
      <c r="I11" s="9">
        <v>-4.0000000000000001E-3</v>
      </c>
      <c r="K11" s="3">
        <v>497500000000</v>
      </c>
      <c r="M11" s="1" t="s">
        <v>334</v>
      </c>
    </row>
    <row r="12" spans="1:13" x14ac:dyDescent="0.5">
      <c r="A12" s="1" t="s">
        <v>199</v>
      </c>
      <c r="C12" s="3">
        <v>500000</v>
      </c>
      <c r="E12" s="3">
        <v>1010000</v>
      </c>
      <c r="G12" s="3">
        <v>995000</v>
      </c>
      <c r="I12" s="9">
        <v>-1.49E-2</v>
      </c>
      <c r="K12" s="3">
        <v>497500000000</v>
      </c>
      <c r="M12" s="1" t="s">
        <v>334</v>
      </c>
    </row>
    <row r="13" spans="1:13" x14ac:dyDescent="0.5">
      <c r="A13" s="1" t="s">
        <v>200</v>
      </c>
      <c r="C13" s="3">
        <v>2800000</v>
      </c>
      <c r="E13" s="3">
        <v>1010000</v>
      </c>
      <c r="G13" s="3">
        <v>910000</v>
      </c>
      <c r="I13" s="9">
        <v>-9.9000000000000005E-2</v>
      </c>
      <c r="K13" s="3">
        <v>2548000000000</v>
      </c>
      <c r="M13" s="1" t="s">
        <v>334</v>
      </c>
    </row>
    <row r="14" spans="1:13" x14ac:dyDescent="0.5">
      <c r="A14" s="1" t="s">
        <v>201</v>
      </c>
      <c r="C14" s="3">
        <v>1550229</v>
      </c>
      <c r="E14" s="3">
        <v>1025756</v>
      </c>
      <c r="G14" s="3">
        <v>937805</v>
      </c>
      <c r="I14" s="9">
        <v>-8.5699999999999998E-2</v>
      </c>
      <c r="K14" s="3">
        <v>1453812507345</v>
      </c>
      <c r="M14" s="1" t="s">
        <v>334</v>
      </c>
    </row>
    <row r="15" spans="1:13" x14ac:dyDescent="0.5">
      <c r="A15" s="1" t="s">
        <v>202</v>
      </c>
      <c r="C15" s="3">
        <v>2003988</v>
      </c>
      <c r="E15" s="3">
        <v>1049900</v>
      </c>
      <c r="G15" s="3">
        <v>946400</v>
      </c>
      <c r="I15" s="9">
        <v>-9.8599999999999993E-2</v>
      </c>
      <c r="K15" s="3">
        <v>1896574243200</v>
      </c>
      <c r="M15" s="1" t="s">
        <v>334</v>
      </c>
    </row>
    <row r="16" spans="1:13" x14ac:dyDescent="0.5">
      <c r="A16" s="1" t="s">
        <v>117</v>
      </c>
      <c r="C16" s="3">
        <v>2807417</v>
      </c>
      <c r="E16" s="3">
        <v>961361</v>
      </c>
      <c r="G16" s="3">
        <v>949280</v>
      </c>
      <c r="I16" s="9">
        <v>-1.26E-2</v>
      </c>
      <c r="K16" s="3">
        <v>2665024809760</v>
      </c>
      <c r="M16" s="1" t="s">
        <v>334</v>
      </c>
    </row>
    <row r="17" spans="1:13" x14ac:dyDescent="0.5">
      <c r="A17" s="1" t="s">
        <v>123</v>
      </c>
      <c r="C17" s="3">
        <v>1490013</v>
      </c>
      <c r="E17" s="3">
        <v>928431</v>
      </c>
      <c r="G17" s="3">
        <v>878760</v>
      </c>
      <c r="I17" s="9">
        <v>-5.3499999999999999E-2</v>
      </c>
      <c r="K17" s="3">
        <v>1309363823880</v>
      </c>
      <c r="M17" s="1" t="s">
        <v>334</v>
      </c>
    </row>
    <row r="18" spans="1:13" x14ac:dyDescent="0.5">
      <c r="A18" s="1" t="s">
        <v>132</v>
      </c>
      <c r="C18" s="3">
        <v>2069027</v>
      </c>
      <c r="E18" s="3">
        <v>991417</v>
      </c>
      <c r="G18" s="3">
        <v>930638</v>
      </c>
      <c r="I18" s="9">
        <v>-6.13E-2</v>
      </c>
      <c r="K18" s="3">
        <v>1925515149226</v>
      </c>
      <c r="M18" s="1" t="s">
        <v>334</v>
      </c>
    </row>
    <row r="19" spans="1:13" x14ac:dyDescent="0.5">
      <c r="A19" s="1" t="s">
        <v>143</v>
      </c>
      <c r="C19" s="3">
        <v>1051661</v>
      </c>
      <c r="E19" s="3">
        <v>984200</v>
      </c>
      <c r="G19" s="3">
        <v>885800</v>
      </c>
      <c r="I19" s="9">
        <v>-0.1</v>
      </c>
      <c r="K19" s="3">
        <v>931561313800</v>
      </c>
      <c r="M19" s="1" t="s">
        <v>334</v>
      </c>
    </row>
    <row r="20" spans="1:13" x14ac:dyDescent="0.5">
      <c r="A20" s="1" t="s">
        <v>108</v>
      </c>
      <c r="C20" s="3">
        <v>565922</v>
      </c>
      <c r="E20" s="3">
        <v>826802</v>
      </c>
      <c r="G20" s="3">
        <v>746527</v>
      </c>
      <c r="I20" s="9">
        <v>-9.7100000000000006E-2</v>
      </c>
      <c r="K20" s="3">
        <v>422476052894</v>
      </c>
      <c r="M20" s="1" t="s">
        <v>334</v>
      </c>
    </row>
    <row r="21" spans="1:13" x14ac:dyDescent="0.5">
      <c r="A21" s="1" t="s">
        <v>102</v>
      </c>
      <c r="C21" s="3">
        <v>1152943</v>
      </c>
      <c r="E21" s="3">
        <v>865997</v>
      </c>
      <c r="G21" s="3">
        <v>779860</v>
      </c>
      <c r="I21" s="9">
        <v>-9.9500000000000005E-2</v>
      </c>
      <c r="K21" s="3">
        <v>899134127980</v>
      </c>
      <c r="M21" s="1" t="s">
        <v>334</v>
      </c>
    </row>
    <row r="22" spans="1:13" x14ac:dyDescent="0.5">
      <c r="A22" s="1" t="s">
        <v>203</v>
      </c>
      <c r="C22" s="3">
        <v>818940</v>
      </c>
      <c r="E22" s="3">
        <v>830125</v>
      </c>
      <c r="G22" s="3">
        <v>747500</v>
      </c>
      <c r="I22" s="9">
        <v>-9.9500000000000005E-2</v>
      </c>
      <c r="K22" s="3">
        <v>612157650000</v>
      </c>
      <c r="M22" s="1" t="s">
        <v>334</v>
      </c>
    </row>
    <row r="23" spans="1:13" x14ac:dyDescent="0.5">
      <c r="A23" s="1" t="s">
        <v>204</v>
      </c>
      <c r="C23" s="3">
        <v>775000</v>
      </c>
      <c r="E23" s="3">
        <v>786000</v>
      </c>
      <c r="G23" s="3">
        <v>707410</v>
      </c>
      <c r="I23" s="9">
        <v>-0.1</v>
      </c>
      <c r="K23" s="3">
        <v>548242750000</v>
      </c>
      <c r="M23" s="1" t="s">
        <v>334</v>
      </c>
    </row>
    <row r="24" spans="1:13" x14ac:dyDescent="0.5">
      <c r="A24" s="1" t="s">
        <v>205</v>
      </c>
      <c r="C24" s="3">
        <v>699510</v>
      </c>
      <c r="E24" s="3">
        <v>714783</v>
      </c>
      <c r="G24" s="3">
        <v>644000</v>
      </c>
      <c r="I24" s="9">
        <v>-9.9000000000000005E-2</v>
      </c>
      <c r="K24" s="3">
        <v>450484440000</v>
      </c>
      <c r="M24" s="1" t="s">
        <v>334</v>
      </c>
    </row>
    <row r="25" spans="1:13" x14ac:dyDescent="0.5">
      <c r="A25" s="1" t="s">
        <v>129</v>
      </c>
      <c r="C25" s="3">
        <v>2406069</v>
      </c>
      <c r="E25" s="3">
        <v>856348</v>
      </c>
      <c r="G25" s="3">
        <v>771000</v>
      </c>
      <c r="I25" s="9">
        <v>-9.9699999999999997E-2</v>
      </c>
      <c r="K25" s="3">
        <v>1855079199000</v>
      </c>
      <c r="M25" s="1" t="s">
        <v>334</v>
      </c>
    </row>
    <row r="26" spans="1:13" x14ac:dyDescent="0.5">
      <c r="A26" s="1" t="s">
        <v>206</v>
      </c>
      <c r="C26" s="3">
        <v>999000</v>
      </c>
      <c r="E26" s="3">
        <v>910000</v>
      </c>
      <c r="G26" s="3">
        <v>917200</v>
      </c>
      <c r="I26" s="9">
        <v>7.9000000000000008E-3</v>
      </c>
      <c r="K26" s="3">
        <v>916282800000</v>
      </c>
      <c r="M26" s="1" t="s">
        <v>334</v>
      </c>
    </row>
    <row r="27" spans="1:13" x14ac:dyDescent="0.5">
      <c r="A27" s="1" t="s">
        <v>207</v>
      </c>
      <c r="C27" s="3">
        <v>1500000</v>
      </c>
      <c r="E27" s="3">
        <v>920000</v>
      </c>
      <c r="G27" s="3">
        <v>866408</v>
      </c>
      <c r="I27" s="9">
        <v>-5.8299999999999998E-2</v>
      </c>
      <c r="K27" s="3">
        <v>1299612000000</v>
      </c>
      <c r="M27" s="1" t="s">
        <v>334</v>
      </c>
    </row>
    <row r="28" spans="1:13" x14ac:dyDescent="0.5">
      <c r="A28" s="1" t="s">
        <v>170</v>
      </c>
      <c r="C28" s="3">
        <v>729312</v>
      </c>
      <c r="E28" s="3">
        <v>890886</v>
      </c>
      <c r="G28" s="3">
        <v>803000</v>
      </c>
      <c r="I28" s="9">
        <v>-9.8699999999999996E-2</v>
      </c>
      <c r="K28" s="3">
        <v>585637536000</v>
      </c>
      <c r="M28" s="1" t="s">
        <v>334</v>
      </c>
    </row>
    <row r="29" spans="1:13" x14ac:dyDescent="0.5">
      <c r="A29" s="1" t="s">
        <v>208</v>
      </c>
      <c r="C29" s="3">
        <v>1000000</v>
      </c>
      <c r="E29" s="3">
        <v>923650</v>
      </c>
      <c r="G29" s="3">
        <v>907200</v>
      </c>
      <c r="I29" s="9">
        <v>-1.78E-2</v>
      </c>
      <c r="K29" s="3">
        <v>907200000000</v>
      </c>
      <c r="M29" s="1" t="s">
        <v>334</v>
      </c>
    </row>
    <row r="30" spans="1:13" x14ac:dyDescent="0.5">
      <c r="A30" s="1" t="s">
        <v>172</v>
      </c>
      <c r="C30" s="3">
        <v>1000000</v>
      </c>
      <c r="E30" s="3">
        <v>980000</v>
      </c>
      <c r="G30" s="3">
        <v>914000</v>
      </c>
      <c r="I30" s="9">
        <v>-6.7299999999999999E-2</v>
      </c>
      <c r="K30" s="3">
        <v>914000000000</v>
      </c>
      <c r="M30" s="1" t="s">
        <v>334</v>
      </c>
    </row>
    <row r="31" spans="1:13" x14ac:dyDescent="0.5">
      <c r="A31" s="1" t="s">
        <v>161</v>
      </c>
      <c r="C31" s="3">
        <v>1998800</v>
      </c>
      <c r="E31" s="3">
        <v>930000</v>
      </c>
      <c r="G31" s="3">
        <v>890000</v>
      </c>
      <c r="I31" s="9">
        <v>-4.2999999999999997E-2</v>
      </c>
      <c r="K31" s="3">
        <v>1778932000000</v>
      </c>
      <c r="M31" s="1" t="s">
        <v>334</v>
      </c>
    </row>
    <row r="32" spans="1:13" ht="22.5" thickBot="1" x14ac:dyDescent="0.55000000000000004">
      <c r="K32" s="6">
        <f>SUM(K8:K31)</f>
        <v>30682087349525</v>
      </c>
    </row>
    <row r="33" ht="22.5" thickTop="1" x14ac:dyDescent="0.5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M21" sqref="M21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2" style="1" bestFit="1" customWidth="1"/>
    <col min="12" max="12" width="1" style="1" customWidth="1"/>
    <col min="13" max="13" width="23.28515625" style="1" bestFit="1" customWidth="1"/>
    <col min="14" max="14" width="1" style="1" customWidth="1"/>
    <col min="15" max="15" width="23.2851562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2.5" x14ac:dyDescent="0.5">
      <c r="A6" s="14" t="s">
        <v>210</v>
      </c>
      <c r="C6" s="15" t="s">
        <v>211</v>
      </c>
      <c r="D6" s="15" t="s">
        <v>211</v>
      </c>
      <c r="E6" s="15" t="s">
        <v>211</v>
      </c>
      <c r="F6" s="15" t="s">
        <v>211</v>
      </c>
      <c r="G6" s="15" t="s">
        <v>211</v>
      </c>
      <c r="H6" s="15" t="s">
        <v>211</v>
      </c>
      <c r="I6" s="15" t="s">
        <v>211</v>
      </c>
      <c r="K6" s="15" t="s">
        <v>333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2.5" x14ac:dyDescent="0.5">
      <c r="A7" s="15" t="s">
        <v>210</v>
      </c>
      <c r="C7" s="18" t="s">
        <v>212</v>
      </c>
      <c r="E7" s="18" t="s">
        <v>213</v>
      </c>
      <c r="G7" s="18" t="s">
        <v>214</v>
      </c>
      <c r="I7" s="18" t="s">
        <v>57</v>
      </c>
      <c r="K7" s="18" t="s">
        <v>215</v>
      </c>
      <c r="M7" s="18" t="s">
        <v>216</v>
      </c>
      <c r="O7" s="18" t="s">
        <v>217</v>
      </c>
      <c r="Q7" s="18" t="s">
        <v>215</v>
      </c>
      <c r="S7" s="18" t="s">
        <v>209</v>
      </c>
    </row>
    <row r="8" spans="1:19" x14ac:dyDescent="0.5">
      <c r="A8" s="1" t="s">
        <v>218</v>
      </c>
      <c r="C8" s="1" t="s">
        <v>219</v>
      </c>
      <c r="E8" s="1" t="s">
        <v>220</v>
      </c>
      <c r="G8" s="1" t="s">
        <v>221</v>
      </c>
      <c r="I8" s="1">
        <v>0</v>
      </c>
      <c r="K8" s="3">
        <v>2533691000454</v>
      </c>
      <c r="M8" s="3">
        <v>7574571593155</v>
      </c>
      <c r="O8" s="3">
        <v>352982582864</v>
      </c>
      <c r="Q8" s="3">
        <v>9755280010745</v>
      </c>
      <c r="S8" s="7">
        <v>0.1371894048977757</v>
      </c>
    </row>
    <row r="9" spans="1:19" x14ac:dyDescent="0.5">
      <c r="A9" s="1" t="s">
        <v>222</v>
      </c>
      <c r="C9" s="1" t="s">
        <v>223</v>
      </c>
      <c r="E9" s="1" t="s">
        <v>220</v>
      </c>
      <c r="G9" s="1" t="s">
        <v>224</v>
      </c>
      <c r="I9" s="1">
        <v>0</v>
      </c>
      <c r="K9" s="3">
        <v>25171914894701</v>
      </c>
      <c r="M9" s="3">
        <v>113794924524326</v>
      </c>
      <c r="O9" s="3">
        <v>117065490739147</v>
      </c>
      <c r="Q9" s="3">
        <v>21901348679880</v>
      </c>
      <c r="S9" s="7">
        <v>0.30800069178352185</v>
      </c>
    </row>
    <row r="10" spans="1:19" x14ac:dyDescent="0.5">
      <c r="A10" s="1" t="s">
        <v>218</v>
      </c>
      <c r="C10" s="1" t="s">
        <v>225</v>
      </c>
      <c r="E10" s="1" t="s">
        <v>226</v>
      </c>
      <c r="G10" s="1" t="s">
        <v>227</v>
      </c>
      <c r="I10" s="1">
        <v>0</v>
      </c>
      <c r="K10" s="3">
        <v>993353</v>
      </c>
      <c r="M10" s="3">
        <v>0</v>
      </c>
      <c r="O10" s="3">
        <v>0</v>
      </c>
      <c r="Q10" s="3">
        <v>993353</v>
      </c>
      <c r="S10" s="7">
        <v>1.3969615098010171E-8</v>
      </c>
    </row>
    <row r="11" spans="1:19" x14ac:dyDescent="0.5">
      <c r="A11" s="1" t="s">
        <v>228</v>
      </c>
      <c r="C11" s="1" t="s">
        <v>229</v>
      </c>
      <c r="E11" s="1" t="s">
        <v>220</v>
      </c>
      <c r="G11" s="1" t="s">
        <v>230</v>
      </c>
      <c r="I11" s="1">
        <v>0</v>
      </c>
      <c r="K11" s="3">
        <v>0</v>
      </c>
      <c r="M11" s="3">
        <v>1000000480000</v>
      </c>
      <c r="O11" s="3">
        <v>0</v>
      </c>
      <c r="Q11" s="3">
        <v>1000000480000</v>
      </c>
      <c r="S11" s="7">
        <v>1.4063099223967127E-2</v>
      </c>
    </row>
    <row r="12" spans="1:19" ht="22.5" thickBot="1" x14ac:dyDescent="0.55000000000000004">
      <c r="K12" s="6">
        <f>SUM(K8:K11)</f>
        <v>27705606888508</v>
      </c>
      <c r="M12" s="6">
        <f>SUM(M8:M11)</f>
        <v>122369496597481</v>
      </c>
      <c r="O12" s="6">
        <f>SUM(O8:O11)</f>
        <v>117418473322011</v>
      </c>
      <c r="Q12" s="6">
        <f>SUM(Q8:Q11)</f>
        <v>32656630163978</v>
      </c>
      <c r="S12" s="10">
        <f>SUM(S8:S11)</f>
        <v>0.45925320987487978</v>
      </c>
    </row>
    <row r="13" spans="1:19" ht="22.5" thickTop="1" x14ac:dyDescent="0.5"/>
    <row r="14" spans="1:19" x14ac:dyDescent="0.5">
      <c r="O14" s="3"/>
    </row>
    <row r="15" spans="1:19" x14ac:dyDescent="0.5">
      <c r="Q15" s="3"/>
      <c r="S15" s="3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C25" sqref="C25"/>
    </sheetView>
  </sheetViews>
  <sheetFormatPr defaultRowHeight="21.75" x14ac:dyDescent="0.5"/>
  <cols>
    <col min="1" max="1" width="24.855468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2.5" x14ac:dyDescent="0.5">
      <c r="A2" s="17" t="s">
        <v>0</v>
      </c>
      <c r="B2" s="17"/>
      <c r="C2" s="17"/>
      <c r="D2" s="17"/>
      <c r="E2" s="17"/>
      <c r="F2" s="17"/>
      <c r="G2" s="17"/>
      <c r="H2" s="5"/>
      <c r="I2" s="5"/>
    </row>
    <row r="3" spans="1:9" ht="22.5" x14ac:dyDescent="0.5">
      <c r="A3" s="17" t="s">
        <v>231</v>
      </c>
      <c r="B3" s="17"/>
      <c r="C3" s="17"/>
      <c r="D3" s="17"/>
      <c r="E3" s="17"/>
      <c r="F3" s="17"/>
      <c r="G3" s="17"/>
    </row>
    <row r="4" spans="1:9" ht="22.5" x14ac:dyDescent="0.5">
      <c r="A4" s="17" t="s">
        <v>2</v>
      </c>
      <c r="B4" s="17"/>
      <c r="C4" s="17"/>
      <c r="D4" s="17"/>
      <c r="E4" s="17"/>
      <c r="F4" s="17"/>
      <c r="G4" s="17"/>
    </row>
    <row r="6" spans="1:9" ht="22.5" x14ac:dyDescent="0.5">
      <c r="A6" s="15" t="s">
        <v>235</v>
      </c>
      <c r="C6" s="15" t="s">
        <v>215</v>
      </c>
      <c r="E6" s="15" t="s">
        <v>320</v>
      </c>
      <c r="G6" s="15" t="s">
        <v>13</v>
      </c>
    </row>
    <row r="7" spans="1:9" x14ac:dyDescent="0.5">
      <c r="A7" s="1" t="s">
        <v>330</v>
      </c>
      <c r="C7" s="3">
        <f>'سرمایه‌گذاری در سهام '!I69</f>
        <v>77104513112</v>
      </c>
      <c r="E7" s="7">
        <f>C7/$C$11</f>
        <v>0.10115249249814287</v>
      </c>
      <c r="G7" s="7">
        <v>4.103168329156374E-3</v>
      </c>
    </row>
    <row r="8" spans="1:9" x14ac:dyDescent="0.5">
      <c r="A8" s="1" t="s">
        <v>331</v>
      </c>
      <c r="C8" s="3">
        <v>541782147862</v>
      </c>
      <c r="E8" s="7">
        <f t="shared" ref="E8:E10" si="0">C8/$C$11</f>
        <v>0.71075754758523457</v>
      </c>
      <c r="G8" s="7">
        <v>7.6191324459737612E-3</v>
      </c>
    </row>
    <row r="9" spans="1:9" x14ac:dyDescent="0.5">
      <c r="A9" s="1" t="s">
        <v>332</v>
      </c>
      <c r="C9" s="3">
        <v>140765835109</v>
      </c>
      <c r="E9" s="7">
        <f t="shared" si="0"/>
        <v>0.18466902267024249</v>
      </c>
      <c r="G9" s="7">
        <v>1.9796029562730434E-3</v>
      </c>
    </row>
    <row r="10" spans="1:9" x14ac:dyDescent="0.5">
      <c r="A10" s="1" t="s">
        <v>328</v>
      </c>
      <c r="C10" s="3">
        <f>'سایر درآمدها '!C10</f>
        <v>2607644105</v>
      </c>
      <c r="E10" s="7">
        <f t="shared" si="0"/>
        <v>3.4209372463800398E-3</v>
      </c>
      <c r="G10" s="7">
        <v>3.6671540187068662E-5</v>
      </c>
    </row>
    <row r="11" spans="1:9" ht="22.5" thickBot="1" x14ac:dyDescent="0.55000000000000004">
      <c r="C11" s="6">
        <f>SUM(C7:C10)</f>
        <v>762260140188</v>
      </c>
      <c r="E11" s="10">
        <f>SUM(E7:E10)</f>
        <v>1</v>
      </c>
      <c r="G11" s="10">
        <f>SUM(G7:G10)</f>
        <v>1.3738575271590248E-2</v>
      </c>
    </row>
    <row r="12" spans="1:9" ht="22.5" thickTop="1" x14ac:dyDescent="0.5"/>
    <row r="13" spans="1:9" x14ac:dyDescent="0.5">
      <c r="G13" s="3"/>
    </row>
  </sheetData>
  <mergeCells count="7">
    <mergeCell ref="A2:G2"/>
    <mergeCell ref="A3:G3"/>
    <mergeCell ref="A4:G4"/>
    <mergeCell ref="A6"/>
    <mergeCell ref="C6"/>
    <mergeCell ref="E6"/>
    <mergeCell ref="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39"/>
  <sheetViews>
    <sheetView rightToLeft="1" workbookViewId="0">
      <selection activeCell="M15" sqref="M15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2.5" x14ac:dyDescent="0.5">
      <c r="A3" s="17" t="s">
        <v>231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2.5" x14ac:dyDescent="0.5">
      <c r="A6" s="15" t="s">
        <v>232</v>
      </c>
      <c r="B6" s="15" t="s">
        <v>232</v>
      </c>
      <c r="C6" s="15" t="s">
        <v>232</v>
      </c>
      <c r="D6" s="15" t="s">
        <v>232</v>
      </c>
      <c r="E6" s="15" t="s">
        <v>232</v>
      </c>
      <c r="F6" s="15" t="s">
        <v>232</v>
      </c>
      <c r="G6" s="15" t="s">
        <v>232</v>
      </c>
      <c r="I6" s="15" t="s">
        <v>233</v>
      </c>
      <c r="J6" s="15" t="s">
        <v>233</v>
      </c>
      <c r="K6" s="15" t="s">
        <v>233</v>
      </c>
      <c r="L6" s="15" t="s">
        <v>233</v>
      </c>
      <c r="M6" s="15" t="s">
        <v>233</v>
      </c>
      <c r="O6" s="15" t="s">
        <v>234</v>
      </c>
      <c r="P6" s="15" t="s">
        <v>234</v>
      </c>
      <c r="Q6" s="15" t="s">
        <v>234</v>
      </c>
      <c r="R6" s="15" t="s">
        <v>234</v>
      </c>
      <c r="S6" s="15" t="s">
        <v>234</v>
      </c>
    </row>
    <row r="7" spans="1:19" ht="22.5" x14ac:dyDescent="0.5">
      <c r="A7" s="18" t="s">
        <v>235</v>
      </c>
      <c r="C7" s="18" t="s">
        <v>236</v>
      </c>
      <c r="E7" s="18" t="s">
        <v>56</v>
      </c>
      <c r="G7" s="18" t="s">
        <v>57</v>
      </c>
      <c r="I7" s="18" t="s">
        <v>237</v>
      </c>
      <c r="K7" s="18" t="s">
        <v>238</v>
      </c>
      <c r="M7" s="18" t="s">
        <v>239</v>
      </c>
      <c r="O7" s="18" t="s">
        <v>237</v>
      </c>
      <c r="Q7" s="18" t="s">
        <v>238</v>
      </c>
      <c r="S7" s="18" t="s">
        <v>239</v>
      </c>
    </row>
    <row r="8" spans="1:19" x14ac:dyDescent="0.5">
      <c r="A8" s="1" t="s">
        <v>161</v>
      </c>
      <c r="C8" s="1" t="s">
        <v>240</v>
      </c>
      <c r="E8" s="1" t="s">
        <v>163</v>
      </c>
      <c r="G8" s="3">
        <v>18</v>
      </c>
      <c r="I8" s="3">
        <v>30241408600</v>
      </c>
      <c r="K8" s="1">
        <v>0</v>
      </c>
      <c r="M8" s="3">
        <v>30241408600</v>
      </c>
      <c r="O8" s="3">
        <v>271549317729</v>
      </c>
      <c r="Q8" s="1">
        <v>0</v>
      </c>
      <c r="S8" s="3">
        <v>271549317729</v>
      </c>
    </row>
    <row r="9" spans="1:19" x14ac:dyDescent="0.5">
      <c r="A9" s="1" t="s">
        <v>172</v>
      </c>
      <c r="C9" s="1" t="s">
        <v>240</v>
      </c>
      <c r="E9" s="1" t="s">
        <v>174</v>
      </c>
      <c r="G9" s="3">
        <v>18</v>
      </c>
      <c r="I9" s="3">
        <v>15311741645</v>
      </c>
      <c r="K9" s="1">
        <v>0</v>
      </c>
      <c r="M9" s="3">
        <v>15311741645</v>
      </c>
      <c r="O9" s="3">
        <v>195059303950</v>
      </c>
      <c r="Q9" s="1">
        <v>0</v>
      </c>
      <c r="S9" s="3">
        <v>195059303950</v>
      </c>
    </row>
    <row r="10" spans="1:19" x14ac:dyDescent="0.5">
      <c r="A10" s="1" t="s">
        <v>167</v>
      </c>
      <c r="C10" s="1" t="s">
        <v>240</v>
      </c>
      <c r="E10" s="1" t="s">
        <v>169</v>
      </c>
      <c r="G10" s="3">
        <v>18</v>
      </c>
      <c r="I10" s="3">
        <v>14256203931</v>
      </c>
      <c r="K10" s="1">
        <v>0</v>
      </c>
      <c r="M10" s="3">
        <v>14256203931</v>
      </c>
      <c r="O10" s="3">
        <v>208372138445</v>
      </c>
      <c r="Q10" s="1">
        <v>0</v>
      </c>
      <c r="S10" s="3">
        <v>208372138445</v>
      </c>
    </row>
    <row r="11" spans="1:19" x14ac:dyDescent="0.5">
      <c r="A11" s="1" t="s">
        <v>170</v>
      </c>
      <c r="C11" s="1" t="s">
        <v>240</v>
      </c>
      <c r="E11" s="1" t="s">
        <v>169</v>
      </c>
      <c r="G11" s="3">
        <v>18</v>
      </c>
      <c r="I11" s="3">
        <v>10397220597</v>
      </c>
      <c r="K11" s="1">
        <v>0</v>
      </c>
      <c r="M11" s="3">
        <v>10397220597</v>
      </c>
      <c r="O11" s="3">
        <v>37036603399</v>
      </c>
      <c r="Q11" s="1">
        <v>0</v>
      </c>
      <c r="S11" s="3">
        <v>37036603399</v>
      </c>
    </row>
    <row r="12" spans="1:19" x14ac:dyDescent="0.5">
      <c r="A12" s="1" t="s">
        <v>171</v>
      </c>
      <c r="C12" s="1" t="s">
        <v>240</v>
      </c>
      <c r="E12" s="1" t="s">
        <v>169</v>
      </c>
      <c r="G12" s="3">
        <v>18</v>
      </c>
      <c r="I12" s="3">
        <v>21384305896</v>
      </c>
      <c r="K12" s="1">
        <v>0</v>
      </c>
      <c r="M12" s="3">
        <v>21384305896</v>
      </c>
      <c r="O12" s="3">
        <v>291558207668</v>
      </c>
      <c r="Q12" s="1">
        <v>0</v>
      </c>
      <c r="S12" s="3">
        <v>291558207668</v>
      </c>
    </row>
    <row r="13" spans="1:19" x14ac:dyDescent="0.5">
      <c r="A13" s="1" t="s">
        <v>175</v>
      </c>
      <c r="C13" s="1" t="s">
        <v>240</v>
      </c>
      <c r="E13" s="1" t="s">
        <v>177</v>
      </c>
      <c r="G13" s="3">
        <v>18</v>
      </c>
      <c r="I13" s="3">
        <v>14533610901</v>
      </c>
      <c r="K13" s="1">
        <v>0</v>
      </c>
      <c r="M13" s="3">
        <v>14533610901</v>
      </c>
      <c r="O13" s="3">
        <v>216766705320</v>
      </c>
      <c r="Q13" s="1">
        <v>0</v>
      </c>
      <c r="S13" s="3">
        <v>216766705320</v>
      </c>
    </row>
    <row r="14" spans="1:19" x14ac:dyDescent="0.5">
      <c r="A14" s="1" t="s">
        <v>59</v>
      </c>
      <c r="C14" s="1" t="s">
        <v>240</v>
      </c>
      <c r="E14" s="1" t="s">
        <v>62</v>
      </c>
      <c r="G14" s="3">
        <v>16</v>
      </c>
      <c r="I14" s="3">
        <v>14267742</v>
      </c>
      <c r="K14" s="1">
        <v>0</v>
      </c>
      <c r="M14" s="3">
        <v>14267742</v>
      </c>
      <c r="O14" s="3">
        <v>107065244</v>
      </c>
      <c r="Q14" s="1">
        <v>0</v>
      </c>
      <c r="S14" s="3">
        <v>107065244</v>
      </c>
    </row>
    <row r="15" spans="1:19" x14ac:dyDescent="0.5">
      <c r="A15" s="1" t="s">
        <v>152</v>
      </c>
      <c r="C15" s="1" t="s">
        <v>240</v>
      </c>
      <c r="E15" s="1" t="s">
        <v>154</v>
      </c>
      <c r="G15" s="3">
        <v>16</v>
      </c>
      <c r="I15" s="3">
        <v>4864110517</v>
      </c>
      <c r="K15" s="1">
        <v>0</v>
      </c>
      <c r="M15" s="3">
        <v>4864110517</v>
      </c>
      <c r="O15" s="3">
        <v>35164719196</v>
      </c>
      <c r="Q15" s="1">
        <v>0</v>
      </c>
      <c r="S15" s="3">
        <v>35164719196</v>
      </c>
    </row>
    <row r="16" spans="1:19" x14ac:dyDescent="0.5">
      <c r="A16" s="1" t="s">
        <v>63</v>
      </c>
      <c r="C16" s="1" t="s">
        <v>240</v>
      </c>
      <c r="E16" s="1" t="s">
        <v>65</v>
      </c>
      <c r="G16" s="3">
        <v>19</v>
      </c>
      <c r="I16" s="3">
        <v>33081042325</v>
      </c>
      <c r="K16" s="1">
        <v>0</v>
      </c>
      <c r="M16" s="3">
        <v>33081042325</v>
      </c>
      <c r="O16" s="3">
        <v>163399378760</v>
      </c>
      <c r="Q16" s="1">
        <v>0</v>
      </c>
      <c r="S16" s="3">
        <v>163399378760</v>
      </c>
    </row>
    <row r="17" spans="1:19" x14ac:dyDescent="0.5">
      <c r="A17" s="1" t="s">
        <v>159</v>
      </c>
      <c r="C17" s="1" t="s">
        <v>240</v>
      </c>
      <c r="E17" s="1" t="s">
        <v>160</v>
      </c>
      <c r="G17" s="3">
        <v>16</v>
      </c>
      <c r="I17" s="3">
        <v>290346</v>
      </c>
      <c r="K17" s="1">
        <v>0</v>
      </c>
      <c r="M17" s="3">
        <v>290346</v>
      </c>
      <c r="O17" s="3">
        <v>1831345</v>
      </c>
      <c r="Q17" s="1">
        <v>0</v>
      </c>
      <c r="S17" s="3">
        <v>1831345</v>
      </c>
    </row>
    <row r="18" spans="1:19" x14ac:dyDescent="0.5">
      <c r="A18" s="1" t="s">
        <v>66</v>
      </c>
      <c r="C18" s="1" t="s">
        <v>240</v>
      </c>
      <c r="E18" s="1" t="s">
        <v>68</v>
      </c>
      <c r="G18" s="3">
        <v>20</v>
      </c>
      <c r="I18" s="3">
        <v>26001700096</v>
      </c>
      <c r="K18" s="1">
        <v>0</v>
      </c>
      <c r="M18" s="3">
        <v>26001700096</v>
      </c>
      <c r="O18" s="3">
        <v>134825460844</v>
      </c>
      <c r="Q18" s="1">
        <v>0</v>
      </c>
      <c r="S18" s="3">
        <v>134825460844</v>
      </c>
    </row>
    <row r="19" spans="1:19" x14ac:dyDescent="0.5">
      <c r="A19" s="1" t="s">
        <v>185</v>
      </c>
      <c r="C19" s="1" t="s">
        <v>240</v>
      </c>
      <c r="E19" s="1" t="s">
        <v>68</v>
      </c>
      <c r="G19" s="3">
        <v>20</v>
      </c>
      <c r="I19" s="3">
        <v>20027497</v>
      </c>
      <c r="K19" s="1">
        <v>0</v>
      </c>
      <c r="M19" s="3">
        <v>20027497</v>
      </c>
      <c r="O19" s="3">
        <v>20027497</v>
      </c>
      <c r="Q19" s="1">
        <v>0</v>
      </c>
      <c r="S19" s="3">
        <v>20027497</v>
      </c>
    </row>
    <row r="20" spans="1:19" x14ac:dyDescent="0.5">
      <c r="A20" s="1" t="s">
        <v>146</v>
      </c>
      <c r="C20" s="1" t="s">
        <v>240</v>
      </c>
      <c r="E20" s="1" t="s">
        <v>148</v>
      </c>
      <c r="G20" s="3">
        <v>18</v>
      </c>
      <c r="I20" s="3">
        <v>44920505</v>
      </c>
      <c r="K20" s="1">
        <v>0</v>
      </c>
      <c r="M20" s="3">
        <v>44920505</v>
      </c>
      <c r="O20" s="3">
        <v>358216667</v>
      </c>
      <c r="Q20" s="1">
        <v>0</v>
      </c>
      <c r="S20" s="3">
        <v>358216667</v>
      </c>
    </row>
    <row r="21" spans="1:19" x14ac:dyDescent="0.5">
      <c r="A21" s="1" t="s">
        <v>164</v>
      </c>
      <c r="C21" s="1" t="s">
        <v>240</v>
      </c>
      <c r="E21" s="1" t="s">
        <v>166</v>
      </c>
      <c r="G21" s="3">
        <v>17</v>
      </c>
      <c r="I21" s="3">
        <v>203368955</v>
      </c>
      <c r="K21" s="1">
        <v>0</v>
      </c>
      <c r="M21" s="3">
        <v>203368955</v>
      </c>
      <c r="O21" s="3">
        <v>1171912564</v>
      </c>
      <c r="Q21" s="1">
        <v>0</v>
      </c>
      <c r="S21" s="3">
        <v>1171912564</v>
      </c>
    </row>
    <row r="22" spans="1:19" x14ac:dyDescent="0.5">
      <c r="A22" s="1" t="s">
        <v>158</v>
      </c>
      <c r="C22" s="1" t="s">
        <v>240</v>
      </c>
      <c r="E22" s="1" t="s">
        <v>71</v>
      </c>
      <c r="G22" s="3">
        <v>20</v>
      </c>
      <c r="I22" s="3">
        <v>48972813490</v>
      </c>
      <c r="K22" s="1">
        <v>0</v>
      </c>
      <c r="M22" s="3">
        <v>48972813490</v>
      </c>
      <c r="O22" s="3">
        <v>372527000799</v>
      </c>
      <c r="Q22" s="1">
        <v>0</v>
      </c>
      <c r="S22" s="3">
        <v>372527000799</v>
      </c>
    </row>
    <row r="23" spans="1:19" x14ac:dyDescent="0.5">
      <c r="A23" s="1" t="s">
        <v>157</v>
      </c>
      <c r="C23" s="1" t="s">
        <v>240</v>
      </c>
      <c r="E23" s="1" t="s">
        <v>71</v>
      </c>
      <c r="G23" s="3">
        <v>20</v>
      </c>
      <c r="I23" s="3">
        <v>52470872</v>
      </c>
      <c r="K23" s="1">
        <v>0</v>
      </c>
      <c r="M23" s="3">
        <v>52470872</v>
      </c>
      <c r="O23" s="3">
        <v>399136073</v>
      </c>
      <c r="Q23" s="1">
        <v>0</v>
      </c>
      <c r="S23" s="3">
        <v>399136073</v>
      </c>
    </row>
    <row r="24" spans="1:19" x14ac:dyDescent="0.5">
      <c r="A24" s="1" t="s">
        <v>156</v>
      </c>
      <c r="C24" s="1" t="s">
        <v>240</v>
      </c>
      <c r="E24" s="1" t="s">
        <v>71</v>
      </c>
      <c r="G24" s="3">
        <v>20</v>
      </c>
      <c r="I24" s="3">
        <v>153232434</v>
      </c>
      <c r="K24" s="1">
        <v>0</v>
      </c>
      <c r="M24" s="3">
        <v>153232434</v>
      </c>
      <c r="O24" s="3">
        <v>184892128</v>
      </c>
      <c r="Q24" s="1">
        <v>0</v>
      </c>
      <c r="S24" s="3">
        <v>184892128</v>
      </c>
    </row>
    <row r="25" spans="1:19" x14ac:dyDescent="0.5">
      <c r="A25" s="1" t="s">
        <v>155</v>
      </c>
      <c r="C25" s="1" t="s">
        <v>240</v>
      </c>
      <c r="E25" s="1" t="s">
        <v>71</v>
      </c>
      <c r="G25" s="3">
        <v>20</v>
      </c>
      <c r="I25" s="3">
        <v>8745145266</v>
      </c>
      <c r="K25" s="1">
        <v>0</v>
      </c>
      <c r="M25" s="3">
        <v>8745145266</v>
      </c>
      <c r="O25" s="3">
        <v>66522678712</v>
      </c>
      <c r="Q25" s="1">
        <v>0</v>
      </c>
      <c r="S25" s="3">
        <v>66522678712</v>
      </c>
    </row>
    <row r="26" spans="1:19" x14ac:dyDescent="0.5">
      <c r="A26" s="1" t="s">
        <v>74</v>
      </c>
      <c r="C26" s="1" t="s">
        <v>240</v>
      </c>
      <c r="E26" s="1" t="s">
        <v>71</v>
      </c>
      <c r="G26" s="3">
        <v>20</v>
      </c>
      <c r="I26" s="3">
        <v>16603812646</v>
      </c>
      <c r="K26" s="1">
        <v>0</v>
      </c>
      <c r="M26" s="3">
        <v>16603812646</v>
      </c>
      <c r="O26" s="3">
        <v>125650840202</v>
      </c>
      <c r="Q26" s="1">
        <v>0</v>
      </c>
      <c r="S26" s="3">
        <v>125650840202</v>
      </c>
    </row>
    <row r="27" spans="1:19" x14ac:dyDescent="0.5">
      <c r="A27" s="1" t="s">
        <v>72</v>
      </c>
      <c r="C27" s="1" t="s">
        <v>240</v>
      </c>
      <c r="E27" s="1" t="s">
        <v>71</v>
      </c>
      <c r="G27" s="3">
        <v>20</v>
      </c>
      <c r="I27" s="3">
        <v>148230211</v>
      </c>
      <c r="K27" s="1">
        <v>0</v>
      </c>
      <c r="M27" s="3">
        <v>148230211</v>
      </c>
      <c r="O27" s="3">
        <v>706709876</v>
      </c>
      <c r="Q27" s="1">
        <v>0</v>
      </c>
      <c r="S27" s="3">
        <v>706709876</v>
      </c>
    </row>
    <row r="28" spans="1:19" x14ac:dyDescent="0.5">
      <c r="A28" s="1" t="s">
        <v>69</v>
      </c>
      <c r="C28" s="1" t="s">
        <v>240</v>
      </c>
      <c r="E28" s="1" t="s">
        <v>71</v>
      </c>
      <c r="G28" s="3">
        <v>20</v>
      </c>
      <c r="I28" s="3">
        <v>8745145266</v>
      </c>
      <c r="K28" s="1">
        <v>0</v>
      </c>
      <c r="M28" s="3">
        <v>8745145266</v>
      </c>
      <c r="O28" s="3">
        <v>66522678712</v>
      </c>
      <c r="Q28" s="1">
        <v>0</v>
      </c>
      <c r="S28" s="3">
        <v>66522678712</v>
      </c>
    </row>
    <row r="29" spans="1:19" x14ac:dyDescent="0.5">
      <c r="A29" s="1" t="s">
        <v>189</v>
      </c>
      <c r="C29" s="1" t="s">
        <v>240</v>
      </c>
      <c r="E29" s="1" t="s">
        <v>71</v>
      </c>
      <c r="G29" s="3">
        <v>20</v>
      </c>
      <c r="I29" s="3">
        <v>55574964380</v>
      </c>
      <c r="K29" s="1">
        <v>0</v>
      </c>
      <c r="M29" s="3">
        <v>55574964380</v>
      </c>
      <c r="O29" s="3">
        <v>55574964380</v>
      </c>
      <c r="Q29" s="1">
        <v>0</v>
      </c>
      <c r="S29" s="3">
        <v>55574964380</v>
      </c>
    </row>
    <row r="30" spans="1:19" x14ac:dyDescent="0.5">
      <c r="A30" s="1" t="s">
        <v>73</v>
      </c>
      <c r="C30" s="1" t="s">
        <v>240</v>
      </c>
      <c r="E30" s="1" t="s">
        <v>71</v>
      </c>
      <c r="G30" s="3">
        <v>20</v>
      </c>
      <c r="I30" s="3">
        <v>87451452</v>
      </c>
      <c r="K30" s="1">
        <v>0</v>
      </c>
      <c r="M30" s="3">
        <v>87451452</v>
      </c>
      <c r="O30" s="3">
        <v>14101805608</v>
      </c>
      <c r="Q30" s="1">
        <v>0</v>
      </c>
      <c r="S30" s="3">
        <v>14101805608</v>
      </c>
    </row>
    <row r="31" spans="1:19" x14ac:dyDescent="0.5">
      <c r="A31" s="1" t="s">
        <v>149</v>
      </c>
      <c r="C31" s="1" t="s">
        <v>240</v>
      </c>
      <c r="E31" s="1" t="s">
        <v>151</v>
      </c>
      <c r="G31" s="3">
        <v>18</v>
      </c>
      <c r="I31" s="3">
        <v>7449417</v>
      </c>
      <c r="K31" s="1">
        <v>0</v>
      </c>
      <c r="M31" s="3">
        <v>7449417</v>
      </c>
      <c r="O31" s="3">
        <v>59397503</v>
      </c>
      <c r="Q31" s="1">
        <v>0</v>
      </c>
      <c r="S31" s="3">
        <v>59397503</v>
      </c>
    </row>
    <row r="32" spans="1:19" x14ac:dyDescent="0.5">
      <c r="A32" s="1" t="s">
        <v>75</v>
      </c>
      <c r="C32" s="1" t="s">
        <v>240</v>
      </c>
      <c r="E32" s="1" t="s">
        <v>77</v>
      </c>
      <c r="G32" s="3">
        <v>21</v>
      </c>
      <c r="I32" s="3">
        <v>400402628</v>
      </c>
      <c r="K32" s="1">
        <v>0</v>
      </c>
      <c r="M32" s="3">
        <v>400402628</v>
      </c>
      <c r="O32" s="3">
        <v>5956238159</v>
      </c>
      <c r="Q32" s="1">
        <v>0</v>
      </c>
      <c r="S32" s="3">
        <v>5956238159</v>
      </c>
    </row>
    <row r="33" spans="1:19" x14ac:dyDescent="0.5">
      <c r="A33" s="1" t="s">
        <v>241</v>
      </c>
      <c r="C33" s="1" t="s">
        <v>240</v>
      </c>
      <c r="E33" s="1" t="s">
        <v>242</v>
      </c>
      <c r="G33" s="3">
        <v>21</v>
      </c>
      <c r="I33" s="3">
        <v>0</v>
      </c>
      <c r="K33" s="1">
        <v>0</v>
      </c>
      <c r="M33" s="3">
        <v>0</v>
      </c>
      <c r="O33" s="3">
        <v>609197655</v>
      </c>
      <c r="Q33" s="1">
        <v>0</v>
      </c>
      <c r="S33" s="3">
        <v>609197655</v>
      </c>
    </row>
    <row r="34" spans="1:19" x14ac:dyDescent="0.5">
      <c r="A34" s="1" t="s">
        <v>243</v>
      </c>
      <c r="C34" s="1" t="s">
        <v>240</v>
      </c>
      <c r="E34" s="1" t="s">
        <v>244</v>
      </c>
      <c r="G34" s="3">
        <v>18</v>
      </c>
      <c r="I34" s="3">
        <v>0</v>
      </c>
      <c r="K34" s="1">
        <v>0</v>
      </c>
      <c r="M34" s="3">
        <v>0</v>
      </c>
      <c r="O34" s="3">
        <v>50674571755</v>
      </c>
      <c r="Q34" s="1">
        <v>0</v>
      </c>
      <c r="S34" s="3">
        <v>50674571755</v>
      </c>
    </row>
    <row r="35" spans="1:19" x14ac:dyDescent="0.5">
      <c r="A35" s="1" t="s">
        <v>218</v>
      </c>
      <c r="C35" s="3">
        <v>1</v>
      </c>
      <c r="E35" s="1" t="s">
        <v>240</v>
      </c>
      <c r="G35" s="1">
        <v>0</v>
      </c>
      <c r="I35" s="3">
        <v>15443825385</v>
      </c>
      <c r="K35" s="1">
        <v>0</v>
      </c>
      <c r="M35" s="3">
        <v>15443825385</v>
      </c>
      <c r="O35" s="3">
        <v>15454581532</v>
      </c>
      <c r="Q35" s="1">
        <v>0</v>
      </c>
      <c r="S35" s="3">
        <v>15454581532</v>
      </c>
    </row>
    <row r="36" spans="1:19" x14ac:dyDescent="0.5">
      <c r="A36" s="1" t="s">
        <v>222</v>
      </c>
      <c r="C36" s="3">
        <v>1</v>
      </c>
      <c r="E36" s="1" t="s">
        <v>240</v>
      </c>
      <c r="G36" s="1">
        <v>0</v>
      </c>
      <c r="I36" s="3">
        <v>125321529724</v>
      </c>
      <c r="K36" s="1">
        <v>0</v>
      </c>
      <c r="M36" s="3">
        <v>125321529724</v>
      </c>
      <c r="O36" s="3">
        <v>267009265182</v>
      </c>
      <c r="Q36" s="1">
        <v>0</v>
      </c>
      <c r="S36" s="3">
        <v>267009265182</v>
      </c>
    </row>
    <row r="37" spans="1:19" x14ac:dyDescent="0.5">
      <c r="A37" s="1" t="s">
        <v>228</v>
      </c>
      <c r="C37" s="3">
        <v>17</v>
      </c>
      <c r="E37" s="1" t="s">
        <v>240</v>
      </c>
      <c r="G37" s="1">
        <v>0</v>
      </c>
      <c r="I37" s="3">
        <v>480000</v>
      </c>
      <c r="K37" s="1">
        <v>0</v>
      </c>
      <c r="M37" s="3">
        <v>480000</v>
      </c>
      <c r="O37" s="3">
        <v>480000</v>
      </c>
      <c r="Q37" s="1">
        <v>0</v>
      </c>
      <c r="S37" s="3">
        <v>480000</v>
      </c>
    </row>
    <row r="38" spans="1:19" ht="22.5" thickBot="1" x14ac:dyDescent="0.55000000000000004">
      <c r="I38" s="6">
        <f>SUM(I8:I37)</f>
        <v>450611172724</v>
      </c>
      <c r="K38" s="6">
        <f>SUM(K8:K37)</f>
        <v>0</v>
      </c>
      <c r="M38" s="6">
        <f>SUM(M8:M37)</f>
        <v>450611172724</v>
      </c>
      <c r="O38" s="6">
        <f>SUM(O8:O37)</f>
        <v>2597345326904</v>
      </c>
      <c r="Q38" s="6">
        <f>SUM(Q8:Q37)</f>
        <v>0</v>
      </c>
      <c r="S38" s="6">
        <f>SUM(S8:S37)</f>
        <v>2597345326904</v>
      </c>
    </row>
    <row r="39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7"/>
  <sheetViews>
    <sheetView rightToLeft="1" topLeftCell="A15" workbookViewId="0">
      <selection activeCell="Q27" sqref="Q27"/>
    </sheetView>
  </sheetViews>
  <sheetFormatPr defaultRowHeight="21.75" x14ac:dyDescent="0.5"/>
  <cols>
    <col min="1" max="1" width="28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31.85546875" style="1" customWidth="1"/>
    <col min="6" max="6" width="1" style="1" customWidth="1"/>
    <col min="7" max="7" width="24.85546875" style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4.42578125" style="1" customWidth="1"/>
    <col min="14" max="14" width="1" style="1" customWidth="1"/>
    <col min="15" max="15" width="24" style="1" customWidth="1"/>
    <col min="16" max="16" width="1" style="1" customWidth="1"/>
    <col min="17" max="17" width="15.42578125" style="1" bestFit="1" customWidth="1"/>
    <col min="18" max="18" width="1" style="1" customWidth="1"/>
    <col min="19" max="19" width="26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2.5" x14ac:dyDescent="0.5">
      <c r="A3" s="17" t="s">
        <v>231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2.5" x14ac:dyDescent="0.5">
      <c r="A6" s="14" t="s">
        <v>3</v>
      </c>
      <c r="C6" s="15" t="s">
        <v>245</v>
      </c>
      <c r="D6" s="15" t="s">
        <v>245</v>
      </c>
      <c r="E6" s="15" t="s">
        <v>245</v>
      </c>
      <c r="F6" s="15" t="s">
        <v>245</v>
      </c>
      <c r="G6" s="15" t="s">
        <v>245</v>
      </c>
      <c r="I6" s="15" t="s">
        <v>233</v>
      </c>
      <c r="J6" s="15" t="s">
        <v>233</v>
      </c>
      <c r="K6" s="15" t="s">
        <v>233</v>
      </c>
      <c r="L6" s="15" t="s">
        <v>233</v>
      </c>
      <c r="M6" s="15" t="s">
        <v>233</v>
      </c>
      <c r="O6" s="15" t="s">
        <v>234</v>
      </c>
      <c r="P6" s="15" t="s">
        <v>234</v>
      </c>
      <c r="Q6" s="15" t="s">
        <v>234</v>
      </c>
      <c r="R6" s="15" t="s">
        <v>234</v>
      </c>
      <c r="S6" s="15" t="s">
        <v>234</v>
      </c>
    </row>
    <row r="7" spans="1:19" ht="22.5" x14ac:dyDescent="0.5">
      <c r="A7" s="15" t="s">
        <v>3</v>
      </c>
      <c r="C7" s="18" t="s">
        <v>246</v>
      </c>
      <c r="E7" s="18" t="s">
        <v>247</v>
      </c>
      <c r="G7" s="18" t="s">
        <v>248</v>
      </c>
      <c r="I7" s="18" t="s">
        <v>249</v>
      </c>
      <c r="K7" s="18" t="s">
        <v>238</v>
      </c>
      <c r="M7" s="18" t="s">
        <v>250</v>
      </c>
      <c r="O7" s="18" t="s">
        <v>249</v>
      </c>
      <c r="Q7" s="18" t="s">
        <v>238</v>
      </c>
      <c r="S7" s="18" t="s">
        <v>250</v>
      </c>
    </row>
    <row r="8" spans="1:19" x14ac:dyDescent="0.5">
      <c r="A8" s="1" t="s">
        <v>41</v>
      </c>
      <c r="C8" s="1" t="s">
        <v>251</v>
      </c>
      <c r="E8" s="3">
        <v>440871</v>
      </c>
      <c r="G8" s="3">
        <v>1600</v>
      </c>
      <c r="I8" s="3">
        <v>705393600</v>
      </c>
      <c r="K8" s="3">
        <v>42668596</v>
      </c>
      <c r="M8" s="3">
        <v>662725004</v>
      </c>
      <c r="O8" s="3">
        <v>705393600</v>
      </c>
      <c r="Q8" s="3">
        <v>42668596</v>
      </c>
      <c r="S8" s="3">
        <v>662725004</v>
      </c>
    </row>
    <row r="9" spans="1:19" x14ac:dyDescent="0.5">
      <c r="A9" s="1" t="s">
        <v>31</v>
      </c>
      <c r="C9" s="1" t="s">
        <v>252</v>
      </c>
      <c r="E9" s="3">
        <v>3935486</v>
      </c>
      <c r="G9" s="3">
        <v>500</v>
      </c>
      <c r="I9" s="3">
        <v>0</v>
      </c>
      <c r="K9" s="3">
        <v>0</v>
      </c>
      <c r="M9" s="3">
        <v>0</v>
      </c>
      <c r="O9" s="3">
        <v>1967743000</v>
      </c>
      <c r="Q9" s="3">
        <v>62633729</v>
      </c>
      <c r="S9" s="3">
        <v>1905109271</v>
      </c>
    </row>
    <row r="10" spans="1:19" x14ac:dyDescent="0.5">
      <c r="A10" s="1" t="s">
        <v>253</v>
      </c>
      <c r="C10" s="1" t="s">
        <v>254</v>
      </c>
      <c r="E10" s="3">
        <v>17817383</v>
      </c>
      <c r="G10" s="3">
        <v>490</v>
      </c>
      <c r="I10" s="3">
        <v>0</v>
      </c>
      <c r="K10" s="3">
        <v>0</v>
      </c>
      <c r="M10" s="3">
        <v>0</v>
      </c>
      <c r="O10" s="3">
        <v>8730517670</v>
      </c>
      <c r="Q10" s="3">
        <v>0</v>
      </c>
      <c r="S10" s="3">
        <v>8730517670</v>
      </c>
    </row>
    <row r="11" spans="1:19" x14ac:dyDescent="0.5">
      <c r="A11" s="1" t="s">
        <v>42</v>
      </c>
      <c r="C11" s="1" t="s">
        <v>4</v>
      </c>
      <c r="E11" s="3">
        <v>5065493</v>
      </c>
      <c r="G11" s="3">
        <v>500</v>
      </c>
      <c r="I11" s="3">
        <v>0</v>
      </c>
      <c r="K11" s="3">
        <v>0</v>
      </c>
      <c r="M11" s="3">
        <v>0</v>
      </c>
      <c r="O11" s="3">
        <v>2532746500</v>
      </c>
      <c r="Q11" s="3">
        <v>196795843</v>
      </c>
      <c r="S11" s="3">
        <v>2335950657</v>
      </c>
    </row>
    <row r="12" spans="1:19" x14ac:dyDescent="0.5">
      <c r="A12" s="1" t="s">
        <v>43</v>
      </c>
      <c r="C12" s="1" t="s">
        <v>255</v>
      </c>
      <c r="E12" s="3">
        <v>9613827</v>
      </c>
      <c r="G12" s="3">
        <v>860</v>
      </c>
      <c r="I12" s="3">
        <v>0</v>
      </c>
      <c r="K12" s="3">
        <v>0</v>
      </c>
      <c r="M12" s="3">
        <v>0</v>
      </c>
      <c r="O12" s="3">
        <v>8267891220</v>
      </c>
      <c r="Q12" s="3">
        <v>0</v>
      </c>
      <c r="S12" s="3">
        <v>8267891220</v>
      </c>
    </row>
    <row r="13" spans="1:19" x14ac:dyDescent="0.5">
      <c r="A13" s="1" t="s">
        <v>17</v>
      </c>
      <c r="C13" s="1" t="s">
        <v>256</v>
      </c>
      <c r="E13" s="3">
        <v>380000</v>
      </c>
      <c r="G13" s="3">
        <v>2080</v>
      </c>
      <c r="I13" s="3">
        <v>0</v>
      </c>
      <c r="K13" s="3">
        <v>0</v>
      </c>
      <c r="M13" s="3">
        <v>0</v>
      </c>
      <c r="O13" s="3">
        <v>790400000</v>
      </c>
      <c r="Q13" s="3">
        <v>0</v>
      </c>
      <c r="S13" s="3">
        <v>790400000</v>
      </c>
    </row>
    <row r="14" spans="1:19" x14ac:dyDescent="0.5">
      <c r="A14" s="1" t="s">
        <v>27</v>
      </c>
      <c r="C14" s="1" t="s">
        <v>257</v>
      </c>
      <c r="E14" s="3">
        <v>6124931</v>
      </c>
      <c r="G14" s="3">
        <v>250</v>
      </c>
      <c r="I14" s="3">
        <v>0</v>
      </c>
      <c r="K14" s="3">
        <v>0</v>
      </c>
      <c r="M14" s="3">
        <v>0</v>
      </c>
      <c r="O14" s="3">
        <v>1531232750</v>
      </c>
      <c r="Q14" s="3">
        <v>0</v>
      </c>
      <c r="S14" s="3">
        <v>1531232750</v>
      </c>
    </row>
    <row r="15" spans="1:19" x14ac:dyDescent="0.5">
      <c r="A15" s="1" t="s">
        <v>23</v>
      </c>
      <c r="C15" s="1" t="s">
        <v>258</v>
      </c>
      <c r="E15" s="3">
        <v>1329224</v>
      </c>
      <c r="G15" s="3">
        <v>370</v>
      </c>
      <c r="I15" s="3">
        <v>0</v>
      </c>
      <c r="K15" s="3">
        <v>0</v>
      </c>
      <c r="M15" s="3">
        <v>0</v>
      </c>
      <c r="O15" s="3">
        <v>491812880</v>
      </c>
      <c r="Q15" s="3">
        <v>0</v>
      </c>
      <c r="S15" s="3">
        <v>491812880</v>
      </c>
    </row>
    <row r="16" spans="1:19" x14ac:dyDescent="0.5">
      <c r="A16" s="1" t="s">
        <v>259</v>
      </c>
      <c r="C16" s="1" t="s">
        <v>260</v>
      </c>
      <c r="E16" s="3">
        <v>444523</v>
      </c>
      <c r="G16" s="3">
        <v>1650</v>
      </c>
      <c r="I16" s="3">
        <v>0</v>
      </c>
      <c r="K16" s="3">
        <v>0</v>
      </c>
      <c r="M16" s="3">
        <v>0</v>
      </c>
      <c r="O16" s="3">
        <v>733462950</v>
      </c>
      <c r="Q16" s="3">
        <v>43922765</v>
      </c>
      <c r="S16" s="3">
        <v>689540185</v>
      </c>
    </row>
    <row r="17" spans="1:19" x14ac:dyDescent="0.5">
      <c r="A17" s="1" t="s">
        <v>24</v>
      </c>
      <c r="C17" s="1" t="s">
        <v>261</v>
      </c>
      <c r="E17" s="3">
        <v>6374848</v>
      </c>
      <c r="G17" s="3">
        <v>620</v>
      </c>
      <c r="I17" s="3">
        <v>0</v>
      </c>
      <c r="K17" s="3">
        <v>0</v>
      </c>
      <c r="M17" s="3">
        <v>0</v>
      </c>
      <c r="O17" s="3">
        <v>3952405760</v>
      </c>
      <c r="Q17" s="3">
        <v>272232029</v>
      </c>
      <c r="S17" s="3">
        <v>3680173731</v>
      </c>
    </row>
    <row r="18" spans="1:19" x14ac:dyDescent="0.5">
      <c r="A18" s="1" t="s">
        <v>25</v>
      </c>
      <c r="C18" s="1" t="s">
        <v>262</v>
      </c>
      <c r="E18" s="3">
        <v>11058544</v>
      </c>
      <c r="G18" s="3">
        <v>750</v>
      </c>
      <c r="I18" s="3">
        <v>0</v>
      </c>
      <c r="K18" s="3">
        <v>0</v>
      </c>
      <c r="M18" s="3">
        <v>0</v>
      </c>
      <c r="O18" s="3">
        <v>8293908000</v>
      </c>
      <c r="Q18" s="3">
        <v>0</v>
      </c>
      <c r="S18" s="3">
        <v>8293908000</v>
      </c>
    </row>
    <row r="19" spans="1:19" x14ac:dyDescent="0.5">
      <c r="A19" s="1" t="s">
        <v>21</v>
      </c>
      <c r="C19" s="1" t="s">
        <v>263</v>
      </c>
      <c r="E19" s="3">
        <v>797212</v>
      </c>
      <c r="G19" s="3">
        <v>5500</v>
      </c>
      <c r="I19" s="3">
        <v>0</v>
      </c>
      <c r="K19" s="3">
        <v>0</v>
      </c>
      <c r="M19" s="3">
        <v>0</v>
      </c>
      <c r="O19" s="3">
        <v>4384666000</v>
      </c>
      <c r="Q19" s="3">
        <v>555950474</v>
      </c>
      <c r="S19" s="3">
        <v>3828715526</v>
      </c>
    </row>
    <row r="20" spans="1:19" x14ac:dyDescent="0.5">
      <c r="A20" s="1" t="s">
        <v>33</v>
      </c>
      <c r="C20" s="1" t="s">
        <v>264</v>
      </c>
      <c r="E20" s="3">
        <v>690037</v>
      </c>
      <c r="G20" s="3">
        <v>2300</v>
      </c>
      <c r="I20" s="3">
        <v>0</v>
      </c>
      <c r="K20" s="3">
        <v>0</v>
      </c>
      <c r="M20" s="3">
        <v>0</v>
      </c>
      <c r="O20" s="3">
        <v>1587085100</v>
      </c>
      <c r="Q20" s="3">
        <v>193733178</v>
      </c>
      <c r="S20" s="3">
        <v>1393351922</v>
      </c>
    </row>
    <row r="21" spans="1:19" x14ac:dyDescent="0.5">
      <c r="A21" s="1" t="s">
        <v>37</v>
      </c>
      <c r="C21" s="1" t="s">
        <v>265</v>
      </c>
      <c r="E21" s="3">
        <v>714014</v>
      </c>
      <c r="G21" s="3">
        <v>326</v>
      </c>
      <c r="I21" s="3">
        <v>0</v>
      </c>
      <c r="K21" s="3">
        <v>0</v>
      </c>
      <c r="M21" s="3">
        <v>0</v>
      </c>
      <c r="O21" s="3">
        <v>232768564</v>
      </c>
      <c r="Q21" s="3">
        <v>25926140</v>
      </c>
      <c r="S21" s="3">
        <v>206842424</v>
      </c>
    </row>
    <row r="22" spans="1:19" x14ac:dyDescent="0.5">
      <c r="A22" s="1" t="s">
        <v>16</v>
      </c>
      <c r="C22" s="1" t="s">
        <v>266</v>
      </c>
      <c r="E22" s="3">
        <v>7000000</v>
      </c>
      <c r="G22" s="3">
        <v>410</v>
      </c>
      <c r="I22" s="3">
        <v>2870000000</v>
      </c>
      <c r="K22" s="3">
        <v>116911958</v>
      </c>
      <c r="M22" s="3">
        <v>2753088042</v>
      </c>
      <c r="O22" s="3">
        <v>2870000000</v>
      </c>
      <c r="Q22" s="3">
        <v>116911958</v>
      </c>
      <c r="S22" s="3">
        <v>2753088042</v>
      </c>
    </row>
    <row r="23" spans="1:19" x14ac:dyDescent="0.5">
      <c r="A23" s="1" t="s">
        <v>22</v>
      </c>
      <c r="C23" s="1" t="s">
        <v>267</v>
      </c>
      <c r="E23" s="3">
        <v>1100420</v>
      </c>
      <c r="G23" s="3">
        <v>500</v>
      </c>
      <c r="I23" s="3">
        <v>0</v>
      </c>
      <c r="K23" s="3">
        <v>0</v>
      </c>
      <c r="M23" s="3">
        <v>0</v>
      </c>
      <c r="O23" s="3">
        <v>550210000</v>
      </c>
      <c r="Q23" s="3">
        <v>22413285</v>
      </c>
      <c r="S23" s="3">
        <v>527796715</v>
      </c>
    </row>
    <row r="24" spans="1:19" ht="22.5" thickBot="1" x14ac:dyDescent="0.55000000000000004">
      <c r="I24" s="6">
        <f>SUM(I8:I23)</f>
        <v>3575393600</v>
      </c>
      <c r="K24" s="6">
        <f>SUM(K8:K23)</f>
        <v>159580554</v>
      </c>
      <c r="M24" s="6">
        <f>SUM(M8:M23)</f>
        <v>3415813046</v>
      </c>
      <c r="O24" s="6">
        <f>SUM(O8:O23)</f>
        <v>47622243994</v>
      </c>
      <c r="Q24" s="6">
        <f>SUM(Q8:Q23)</f>
        <v>1533187997</v>
      </c>
      <c r="S24" s="6">
        <f>SUM(S8:S23)</f>
        <v>46089055997</v>
      </c>
    </row>
    <row r="25" spans="1:19" ht="22.5" thickTop="1" x14ac:dyDescent="0.5"/>
    <row r="26" spans="1:19" x14ac:dyDescent="0.5">
      <c r="M26" s="3"/>
    </row>
    <row r="27" spans="1:19" x14ac:dyDescent="0.5">
      <c r="Q27" s="3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8"/>
  <sheetViews>
    <sheetView rightToLeft="1" workbookViewId="0">
      <selection activeCell="I44" sqref="I44:I94"/>
    </sheetView>
  </sheetViews>
  <sheetFormatPr defaultRowHeight="21.75" x14ac:dyDescent="0.5"/>
  <cols>
    <col min="1" max="1" width="38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6384" width="9.140625" style="1"/>
  </cols>
  <sheetData>
    <row r="2" spans="1:17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2.5" x14ac:dyDescent="0.5">
      <c r="A3" s="17" t="s">
        <v>231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2.5" x14ac:dyDescent="0.5">
      <c r="A6" s="14" t="s">
        <v>3</v>
      </c>
      <c r="C6" s="15" t="s">
        <v>233</v>
      </c>
      <c r="D6" s="15" t="s">
        <v>233</v>
      </c>
      <c r="E6" s="15" t="s">
        <v>233</v>
      </c>
      <c r="F6" s="15" t="s">
        <v>233</v>
      </c>
      <c r="G6" s="15" t="s">
        <v>233</v>
      </c>
      <c r="H6" s="15" t="s">
        <v>233</v>
      </c>
      <c r="I6" s="15" t="s">
        <v>233</v>
      </c>
      <c r="K6" s="15" t="s">
        <v>234</v>
      </c>
      <c r="L6" s="15" t="s">
        <v>234</v>
      </c>
      <c r="M6" s="15" t="s">
        <v>234</v>
      </c>
      <c r="N6" s="15" t="s">
        <v>234</v>
      </c>
      <c r="O6" s="15" t="s">
        <v>234</v>
      </c>
      <c r="P6" s="15" t="s">
        <v>234</v>
      </c>
      <c r="Q6" s="15" t="s">
        <v>234</v>
      </c>
    </row>
    <row r="7" spans="1:17" ht="22.5" x14ac:dyDescent="0.5">
      <c r="A7" s="15" t="s">
        <v>3</v>
      </c>
      <c r="C7" s="18" t="s">
        <v>7</v>
      </c>
      <c r="E7" s="18" t="s">
        <v>268</v>
      </c>
      <c r="G7" s="18" t="s">
        <v>269</v>
      </c>
      <c r="I7" s="18" t="s">
        <v>270</v>
      </c>
      <c r="K7" s="18" t="s">
        <v>7</v>
      </c>
      <c r="M7" s="18" t="s">
        <v>268</v>
      </c>
      <c r="O7" s="18" t="s">
        <v>269</v>
      </c>
      <c r="Q7" s="18" t="s">
        <v>270</v>
      </c>
    </row>
    <row r="8" spans="1:17" x14ac:dyDescent="0.5">
      <c r="A8" s="1" t="s">
        <v>44</v>
      </c>
      <c r="C8" s="3">
        <v>5001056</v>
      </c>
      <c r="E8" s="3">
        <v>149006065435</v>
      </c>
      <c r="G8" s="3">
        <v>148782473022</v>
      </c>
      <c r="I8" s="3">
        <v>223592413</v>
      </c>
      <c r="K8" s="3">
        <v>5001056</v>
      </c>
      <c r="M8" s="3">
        <v>149006065435</v>
      </c>
      <c r="O8" s="3">
        <v>81449784406</v>
      </c>
      <c r="Q8" s="3">
        <v>67556281029</v>
      </c>
    </row>
    <row r="9" spans="1:17" x14ac:dyDescent="0.5">
      <c r="A9" s="1" t="s">
        <v>18</v>
      </c>
      <c r="C9" s="3">
        <v>486269</v>
      </c>
      <c r="E9" s="3">
        <v>19222688897</v>
      </c>
      <c r="G9" s="3">
        <v>22087402988</v>
      </c>
      <c r="I9" s="3">
        <v>-2864714091</v>
      </c>
      <c r="K9" s="3">
        <v>486269</v>
      </c>
      <c r="M9" s="3">
        <v>19222688897</v>
      </c>
      <c r="O9" s="3">
        <v>12022797967</v>
      </c>
      <c r="Q9" s="3">
        <v>7199890930</v>
      </c>
    </row>
    <row r="10" spans="1:17" x14ac:dyDescent="0.5">
      <c r="A10" s="1" t="s">
        <v>23</v>
      </c>
      <c r="C10" s="3">
        <v>1329224</v>
      </c>
      <c r="E10" s="3">
        <v>13232218757</v>
      </c>
      <c r="G10" s="3">
        <v>12897745609</v>
      </c>
      <c r="I10" s="3">
        <v>334473148</v>
      </c>
      <c r="K10" s="3">
        <v>1329224</v>
      </c>
      <c r="M10" s="3">
        <v>13232218757</v>
      </c>
      <c r="O10" s="3">
        <v>6406477420</v>
      </c>
      <c r="Q10" s="3">
        <v>6825741337</v>
      </c>
    </row>
    <row r="11" spans="1:17" x14ac:dyDescent="0.5">
      <c r="A11" s="1" t="s">
        <v>35</v>
      </c>
      <c r="C11" s="3">
        <v>21040</v>
      </c>
      <c r="E11" s="3">
        <v>165099407344</v>
      </c>
      <c r="G11" s="3">
        <v>160229204566</v>
      </c>
      <c r="I11" s="3">
        <v>4870202778</v>
      </c>
      <c r="K11" s="3">
        <v>21040</v>
      </c>
      <c r="M11" s="3">
        <v>165099407344</v>
      </c>
      <c r="O11" s="3">
        <v>90915347416</v>
      </c>
      <c r="Q11" s="3">
        <v>74184059928</v>
      </c>
    </row>
    <row r="12" spans="1:17" x14ac:dyDescent="0.5">
      <c r="A12" s="1" t="s">
        <v>25</v>
      </c>
      <c r="C12" s="3">
        <v>9058544</v>
      </c>
      <c r="E12" s="3">
        <v>129273860913</v>
      </c>
      <c r="G12" s="3">
        <v>128829060129</v>
      </c>
      <c r="I12" s="3">
        <v>444800784</v>
      </c>
      <c r="K12" s="3">
        <v>9058544</v>
      </c>
      <c r="M12" s="3">
        <v>129273860913</v>
      </c>
      <c r="O12" s="3">
        <v>66823036785</v>
      </c>
      <c r="Q12" s="3">
        <v>62450824128</v>
      </c>
    </row>
    <row r="13" spans="1:17" x14ac:dyDescent="0.5">
      <c r="A13" s="1" t="s">
        <v>36</v>
      </c>
      <c r="C13" s="3">
        <v>19180</v>
      </c>
      <c r="E13" s="3">
        <v>152155260505</v>
      </c>
      <c r="G13" s="3">
        <v>145456392902</v>
      </c>
      <c r="I13" s="3">
        <v>6698867603</v>
      </c>
      <c r="K13" s="3">
        <v>19180</v>
      </c>
      <c r="M13" s="3">
        <v>152155260505</v>
      </c>
      <c r="O13" s="3">
        <v>83076916750</v>
      </c>
      <c r="Q13" s="3">
        <v>69078343755</v>
      </c>
    </row>
    <row r="14" spans="1:17" x14ac:dyDescent="0.5">
      <c r="A14" s="1" t="s">
        <v>21</v>
      </c>
      <c r="C14" s="3">
        <v>737080</v>
      </c>
      <c r="E14" s="3">
        <v>55379561969</v>
      </c>
      <c r="G14" s="3">
        <v>57465099333</v>
      </c>
      <c r="I14" s="3">
        <v>-2085537364</v>
      </c>
      <c r="K14" s="3">
        <v>737080</v>
      </c>
      <c r="M14" s="3">
        <v>55379561969</v>
      </c>
      <c r="O14" s="3">
        <v>27447278576</v>
      </c>
      <c r="Q14" s="3">
        <v>27932283393</v>
      </c>
    </row>
    <row r="15" spans="1:17" x14ac:dyDescent="0.5">
      <c r="A15" s="1" t="s">
        <v>38</v>
      </c>
      <c r="C15" s="3">
        <v>6965</v>
      </c>
      <c r="E15" s="3">
        <v>187152670320</v>
      </c>
      <c r="G15" s="3">
        <v>170935308600</v>
      </c>
      <c r="I15" s="3">
        <v>16217361720</v>
      </c>
      <c r="K15" s="3">
        <v>6965</v>
      </c>
      <c r="M15" s="3">
        <v>187152670320</v>
      </c>
      <c r="O15" s="3">
        <v>80301700957</v>
      </c>
      <c r="Q15" s="3">
        <v>106850969363</v>
      </c>
    </row>
    <row r="16" spans="1:17" x14ac:dyDescent="0.5">
      <c r="A16" s="1" t="s">
        <v>39</v>
      </c>
      <c r="C16" s="3">
        <v>302021</v>
      </c>
      <c r="E16" s="3">
        <v>9653169261</v>
      </c>
      <c r="G16" s="3">
        <v>9538965593</v>
      </c>
      <c r="I16" s="3">
        <v>114203668</v>
      </c>
      <c r="K16" s="3">
        <v>302021</v>
      </c>
      <c r="M16" s="3">
        <v>9653169261</v>
      </c>
      <c r="O16" s="3">
        <v>7532729236</v>
      </c>
      <c r="Q16" s="3">
        <v>2120440025</v>
      </c>
    </row>
    <row r="17" spans="1:17" x14ac:dyDescent="0.5">
      <c r="A17" s="1" t="s">
        <v>45</v>
      </c>
      <c r="C17" s="3">
        <v>1167893</v>
      </c>
      <c r="E17" s="3">
        <v>53139022278</v>
      </c>
      <c r="G17" s="3">
        <v>52824650497</v>
      </c>
      <c r="I17" s="3">
        <v>314371781</v>
      </c>
      <c r="K17" s="3">
        <v>1167893</v>
      </c>
      <c r="M17" s="3">
        <v>53139022278</v>
      </c>
      <c r="O17" s="3">
        <v>52824653194</v>
      </c>
      <c r="Q17" s="3">
        <v>314369084</v>
      </c>
    </row>
    <row r="18" spans="1:17" x14ac:dyDescent="0.5">
      <c r="A18" s="1" t="s">
        <v>37</v>
      </c>
      <c r="C18" s="3">
        <v>714014</v>
      </c>
      <c r="E18" s="3">
        <v>9583236749</v>
      </c>
      <c r="G18" s="3">
        <v>9475963667</v>
      </c>
      <c r="I18" s="3">
        <v>107273082</v>
      </c>
      <c r="K18" s="3">
        <v>714014</v>
      </c>
      <c r="M18" s="3">
        <v>9583236749</v>
      </c>
      <c r="O18" s="3">
        <v>9691575331</v>
      </c>
      <c r="Q18" s="3">
        <v>-108338582</v>
      </c>
    </row>
    <row r="19" spans="1:17" x14ac:dyDescent="0.5">
      <c r="A19" s="1" t="s">
        <v>16</v>
      </c>
      <c r="C19" s="3">
        <v>7000000</v>
      </c>
      <c r="E19" s="3">
        <v>86259079130</v>
      </c>
      <c r="G19" s="3">
        <v>100647583676</v>
      </c>
      <c r="I19" s="3">
        <v>-14388504546</v>
      </c>
      <c r="K19" s="3">
        <v>7000000</v>
      </c>
      <c r="M19" s="3">
        <v>86259079130</v>
      </c>
      <c r="O19" s="3">
        <v>27153678816</v>
      </c>
      <c r="Q19" s="3">
        <v>59105400314</v>
      </c>
    </row>
    <row r="20" spans="1:17" x14ac:dyDescent="0.5">
      <c r="A20" s="1" t="s">
        <v>49</v>
      </c>
      <c r="C20" s="3">
        <v>1169079</v>
      </c>
      <c r="E20" s="3">
        <v>105770935164</v>
      </c>
      <c r="G20" s="3">
        <v>105449190223</v>
      </c>
      <c r="I20" s="3">
        <v>321744941</v>
      </c>
      <c r="K20" s="3">
        <v>1169079</v>
      </c>
      <c r="M20" s="3">
        <v>105770935164</v>
      </c>
      <c r="O20" s="3">
        <v>105449190223</v>
      </c>
      <c r="Q20" s="3">
        <v>321744941</v>
      </c>
    </row>
    <row r="21" spans="1:17" x14ac:dyDescent="0.5">
      <c r="A21" s="1" t="s">
        <v>29</v>
      </c>
      <c r="C21" s="3">
        <v>9470811</v>
      </c>
      <c r="E21" s="3">
        <v>238498468624</v>
      </c>
      <c r="G21" s="3">
        <v>237753383674</v>
      </c>
      <c r="I21" s="3">
        <v>745084950</v>
      </c>
      <c r="K21" s="3">
        <v>9470811</v>
      </c>
      <c r="M21" s="3">
        <v>238498468624</v>
      </c>
      <c r="O21" s="3">
        <v>146046908305</v>
      </c>
      <c r="Q21" s="3">
        <v>92451560319</v>
      </c>
    </row>
    <row r="22" spans="1:17" x14ac:dyDescent="0.5">
      <c r="A22" s="1" t="s">
        <v>28</v>
      </c>
      <c r="C22" s="3">
        <v>30000000</v>
      </c>
      <c r="E22" s="3">
        <v>568947729000</v>
      </c>
      <c r="G22" s="3">
        <v>600097342716</v>
      </c>
      <c r="I22" s="3">
        <v>-31149613716</v>
      </c>
      <c r="K22" s="3">
        <v>30000000</v>
      </c>
      <c r="M22" s="3">
        <v>568947729000</v>
      </c>
      <c r="O22" s="3">
        <v>481336829699</v>
      </c>
      <c r="Q22" s="3">
        <v>87610899301</v>
      </c>
    </row>
    <row r="23" spans="1:17" x14ac:dyDescent="0.5">
      <c r="A23" s="1" t="s">
        <v>15</v>
      </c>
      <c r="C23" s="3">
        <v>426382</v>
      </c>
      <c r="E23" s="3">
        <v>45137849982</v>
      </c>
      <c r="G23" s="3">
        <v>44962041366</v>
      </c>
      <c r="I23" s="3">
        <v>175808616</v>
      </c>
      <c r="K23" s="3">
        <v>426382</v>
      </c>
      <c r="M23" s="3">
        <v>45137849982</v>
      </c>
      <c r="O23" s="3">
        <v>34131482330</v>
      </c>
      <c r="Q23" s="3">
        <v>11006367652</v>
      </c>
    </row>
    <row r="24" spans="1:17" x14ac:dyDescent="0.5">
      <c r="A24" s="1" t="s">
        <v>43</v>
      </c>
      <c r="C24" s="3">
        <v>4500000</v>
      </c>
      <c r="E24" s="3">
        <v>100334096100</v>
      </c>
      <c r="G24" s="3">
        <v>124552239467</v>
      </c>
      <c r="I24" s="3">
        <v>-24218143367</v>
      </c>
      <c r="K24" s="3">
        <v>4500000</v>
      </c>
      <c r="M24" s="3">
        <v>100334096100</v>
      </c>
      <c r="O24" s="3">
        <v>73979218320</v>
      </c>
      <c r="Q24" s="3">
        <v>26354877780</v>
      </c>
    </row>
    <row r="25" spans="1:17" x14ac:dyDescent="0.5">
      <c r="A25" s="1" t="s">
        <v>41</v>
      </c>
      <c r="C25" s="3">
        <v>440871</v>
      </c>
      <c r="E25" s="3">
        <v>19703574527</v>
      </c>
      <c r="G25" s="3">
        <v>19724564826</v>
      </c>
      <c r="I25" s="3">
        <v>-20990299</v>
      </c>
      <c r="K25" s="3">
        <v>440871</v>
      </c>
      <c r="M25" s="3">
        <v>19703574527</v>
      </c>
      <c r="O25" s="3">
        <v>17573794815</v>
      </c>
      <c r="Q25" s="3">
        <v>2129779712</v>
      </c>
    </row>
    <row r="26" spans="1:17" x14ac:dyDescent="0.5">
      <c r="A26" s="1" t="s">
        <v>31</v>
      </c>
      <c r="C26" s="3">
        <v>6435486</v>
      </c>
      <c r="E26" s="3">
        <v>92800383846</v>
      </c>
      <c r="G26" s="3">
        <v>92556064813</v>
      </c>
      <c r="I26" s="3">
        <v>244319033</v>
      </c>
      <c r="K26" s="3">
        <v>6435486</v>
      </c>
      <c r="M26" s="3">
        <v>92800383846</v>
      </c>
      <c r="O26" s="3">
        <v>60980427322</v>
      </c>
      <c r="Q26" s="3">
        <v>31819956524</v>
      </c>
    </row>
    <row r="27" spans="1:17" x14ac:dyDescent="0.5">
      <c r="A27" s="1" t="s">
        <v>32</v>
      </c>
      <c r="C27" s="3">
        <v>13999999</v>
      </c>
      <c r="E27" s="3">
        <v>216639686125</v>
      </c>
      <c r="G27" s="3">
        <v>239051361056</v>
      </c>
      <c r="I27" s="3">
        <v>-22411674931</v>
      </c>
      <c r="K27" s="3">
        <v>13999999</v>
      </c>
      <c r="M27" s="3">
        <v>216639686125</v>
      </c>
      <c r="O27" s="3">
        <v>113796184210</v>
      </c>
      <c r="Q27" s="3">
        <v>102843501915</v>
      </c>
    </row>
    <row r="28" spans="1:17" x14ac:dyDescent="0.5">
      <c r="A28" s="1" t="s">
        <v>47</v>
      </c>
      <c r="C28" s="3">
        <v>2262226</v>
      </c>
      <c r="E28" s="3">
        <v>48617338121</v>
      </c>
      <c r="G28" s="3">
        <v>48370606977</v>
      </c>
      <c r="I28" s="3">
        <v>246731144</v>
      </c>
      <c r="K28" s="3">
        <v>2262226</v>
      </c>
      <c r="M28" s="3">
        <v>48617338121</v>
      </c>
      <c r="O28" s="3">
        <v>35126014277</v>
      </c>
      <c r="Q28" s="3">
        <v>13491323844</v>
      </c>
    </row>
    <row r="29" spans="1:17" x14ac:dyDescent="0.5">
      <c r="A29" s="1" t="s">
        <v>20</v>
      </c>
      <c r="C29" s="3">
        <v>569044</v>
      </c>
      <c r="E29" s="3">
        <v>24068091378</v>
      </c>
      <c r="G29" s="3">
        <v>23949936198</v>
      </c>
      <c r="I29" s="3">
        <v>118155180</v>
      </c>
      <c r="K29" s="3">
        <v>569044</v>
      </c>
      <c r="M29" s="3">
        <v>24068091378</v>
      </c>
      <c r="O29" s="3">
        <v>11329588616</v>
      </c>
      <c r="Q29" s="3">
        <v>12738502762</v>
      </c>
    </row>
    <row r="30" spans="1:17" x14ac:dyDescent="0.5">
      <c r="A30" s="1" t="s">
        <v>40</v>
      </c>
      <c r="C30" s="3">
        <v>3950300</v>
      </c>
      <c r="E30" s="3">
        <v>121430981210</v>
      </c>
      <c r="G30" s="3">
        <v>137366460595</v>
      </c>
      <c r="I30" s="3">
        <v>-15935479385</v>
      </c>
      <c r="K30" s="3">
        <v>3950300</v>
      </c>
      <c r="M30" s="3">
        <v>121430981210</v>
      </c>
      <c r="O30" s="3">
        <v>78015511946</v>
      </c>
      <c r="Q30" s="3">
        <v>43415469264</v>
      </c>
    </row>
    <row r="31" spans="1:17" x14ac:dyDescent="0.5">
      <c r="A31" s="1" t="s">
        <v>27</v>
      </c>
      <c r="C31" s="3">
        <v>1</v>
      </c>
      <c r="E31" s="3">
        <v>7737</v>
      </c>
      <c r="G31" s="3">
        <v>7728</v>
      </c>
      <c r="I31" s="3">
        <v>9</v>
      </c>
      <c r="K31" s="3">
        <v>1</v>
      </c>
      <c r="M31" s="3">
        <v>7737</v>
      </c>
      <c r="O31" s="3">
        <v>5496</v>
      </c>
      <c r="Q31" s="3">
        <v>2241</v>
      </c>
    </row>
    <row r="32" spans="1:17" x14ac:dyDescent="0.5">
      <c r="A32" s="1" t="s">
        <v>30</v>
      </c>
      <c r="C32" s="3">
        <v>1287394</v>
      </c>
      <c r="E32" s="3">
        <v>84794299403</v>
      </c>
      <c r="G32" s="3">
        <v>102990165979</v>
      </c>
      <c r="I32" s="3">
        <v>-18195866576</v>
      </c>
      <c r="K32" s="3">
        <v>1287394</v>
      </c>
      <c r="M32" s="3">
        <v>84794299403</v>
      </c>
      <c r="O32" s="3">
        <v>37371549356</v>
      </c>
      <c r="Q32" s="3">
        <v>47422750047</v>
      </c>
    </row>
    <row r="33" spans="1:17" x14ac:dyDescent="0.5">
      <c r="A33" s="1" t="s">
        <v>48</v>
      </c>
      <c r="C33" s="3">
        <v>474722</v>
      </c>
      <c r="E33" s="3">
        <v>4154535279</v>
      </c>
      <c r="G33" s="3">
        <v>1241333433</v>
      </c>
      <c r="I33" s="3">
        <v>2913201846</v>
      </c>
      <c r="K33" s="3">
        <v>474722</v>
      </c>
      <c r="M33" s="3">
        <v>4154535279</v>
      </c>
      <c r="O33" s="3">
        <v>1241333610</v>
      </c>
      <c r="Q33" s="3">
        <f>M33-O33</f>
        <v>2913201669</v>
      </c>
    </row>
    <row r="34" spans="1:17" x14ac:dyDescent="0.5">
      <c r="A34" s="1" t="s">
        <v>34</v>
      </c>
      <c r="C34" s="3">
        <v>0</v>
      </c>
      <c r="E34" s="3">
        <v>0</v>
      </c>
      <c r="G34" s="3">
        <v>0</v>
      </c>
      <c r="I34" s="3">
        <v>0</v>
      </c>
      <c r="K34" s="3">
        <v>9770</v>
      </c>
      <c r="M34" s="3">
        <v>61487948323</v>
      </c>
      <c r="O34" s="3">
        <v>40747777485</v>
      </c>
      <c r="Q34" s="3">
        <v>20740170838</v>
      </c>
    </row>
    <row r="35" spans="1:17" x14ac:dyDescent="0.5">
      <c r="A35" s="1" t="s">
        <v>24</v>
      </c>
      <c r="C35" s="3">
        <v>0</v>
      </c>
      <c r="E35" s="3">
        <v>0</v>
      </c>
      <c r="G35" s="3">
        <v>39746522816</v>
      </c>
      <c r="I35" s="3">
        <v>-39746522816</v>
      </c>
      <c r="K35" s="3">
        <v>0</v>
      </c>
      <c r="M35" s="3">
        <v>0</v>
      </c>
      <c r="O35" s="3">
        <v>0</v>
      </c>
      <c r="Q35" s="3">
        <v>0</v>
      </c>
    </row>
    <row r="36" spans="1:17" x14ac:dyDescent="0.5">
      <c r="A36" s="1" t="s">
        <v>33</v>
      </c>
      <c r="C36" s="3">
        <v>0</v>
      </c>
      <c r="E36" s="3">
        <v>0</v>
      </c>
      <c r="G36" s="3">
        <v>10409234308</v>
      </c>
      <c r="I36" s="3">
        <v>-10409234308</v>
      </c>
      <c r="K36" s="3">
        <v>0</v>
      </c>
      <c r="M36" s="3">
        <v>0</v>
      </c>
      <c r="O36" s="3">
        <v>0</v>
      </c>
      <c r="Q36" s="3">
        <v>0</v>
      </c>
    </row>
    <row r="37" spans="1:17" x14ac:dyDescent="0.5">
      <c r="A37" s="1" t="s">
        <v>22</v>
      </c>
      <c r="C37" s="3">
        <v>0</v>
      </c>
      <c r="E37" s="3">
        <v>0</v>
      </c>
      <c r="G37" s="3">
        <v>5838049706</v>
      </c>
      <c r="I37" s="3">
        <v>-5838049706</v>
      </c>
      <c r="K37" s="3">
        <v>0</v>
      </c>
      <c r="M37" s="3">
        <v>0</v>
      </c>
      <c r="O37" s="3">
        <v>0</v>
      </c>
      <c r="Q37" s="3">
        <v>0</v>
      </c>
    </row>
    <row r="38" spans="1:17" x14ac:dyDescent="0.5">
      <c r="A38" s="1" t="s">
        <v>17</v>
      </c>
      <c r="C38" s="3">
        <v>0</v>
      </c>
      <c r="E38" s="3">
        <v>0</v>
      </c>
      <c r="G38" s="3">
        <v>25543525598</v>
      </c>
      <c r="I38" s="3">
        <v>-25543525598</v>
      </c>
      <c r="K38" s="3">
        <v>0</v>
      </c>
      <c r="M38" s="3">
        <v>0</v>
      </c>
      <c r="O38" s="3">
        <v>0</v>
      </c>
      <c r="Q38" s="3">
        <v>0</v>
      </c>
    </row>
    <row r="39" spans="1:17" x14ac:dyDescent="0.5">
      <c r="A39" s="1" t="s">
        <v>19</v>
      </c>
      <c r="C39" s="3">
        <v>0</v>
      </c>
      <c r="E39" s="3">
        <v>0</v>
      </c>
      <c r="G39" s="3">
        <v>5419695721</v>
      </c>
      <c r="I39" s="3">
        <v>-5419695721</v>
      </c>
      <c r="K39" s="3">
        <v>0</v>
      </c>
      <c r="M39" s="3">
        <v>0</v>
      </c>
      <c r="O39" s="3">
        <v>0</v>
      </c>
      <c r="Q39" s="3">
        <v>0</v>
      </c>
    </row>
    <row r="40" spans="1:17" x14ac:dyDescent="0.5">
      <c r="A40" s="1" t="s">
        <v>46</v>
      </c>
      <c r="C40" s="3">
        <v>0</v>
      </c>
      <c r="E40" s="3">
        <v>0</v>
      </c>
      <c r="G40" s="3">
        <v>32755368511</v>
      </c>
      <c r="I40" s="3">
        <v>-32755368511</v>
      </c>
      <c r="K40" s="3">
        <v>0</v>
      </c>
      <c r="M40" s="3">
        <v>0</v>
      </c>
      <c r="O40" s="3">
        <v>0</v>
      </c>
      <c r="Q40" s="3">
        <v>0</v>
      </c>
    </row>
    <row r="41" spans="1:17" x14ac:dyDescent="0.5">
      <c r="A41" s="1" t="s">
        <v>42</v>
      </c>
      <c r="C41" s="3">
        <v>0</v>
      </c>
      <c r="E41" s="3">
        <v>0</v>
      </c>
      <c r="G41" s="3">
        <v>31819323603</v>
      </c>
      <c r="I41" s="3">
        <v>-31819323603</v>
      </c>
      <c r="K41" s="3">
        <v>0</v>
      </c>
      <c r="M41" s="3">
        <v>0</v>
      </c>
      <c r="O41" s="3">
        <v>0</v>
      </c>
      <c r="Q41" s="3">
        <v>0</v>
      </c>
    </row>
    <row r="42" spans="1:17" x14ac:dyDescent="0.5">
      <c r="A42" s="1" t="s">
        <v>26</v>
      </c>
      <c r="C42" s="3">
        <v>0</v>
      </c>
      <c r="E42" s="3">
        <v>0</v>
      </c>
      <c r="G42" s="3">
        <v>48468822689</v>
      </c>
      <c r="I42" s="3">
        <v>-48468822689</v>
      </c>
      <c r="K42" s="3">
        <v>0</v>
      </c>
      <c r="M42" s="3">
        <v>0</v>
      </c>
      <c r="O42" s="3">
        <v>0</v>
      </c>
      <c r="Q42" s="3">
        <v>0</v>
      </c>
    </row>
    <row r="43" spans="1:17" x14ac:dyDescent="0.5">
      <c r="A43" s="1" t="s">
        <v>273</v>
      </c>
      <c r="C43" s="3">
        <v>500</v>
      </c>
      <c r="E43" s="3">
        <v>505297182</v>
      </c>
      <c r="G43" s="3">
        <v>493003627</v>
      </c>
      <c r="I43" s="3">
        <v>12293555</v>
      </c>
      <c r="K43" s="3">
        <v>500</v>
      </c>
      <c r="M43" s="3">
        <v>505297182</v>
      </c>
      <c r="O43" s="3">
        <v>487423437</v>
      </c>
      <c r="Q43" s="3">
        <v>17873745</v>
      </c>
    </row>
    <row r="44" spans="1:17" x14ac:dyDescent="0.5">
      <c r="A44" s="1" t="s">
        <v>197</v>
      </c>
      <c r="C44" s="3">
        <v>4896346</v>
      </c>
      <c r="E44" s="3">
        <v>4896168507457</v>
      </c>
      <c r="G44" s="3">
        <v>5101932907186</v>
      </c>
      <c r="I44" s="3">
        <v>-205764399729</v>
      </c>
      <c r="K44" s="3">
        <v>4896346</v>
      </c>
      <c r="M44" s="3">
        <v>4896168507457</v>
      </c>
      <c r="O44" s="3">
        <v>5101932907186</v>
      </c>
      <c r="Q44" s="3">
        <v>-205764399729</v>
      </c>
    </row>
    <row r="45" spans="1:17" x14ac:dyDescent="0.5">
      <c r="A45" s="1" t="s">
        <v>274</v>
      </c>
      <c r="C45" s="3">
        <v>8475</v>
      </c>
      <c r="E45" s="3">
        <v>8813680492</v>
      </c>
      <c r="G45" s="3">
        <v>8474777528</v>
      </c>
      <c r="I45" s="3">
        <v>338902964</v>
      </c>
      <c r="K45" s="3">
        <v>8475</v>
      </c>
      <c r="M45" s="3">
        <v>8813680492</v>
      </c>
      <c r="O45" s="3">
        <v>8476313625</v>
      </c>
      <c r="Q45" s="3">
        <v>337366867</v>
      </c>
    </row>
    <row r="46" spans="1:17" x14ac:dyDescent="0.5">
      <c r="A46" s="1" t="s">
        <v>275</v>
      </c>
      <c r="C46" s="3">
        <v>8761</v>
      </c>
      <c r="E46" s="3">
        <v>9042951601</v>
      </c>
      <c r="G46" s="3">
        <v>8958892853</v>
      </c>
      <c r="I46" s="3">
        <v>84058748</v>
      </c>
      <c r="K46" s="3">
        <v>8761</v>
      </c>
      <c r="M46" s="3">
        <v>9042951601</v>
      </c>
      <c r="O46" s="3">
        <v>8959542390</v>
      </c>
      <c r="Q46" s="3">
        <v>83409211</v>
      </c>
    </row>
    <row r="47" spans="1:17" x14ac:dyDescent="0.5">
      <c r="A47" s="1" t="s">
        <v>276</v>
      </c>
      <c r="C47" s="3">
        <v>3000</v>
      </c>
      <c r="E47" s="3">
        <v>3000038244</v>
      </c>
      <c r="G47" s="3">
        <v>2999900249</v>
      </c>
      <c r="I47" s="3">
        <v>137995</v>
      </c>
      <c r="K47" s="3">
        <v>3000</v>
      </c>
      <c r="M47" s="3">
        <v>3000038244</v>
      </c>
      <c r="O47" s="3">
        <v>2954356003</v>
      </c>
      <c r="Q47" s="3">
        <v>45682241</v>
      </c>
    </row>
    <row r="48" spans="1:17" x14ac:dyDescent="0.5">
      <c r="A48" s="1" t="s">
        <v>277</v>
      </c>
      <c r="C48" s="3">
        <v>15000</v>
      </c>
      <c r="E48" s="3">
        <v>13919495400</v>
      </c>
      <c r="G48" s="3">
        <v>14549487561</v>
      </c>
      <c r="I48" s="3">
        <v>-629992161</v>
      </c>
      <c r="K48" s="3">
        <v>15000</v>
      </c>
      <c r="M48" s="3">
        <v>13919495400</v>
      </c>
      <c r="O48" s="3">
        <v>13878650857</v>
      </c>
      <c r="Q48" s="3">
        <v>40844543</v>
      </c>
    </row>
    <row r="49" spans="1:17" x14ac:dyDescent="0.5">
      <c r="A49" s="1" t="s">
        <v>146</v>
      </c>
      <c r="C49" s="3">
        <v>3000</v>
      </c>
      <c r="E49" s="3">
        <v>2925085961</v>
      </c>
      <c r="G49" s="3">
        <v>2892786132</v>
      </c>
      <c r="I49" s="3">
        <v>32299829</v>
      </c>
      <c r="K49" s="3">
        <v>3000</v>
      </c>
      <c r="M49" s="3">
        <v>2925085961</v>
      </c>
      <c r="O49" s="3">
        <v>2696371997</v>
      </c>
      <c r="Q49" s="3">
        <v>228713964</v>
      </c>
    </row>
    <row r="50" spans="1:17" x14ac:dyDescent="0.5">
      <c r="A50" s="1" t="s">
        <v>201</v>
      </c>
      <c r="C50" s="3">
        <v>1550229</v>
      </c>
      <c r="E50" s="3">
        <v>1453759806641</v>
      </c>
      <c r="G50" s="3">
        <v>1450961744730</v>
      </c>
      <c r="I50" s="3">
        <v>2798061911</v>
      </c>
      <c r="K50" s="3">
        <v>1550229</v>
      </c>
      <c r="M50" s="3">
        <v>1453759806641</v>
      </c>
      <c r="O50" s="3">
        <v>1544268369341</v>
      </c>
      <c r="Q50" s="3">
        <v>-90508562700</v>
      </c>
    </row>
    <row r="51" spans="1:17" x14ac:dyDescent="0.5">
      <c r="A51" s="1" t="s">
        <v>278</v>
      </c>
      <c r="C51" s="3">
        <v>6102</v>
      </c>
      <c r="E51" s="3">
        <v>6101943550</v>
      </c>
      <c r="G51" s="3">
        <v>6162226125</v>
      </c>
      <c r="I51" s="3">
        <v>-60282575</v>
      </c>
      <c r="K51" s="3">
        <v>6102</v>
      </c>
      <c r="M51" s="3">
        <v>6101943550</v>
      </c>
      <c r="O51" s="3">
        <v>6162226125</v>
      </c>
      <c r="Q51" s="3">
        <v>-60282575</v>
      </c>
    </row>
    <row r="52" spans="1:17" x14ac:dyDescent="0.5">
      <c r="A52" s="1" t="s">
        <v>105</v>
      </c>
      <c r="C52" s="3">
        <v>201992</v>
      </c>
      <c r="E52" s="3">
        <v>197837124416</v>
      </c>
      <c r="G52" s="3">
        <v>195159440375</v>
      </c>
      <c r="I52" s="3">
        <v>2677684041</v>
      </c>
      <c r="K52" s="3">
        <v>201992</v>
      </c>
      <c r="M52" s="3">
        <v>197837124416</v>
      </c>
      <c r="O52" s="3">
        <v>182740559794</v>
      </c>
      <c r="Q52" s="3">
        <v>15096564622</v>
      </c>
    </row>
    <row r="53" spans="1:17" x14ac:dyDescent="0.5">
      <c r="A53" s="1" t="s">
        <v>111</v>
      </c>
      <c r="C53" s="3">
        <v>232505</v>
      </c>
      <c r="E53" s="3">
        <v>225612115709</v>
      </c>
      <c r="G53" s="3">
        <v>222369829566</v>
      </c>
      <c r="I53" s="3">
        <v>3242286143</v>
      </c>
      <c r="K53" s="3">
        <v>232505</v>
      </c>
      <c r="M53" s="3">
        <v>225612115709</v>
      </c>
      <c r="O53" s="3">
        <v>204931731473</v>
      </c>
      <c r="Q53" s="3">
        <v>20680384236</v>
      </c>
    </row>
    <row r="54" spans="1:17" x14ac:dyDescent="0.5">
      <c r="A54" s="1" t="s">
        <v>202</v>
      </c>
      <c r="C54" s="3">
        <v>2003988</v>
      </c>
      <c r="E54" s="3">
        <v>1896505492383</v>
      </c>
      <c r="G54" s="3">
        <v>1863470947749</v>
      </c>
      <c r="I54" s="3">
        <v>33034544634</v>
      </c>
      <c r="K54" s="3">
        <v>2003988</v>
      </c>
      <c r="M54" s="3">
        <v>1896505492383</v>
      </c>
      <c r="O54" s="3">
        <v>1969591727458</v>
      </c>
      <c r="Q54" s="3">
        <v>-73086235075</v>
      </c>
    </row>
    <row r="55" spans="1:17" x14ac:dyDescent="0.5">
      <c r="A55" s="1" t="s">
        <v>117</v>
      </c>
      <c r="C55" s="3">
        <v>2807417</v>
      </c>
      <c r="E55" s="3">
        <v>2664928202610</v>
      </c>
      <c r="G55" s="3">
        <v>2429829189466</v>
      </c>
      <c r="I55" s="3">
        <v>235099013144</v>
      </c>
      <c r="K55" s="3">
        <v>2807417</v>
      </c>
      <c r="M55" s="3">
        <v>2664928202610</v>
      </c>
      <c r="O55" s="3">
        <v>2388250255093</v>
      </c>
      <c r="Q55" s="3">
        <v>276677947517</v>
      </c>
    </row>
    <row r="56" spans="1:17" x14ac:dyDescent="0.5">
      <c r="A56" s="1" t="s">
        <v>123</v>
      </c>
      <c r="C56" s="3">
        <v>1490013</v>
      </c>
      <c r="E56" s="3">
        <v>1309316359441</v>
      </c>
      <c r="G56" s="3">
        <v>1253610652690</v>
      </c>
      <c r="I56" s="3">
        <v>55705706751</v>
      </c>
      <c r="K56" s="3">
        <v>1490013</v>
      </c>
      <c r="M56" s="3">
        <v>1309316359441</v>
      </c>
      <c r="O56" s="3">
        <v>1261436197294</v>
      </c>
      <c r="Q56" s="3">
        <v>47880162147</v>
      </c>
    </row>
    <row r="57" spans="1:17" x14ac:dyDescent="0.5">
      <c r="A57" s="1" t="s">
        <v>132</v>
      </c>
      <c r="C57" s="3">
        <v>2069027</v>
      </c>
      <c r="E57" s="3">
        <v>1925445349301</v>
      </c>
      <c r="G57" s="3">
        <v>1935104264893</v>
      </c>
      <c r="I57" s="3">
        <v>-9658915592</v>
      </c>
      <c r="K57" s="3">
        <v>2069027</v>
      </c>
      <c r="M57" s="3">
        <v>1925445349301</v>
      </c>
      <c r="O57" s="3">
        <v>1911005033305</v>
      </c>
      <c r="Q57" s="3">
        <v>14440315996</v>
      </c>
    </row>
    <row r="58" spans="1:17" x14ac:dyDescent="0.5">
      <c r="A58" s="1" t="s">
        <v>143</v>
      </c>
      <c r="C58" s="3">
        <v>1051661</v>
      </c>
      <c r="E58" s="3">
        <v>931527544702</v>
      </c>
      <c r="G58" s="3">
        <v>925510291381</v>
      </c>
      <c r="I58" s="3">
        <v>6017253321</v>
      </c>
      <c r="K58" s="3">
        <v>1051661</v>
      </c>
      <c r="M58" s="3">
        <v>931527544702</v>
      </c>
      <c r="O58" s="3">
        <v>977138516824</v>
      </c>
      <c r="Q58" s="3">
        <v>-45610972122</v>
      </c>
    </row>
    <row r="59" spans="1:17" x14ac:dyDescent="0.5">
      <c r="A59" s="1" t="s">
        <v>279</v>
      </c>
      <c r="C59" s="3">
        <v>376193</v>
      </c>
      <c r="E59" s="3">
        <v>376179739183</v>
      </c>
      <c r="G59" s="3">
        <v>366600805329</v>
      </c>
      <c r="I59" s="3">
        <v>9578933854</v>
      </c>
      <c r="K59" s="3">
        <v>376193</v>
      </c>
      <c r="M59" s="3">
        <v>376179739183</v>
      </c>
      <c r="O59" s="3">
        <v>365958251104</v>
      </c>
      <c r="Q59" s="3">
        <v>10221488079</v>
      </c>
    </row>
    <row r="60" spans="1:17" x14ac:dyDescent="0.5">
      <c r="A60" s="1" t="s">
        <v>84</v>
      </c>
      <c r="C60" s="3">
        <v>73146</v>
      </c>
      <c r="E60" s="3">
        <v>62954480017</v>
      </c>
      <c r="G60" s="3">
        <v>61817641872</v>
      </c>
      <c r="I60" s="3">
        <v>1136838145</v>
      </c>
      <c r="K60" s="3">
        <v>73146</v>
      </c>
      <c r="M60" s="3">
        <v>62954480017</v>
      </c>
      <c r="O60" s="3">
        <v>60671402930</v>
      </c>
      <c r="Q60" s="3">
        <v>2283077087</v>
      </c>
    </row>
    <row r="61" spans="1:17" x14ac:dyDescent="0.5">
      <c r="A61" s="1" t="s">
        <v>59</v>
      </c>
      <c r="C61" s="3">
        <v>1000</v>
      </c>
      <c r="E61" s="3">
        <v>999963750</v>
      </c>
      <c r="G61" s="3">
        <v>959965200</v>
      </c>
      <c r="I61" s="3">
        <v>39998550</v>
      </c>
      <c r="K61" s="3">
        <v>1000</v>
      </c>
      <c r="M61" s="3">
        <v>999963750</v>
      </c>
      <c r="O61" s="3">
        <v>839969784</v>
      </c>
      <c r="Q61" s="3">
        <v>159993966</v>
      </c>
    </row>
    <row r="62" spans="1:17" x14ac:dyDescent="0.5">
      <c r="A62" s="1" t="s">
        <v>87</v>
      </c>
      <c r="C62" s="3">
        <v>640673</v>
      </c>
      <c r="E62" s="3">
        <v>557861808351</v>
      </c>
      <c r="G62" s="3">
        <v>549356466660</v>
      </c>
      <c r="I62" s="3">
        <v>8505341691</v>
      </c>
      <c r="K62" s="3">
        <v>640673</v>
      </c>
      <c r="M62" s="3">
        <v>557861808351</v>
      </c>
      <c r="O62" s="3">
        <v>510885646297</v>
      </c>
      <c r="Q62" s="3">
        <v>46976162054</v>
      </c>
    </row>
    <row r="63" spans="1:17" x14ac:dyDescent="0.5">
      <c r="A63" s="1" t="s">
        <v>108</v>
      </c>
      <c r="C63" s="3">
        <v>565922</v>
      </c>
      <c r="E63" s="3">
        <v>422460738137</v>
      </c>
      <c r="G63" s="3">
        <v>419163230182</v>
      </c>
      <c r="I63" s="3">
        <v>3297507955</v>
      </c>
      <c r="K63" s="3">
        <v>565922</v>
      </c>
      <c r="M63" s="3">
        <v>422460738137</v>
      </c>
      <c r="O63" s="3">
        <v>409894001930</v>
      </c>
      <c r="Q63" s="3">
        <v>12566736207</v>
      </c>
    </row>
    <row r="64" spans="1:17" x14ac:dyDescent="0.5">
      <c r="A64" s="1" t="s">
        <v>90</v>
      </c>
      <c r="C64" s="3">
        <v>100536</v>
      </c>
      <c r="E64" s="3">
        <v>86296471359</v>
      </c>
      <c r="G64" s="3">
        <v>84680905239</v>
      </c>
      <c r="I64" s="3">
        <v>1615566120</v>
      </c>
      <c r="K64" s="3">
        <v>100536</v>
      </c>
      <c r="M64" s="3">
        <v>86296471359</v>
      </c>
      <c r="O64" s="3">
        <v>79922306300</v>
      </c>
      <c r="Q64" s="3">
        <v>6374165059</v>
      </c>
    </row>
    <row r="65" spans="1:17" x14ac:dyDescent="0.5">
      <c r="A65" s="1" t="s">
        <v>96</v>
      </c>
      <c r="C65" s="3">
        <v>201089</v>
      </c>
      <c r="E65" s="3">
        <v>176549942921</v>
      </c>
      <c r="G65" s="3">
        <v>173525072994</v>
      </c>
      <c r="I65" s="3">
        <v>3024869927</v>
      </c>
      <c r="K65" s="3">
        <v>201089</v>
      </c>
      <c r="M65" s="3">
        <v>176549942921</v>
      </c>
      <c r="O65" s="3">
        <v>165771200263</v>
      </c>
      <c r="Q65" s="3">
        <v>10778742658</v>
      </c>
    </row>
    <row r="66" spans="1:17" x14ac:dyDescent="0.5">
      <c r="A66" s="1" t="s">
        <v>99</v>
      </c>
      <c r="C66" s="3">
        <v>61446</v>
      </c>
      <c r="E66" s="3">
        <v>51269298280</v>
      </c>
      <c r="G66" s="3">
        <v>50413387675</v>
      </c>
      <c r="I66" s="3">
        <v>855910605</v>
      </c>
      <c r="K66" s="3">
        <v>61446</v>
      </c>
      <c r="M66" s="3">
        <v>51269298280</v>
      </c>
      <c r="O66" s="3">
        <v>46151399206</v>
      </c>
      <c r="Q66" s="3">
        <v>5117899074</v>
      </c>
    </row>
    <row r="67" spans="1:17" x14ac:dyDescent="0.5">
      <c r="A67" s="1" t="s">
        <v>102</v>
      </c>
      <c r="C67" s="3">
        <v>1152943</v>
      </c>
      <c r="E67" s="3">
        <v>899101534367</v>
      </c>
      <c r="G67" s="3">
        <v>917164095625</v>
      </c>
      <c r="I67" s="3">
        <v>-18062561258</v>
      </c>
      <c r="K67" s="3">
        <v>1152943</v>
      </c>
      <c r="M67" s="3">
        <v>899101534367</v>
      </c>
      <c r="O67" s="3">
        <v>920655231291</v>
      </c>
      <c r="Q67" s="3">
        <v>-21553696924</v>
      </c>
    </row>
    <row r="68" spans="1:17" x14ac:dyDescent="0.5">
      <c r="A68" s="1" t="s">
        <v>114</v>
      </c>
      <c r="C68" s="3">
        <v>871588</v>
      </c>
      <c r="E68" s="3">
        <v>861990201834</v>
      </c>
      <c r="G68" s="3">
        <v>787232183803</v>
      </c>
      <c r="I68" s="3">
        <v>74758018031</v>
      </c>
      <c r="K68" s="3">
        <v>871588</v>
      </c>
      <c r="M68" s="3">
        <v>861990201834</v>
      </c>
      <c r="O68" s="3">
        <v>830521323209</v>
      </c>
      <c r="Q68" s="3">
        <v>31468878625</v>
      </c>
    </row>
    <row r="69" spans="1:17" x14ac:dyDescent="0.5">
      <c r="A69" s="1" t="s">
        <v>78</v>
      </c>
      <c r="C69" s="3">
        <v>56655</v>
      </c>
      <c r="E69" s="3">
        <v>45816710614</v>
      </c>
      <c r="G69" s="3">
        <v>45030594331</v>
      </c>
      <c r="I69" s="3">
        <v>786116283</v>
      </c>
      <c r="K69" s="3">
        <v>56655</v>
      </c>
      <c r="M69" s="3">
        <v>45816710614</v>
      </c>
      <c r="O69" s="3">
        <v>39954156529</v>
      </c>
      <c r="Q69" s="3">
        <v>5862554085</v>
      </c>
    </row>
    <row r="70" spans="1:17" x14ac:dyDescent="0.5">
      <c r="A70" s="1" t="s">
        <v>120</v>
      </c>
      <c r="C70" s="3">
        <v>302164</v>
      </c>
      <c r="E70" s="3">
        <v>296617904895</v>
      </c>
      <c r="G70" s="3">
        <v>292855192075</v>
      </c>
      <c r="I70" s="3">
        <v>3762712820</v>
      </c>
      <c r="K70" s="3">
        <v>302164</v>
      </c>
      <c r="M70" s="3">
        <v>296617904895</v>
      </c>
      <c r="O70" s="3">
        <v>286510279272</v>
      </c>
      <c r="Q70" s="3">
        <v>10107625623</v>
      </c>
    </row>
    <row r="71" spans="1:17" x14ac:dyDescent="0.5">
      <c r="A71" s="1" t="s">
        <v>137</v>
      </c>
      <c r="C71" s="3">
        <v>9025</v>
      </c>
      <c r="E71" s="3">
        <v>7568189918</v>
      </c>
      <c r="G71" s="3">
        <v>7478012406</v>
      </c>
      <c r="I71" s="3">
        <v>90177512</v>
      </c>
      <c r="K71" s="3">
        <v>9025</v>
      </c>
      <c r="M71" s="3">
        <v>7568189918</v>
      </c>
      <c r="O71" s="3">
        <v>7240019442</v>
      </c>
      <c r="Q71" s="3">
        <v>328170476</v>
      </c>
    </row>
    <row r="72" spans="1:17" x14ac:dyDescent="0.5">
      <c r="A72" s="1" t="s">
        <v>129</v>
      </c>
      <c r="C72" s="3">
        <v>2406069</v>
      </c>
      <c r="E72" s="3">
        <v>1855011952379</v>
      </c>
      <c r="G72" s="3">
        <v>1903114633936</v>
      </c>
      <c r="I72" s="3">
        <v>-48102681557</v>
      </c>
      <c r="K72" s="3">
        <v>2406069</v>
      </c>
      <c r="M72" s="3">
        <v>1855011952379</v>
      </c>
      <c r="O72" s="3">
        <v>1923102166234</v>
      </c>
      <c r="Q72" s="3">
        <v>-68090213855</v>
      </c>
    </row>
    <row r="73" spans="1:17" x14ac:dyDescent="0.5">
      <c r="A73" s="1" t="s">
        <v>134</v>
      </c>
      <c r="C73" s="3">
        <v>6479</v>
      </c>
      <c r="E73" s="3">
        <v>5538501952</v>
      </c>
      <c r="G73" s="3">
        <v>5454537155</v>
      </c>
      <c r="I73" s="3">
        <v>83964797</v>
      </c>
      <c r="K73" s="3">
        <v>6479</v>
      </c>
      <c r="M73" s="3">
        <v>5538501952</v>
      </c>
      <c r="O73" s="3">
        <v>4937769710</v>
      </c>
      <c r="Q73" s="3">
        <v>600732242</v>
      </c>
    </row>
    <row r="74" spans="1:17" x14ac:dyDescent="0.5">
      <c r="A74" s="1" t="s">
        <v>126</v>
      </c>
      <c r="C74" s="3">
        <v>587804</v>
      </c>
      <c r="E74" s="3">
        <v>508313296567</v>
      </c>
      <c r="G74" s="3">
        <v>501856569424</v>
      </c>
      <c r="I74" s="3">
        <v>6456727143</v>
      </c>
      <c r="K74" s="3">
        <v>587804</v>
      </c>
      <c r="M74" s="3">
        <v>508313296567</v>
      </c>
      <c r="O74" s="3">
        <v>491065512105</v>
      </c>
      <c r="Q74" s="3">
        <v>17247784462</v>
      </c>
    </row>
    <row r="75" spans="1:17" x14ac:dyDescent="0.5">
      <c r="A75" s="1" t="s">
        <v>93</v>
      </c>
      <c r="C75" s="3">
        <v>323227</v>
      </c>
      <c r="E75" s="3">
        <v>320468922761</v>
      </c>
      <c r="G75" s="3">
        <v>317087720722</v>
      </c>
      <c r="I75" s="3">
        <v>3381202039</v>
      </c>
      <c r="K75" s="3">
        <v>323227</v>
      </c>
      <c r="M75" s="3">
        <v>320468922761</v>
      </c>
      <c r="O75" s="3">
        <v>311054537249</v>
      </c>
      <c r="Q75" s="3">
        <v>9414385512</v>
      </c>
    </row>
    <row r="76" spans="1:17" x14ac:dyDescent="0.5">
      <c r="A76" s="1" t="s">
        <v>140</v>
      </c>
      <c r="C76" s="3">
        <v>4885</v>
      </c>
      <c r="E76" s="3">
        <v>4044716418</v>
      </c>
      <c r="G76" s="3">
        <v>3969695308</v>
      </c>
      <c r="I76" s="3">
        <v>75021110</v>
      </c>
      <c r="K76" s="3">
        <v>4885</v>
      </c>
      <c r="M76" s="3">
        <v>4044716418</v>
      </c>
      <c r="O76" s="3">
        <v>3537288194</v>
      </c>
      <c r="Q76" s="3">
        <v>507428224</v>
      </c>
    </row>
    <row r="77" spans="1:17" x14ac:dyDescent="0.5">
      <c r="A77" s="1" t="s">
        <v>81</v>
      </c>
      <c r="C77" s="3">
        <v>50000</v>
      </c>
      <c r="E77" s="3">
        <v>40195692853</v>
      </c>
      <c r="G77" s="3">
        <v>39232627765</v>
      </c>
      <c r="I77" s="3">
        <v>963065088</v>
      </c>
      <c r="K77" s="3">
        <v>50000</v>
      </c>
      <c r="M77" s="3">
        <v>40195692853</v>
      </c>
      <c r="O77" s="3">
        <v>34655370742</v>
      </c>
      <c r="Q77" s="3">
        <v>5540322111</v>
      </c>
    </row>
    <row r="78" spans="1:17" x14ac:dyDescent="0.5">
      <c r="A78" s="1" t="s">
        <v>172</v>
      </c>
      <c r="C78" s="3">
        <v>1000000</v>
      </c>
      <c r="E78" s="3">
        <v>913966867500</v>
      </c>
      <c r="G78" s="3">
        <v>906267146625</v>
      </c>
      <c r="I78" s="3">
        <v>7699720875</v>
      </c>
      <c r="K78" s="3">
        <v>1000000</v>
      </c>
      <c r="M78" s="3">
        <v>913966867500</v>
      </c>
      <c r="O78" s="3">
        <v>1000000000000</v>
      </c>
      <c r="Q78" s="3">
        <v>-86033132500</v>
      </c>
    </row>
    <row r="79" spans="1:17" x14ac:dyDescent="0.5">
      <c r="A79" s="1" t="s">
        <v>186</v>
      </c>
      <c r="C79" s="3">
        <v>2000</v>
      </c>
      <c r="E79" s="3">
        <v>1471024673</v>
      </c>
      <c r="G79" s="3">
        <v>1467953209</v>
      </c>
      <c r="I79" s="3">
        <v>3071464</v>
      </c>
      <c r="K79" s="3">
        <v>2000</v>
      </c>
      <c r="M79" s="3">
        <v>1471024673</v>
      </c>
      <c r="O79" s="3">
        <v>1467953209</v>
      </c>
      <c r="Q79" s="3">
        <v>3071464</v>
      </c>
    </row>
    <row r="80" spans="1:17" x14ac:dyDescent="0.5">
      <c r="A80" s="1" t="s">
        <v>204</v>
      </c>
      <c r="C80" s="3">
        <v>775000</v>
      </c>
      <c r="E80" s="3">
        <v>548222876200</v>
      </c>
      <c r="G80" s="3">
        <v>499081907625</v>
      </c>
      <c r="I80" s="3">
        <v>49140968575</v>
      </c>
      <c r="K80" s="3">
        <v>775000</v>
      </c>
      <c r="M80" s="3">
        <v>548222876200</v>
      </c>
      <c r="O80" s="3">
        <v>600646772653</v>
      </c>
      <c r="Q80" s="3">
        <v>-52423896453</v>
      </c>
    </row>
    <row r="81" spans="1:17" x14ac:dyDescent="0.5">
      <c r="A81" s="1" t="s">
        <v>195</v>
      </c>
      <c r="C81" s="3">
        <v>0</v>
      </c>
      <c r="E81" s="3">
        <v>0</v>
      </c>
      <c r="G81" s="3">
        <v>0</v>
      </c>
      <c r="I81" s="3">
        <v>0</v>
      </c>
      <c r="K81" s="3">
        <v>5000</v>
      </c>
      <c r="M81" s="3">
        <v>4839824550</v>
      </c>
      <c r="O81" s="3">
        <v>4839571732</v>
      </c>
      <c r="Q81" s="3">
        <v>252818</v>
      </c>
    </row>
    <row r="82" spans="1:17" x14ac:dyDescent="0.5">
      <c r="A82" s="1" t="s">
        <v>196</v>
      </c>
      <c r="C82" s="3">
        <v>0</v>
      </c>
      <c r="E82" s="3">
        <v>0</v>
      </c>
      <c r="G82" s="3">
        <v>0</v>
      </c>
      <c r="I82" s="3">
        <v>0</v>
      </c>
      <c r="K82" s="3">
        <v>949316</v>
      </c>
      <c r="M82" s="3">
        <v>866779524543</v>
      </c>
      <c r="O82" s="3">
        <v>939889597101</v>
      </c>
      <c r="Q82" s="3">
        <v>-73110072558</v>
      </c>
    </row>
    <row r="83" spans="1:17" x14ac:dyDescent="0.5">
      <c r="A83" s="1" t="s">
        <v>198</v>
      </c>
      <c r="C83" s="3">
        <v>0</v>
      </c>
      <c r="E83" s="3">
        <v>0</v>
      </c>
      <c r="G83" s="3">
        <v>0</v>
      </c>
      <c r="I83" s="3">
        <v>0</v>
      </c>
      <c r="K83" s="3">
        <v>500000</v>
      </c>
      <c r="M83" s="3">
        <v>497481965625</v>
      </c>
      <c r="O83" s="3">
        <v>497422887500</v>
      </c>
      <c r="Q83" s="3">
        <v>59078125</v>
      </c>
    </row>
    <row r="84" spans="1:17" x14ac:dyDescent="0.5">
      <c r="A84" s="1" t="s">
        <v>199</v>
      </c>
      <c r="C84" s="3">
        <v>0</v>
      </c>
      <c r="E84" s="3">
        <v>0</v>
      </c>
      <c r="G84" s="3">
        <v>0</v>
      </c>
      <c r="I84" s="3">
        <v>0</v>
      </c>
      <c r="K84" s="3">
        <v>500000</v>
      </c>
      <c r="M84" s="3">
        <v>497481965625</v>
      </c>
      <c r="O84" s="3">
        <v>497422887500</v>
      </c>
      <c r="Q84" s="3">
        <v>59078125</v>
      </c>
    </row>
    <row r="85" spans="1:17" x14ac:dyDescent="0.5">
      <c r="A85" s="1" t="s">
        <v>200</v>
      </c>
      <c r="C85" s="3">
        <v>0</v>
      </c>
      <c r="E85" s="3">
        <v>0</v>
      </c>
      <c r="G85" s="3">
        <v>0</v>
      </c>
      <c r="I85" s="3">
        <v>0</v>
      </c>
      <c r="K85" s="3">
        <v>2800000</v>
      </c>
      <c r="M85" s="3">
        <v>2547907635000</v>
      </c>
      <c r="O85" s="3">
        <v>2721178152000</v>
      </c>
      <c r="Q85" s="3">
        <v>-173270517000</v>
      </c>
    </row>
    <row r="86" spans="1:17" x14ac:dyDescent="0.5">
      <c r="A86" s="1" t="s">
        <v>280</v>
      </c>
      <c r="C86" s="3">
        <v>0</v>
      </c>
      <c r="E86" s="3">
        <v>0</v>
      </c>
      <c r="G86" s="3">
        <v>0</v>
      </c>
      <c r="I86" s="3">
        <v>0</v>
      </c>
      <c r="K86" s="3">
        <v>21</v>
      </c>
      <c r="M86" s="3">
        <v>20369261</v>
      </c>
      <c r="O86" s="3">
        <v>20391921</v>
      </c>
      <c r="Q86" s="3">
        <v>-22660</v>
      </c>
    </row>
    <row r="87" spans="1:17" x14ac:dyDescent="0.5">
      <c r="A87" s="1" t="s">
        <v>206</v>
      </c>
      <c r="C87" s="3">
        <v>0</v>
      </c>
      <c r="E87" s="3">
        <v>0</v>
      </c>
      <c r="G87" s="3">
        <v>0</v>
      </c>
      <c r="I87" s="3">
        <v>0</v>
      </c>
      <c r="K87" s="3">
        <v>999000</v>
      </c>
      <c r="M87" s="3">
        <v>916249584749</v>
      </c>
      <c r="O87" s="3">
        <v>998845155000</v>
      </c>
      <c r="Q87" s="3">
        <v>-82595570251</v>
      </c>
    </row>
    <row r="88" spans="1:17" x14ac:dyDescent="0.5">
      <c r="A88" s="1" t="s">
        <v>207</v>
      </c>
      <c r="C88" s="3">
        <v>0</v>
      </c>
      <c r="E88" s="3">
        <v>0</v>
      </c>
      <c r="G88" s="3">
        <v>0</v>
      </c>
      <c r="I88" s="3">
        <v>0</v>
      </c>
      <c r="K88" s="3">
        <v>1500000</v>
      </c>
      <c r="M88" s="3">
        <v>1299564889065</v>
      </c>
      <c r="O88" s="3">
        <v>1500000000000</v>
      </c>
      <c r="Q88" s="3">
        <v>-200435110935</v>
      </c>
    </row>
    <row r="89" spans="1:17" x14ac:dyDescent="0.5">
      <c r="A89" s="1" t="s">
        <v>170</v>
      </c>
      <c r="C89" s="3">
        <v>0</v>
      </c>
      <c r="E89" s="3">
        <v>0</v>
      </c>
      <c r="G89" s="3">
        <v>0</v>
      </c>
      <c r="I89" s="3">
        <v>0</v>
      </c>
      <c r="K89" s="3">
        <v>729312</v>
      </c>
      <c r="M89" s="3">
        <v>585616306639</v>
      </c>
      <c r="O89" s="3">
        <v>656403437949</v>
      </c>
      <c r="Q89" s="3">
        <v>-70787131310</v>
      </c>
    </row>
    <row r="90" spans="1:17" x14ac:dyDescent="0.5">
      <c r="A90" s="1" t="s">
        <v>208</v>
      </c>
      <c r="C90" s="3">
        <v>0</v>
      </c>
      <c r="E90" s="3">
        <v>0</v>
      </c>
      <c r="G90" s="3">
        <v>0</v>
      </c>
      <c r="I90" s="3">
        <v>0</v>
      </c>
      <c r="K90" s="3">
        <v>1000000</v>
      </c>
      <c r="M90" s="3">
        <v>907167114000</v>
      </c>
      <c r="O90" s="3">
        <v>1000000000000</v>
      </c>
      <c r="Q90" s="3">
        <v>-92832886000</v>
      </c>
    </row>
    <row r="91" spans="1:17" x14ac:dyDescent="0.5">
      <c r="A91" s="1" t="s">
        <v>161</v>
      </c>
      <c r="C91" s="3">
        <v>0</v>
      </c>
      <c r="E91" s="3">
        <v>0</v>
      </c>
      <c r="G91" s="3">
        <v>0</v>
      </c>
      <c r="I91" s="3">
        <v>0</v>
      </c>
      <c r="K91" s="3">
        <v>1998800</v>
      </c>
      <c r="M91" s="3">
        <v>1778867513715</v>
      </c>
      <c r="O91" s="3">
        <v>1998800000000</v>
      </c>
      <c r="Q91" s="3">
        <v>-219932486285</v>
      </c>
    </row>
    <row r="92" spans="1:17" x14ac:dyDescent="0.5">
      <c r="A92" s="1" t="s">
        <v>203</v>
      </c>
      <c r="C92" s="3">
        <v>0</v>
      </c>
      <c r="E92" s="3">
        <v>0</v>
      </c>
      <c r="G92" s="3">
        <v>0</v>
      </c>
      <c r="I92" s="3">
        <v>0</v>
      </c>
      <c r="K92" s="3">
        <v>818940</v>
      </c>
      <c r="M92" s="3">
        <v>612135459285</v>
      </c>
      <c r="O92" s="3">
        <v>614983339642</v>
      </c>
      <c r="Q92" s="3">
        <v>-2847880357</v>
      </c>
    </row>
    <row r="93" spans="1:17" x14ac:dyDescent="0.5">
      <c r="A93" s="1" t="s">
        <v>205</v>
      </c>
      <c r="C93" s="3">
        <v>0</v>
      </c>
      <c r="E93" s="3">
        <v>0</v>
      </c>
      <c r="G93" s="3">
        <v>0</v>
      </c>
      <c r="I93" s="3">
        <v>0</v>
      </c>
      <c r="K93" s="3">
        <v>699510</v>
      </c>
      <c r="M93" s="3">
        <v>450468109939</v>
      </c>
      <c r="O93" s="3">
        <v>473457798633</v>
      </c>
      <c r="Q93" s="3">
        <v>-22989688694</v>
      </c>
    </row>
    <row r="94" spans="1:17" x14ac:dyDescent="0.5">
      <c r="A94" s="1" t="s">
        <v>281</v>
      </c>
      <c r="C94" s="3">
        <v>0</v>
      </c>
      <c r="E94" s="3">
        <v>0</v>
      </c>
      <c r="G94" s="3">
        <v>71122965</v>
      </c>
      <c r="I94" s="3">
        <v>-71122965</v>
      </c>
      <c r="K94" s="3">
        <v>0</v>
      </c>
      <c r="M94" s="3">
        <v>0</v>
      </c>
      <c r="O94" s="3">
        <v>0</v>
      </c>
      <c r="Q94" s="3">
        <v>0</v>
      </c>
    </row>
    <row r="95" spans="1:17" ht="22.5" thickBot="1" x14ac:dyDescent="0.55000000000000004">
      <c r="E95" s="6">
        <f>SUM(E8:E94)</f>
        <v>26288364048073</v>
      </c>
      <c r="G95" s="6">
        <f>SUM(G8:G94)</f>
        <v>26353596902821</v>
      </c>
      <c r="I95" s="6">
        <f>SUM(I8:I94)</f>
        <v>-65232854748</v>
      </c>
      <c r="M95" s="6">
        <f>SUM(M8:M94)</f>
        <v>37314432258392</v>
      </c>
      <c r="O95" s="6">
        <f>SUM(O8:O94)</f>
        <v>37366387751697</v>
      </c>
      <c r="Q95" s="6">
        <f>SUM(Q8:Q94)</f>
        <v>-51955493305</v>
      </c>
    </row>
    <row r="96" spans="1:17" ht="22.5" thickTop="1" x14ac:dyDescent="0.5"/>
    <row r="97" spans="9:17" x14ac:dyDescent="0.5">
      <c r="I97" s="3"/>
      <c r="O97" s="3"/>
      <c r="Q97" s="3"/>
    </row>
    <row r="98" spans="9:17" x14ac:dyDescent="0.5">
      <c r="I98" s="3"/>
    </row>
  </sheetData>
  <mergeCells count="14">
    <mergeCell ref="A2:Q2"/>
    <mergeCell ref="A3:Q3"/>
    <mergeCell ref="A4:Q4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 تعدیل قیمت 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2020-06-27T04:59:38Z</dcterms:created>
  <dcterms:modified xsi:type="dcterms:W3CDTF">2020-06-30T13:22:11Z</dcterms:modified>
</cp:coreProperties>
</file>