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رداد99\تارنما\"/>
    </mc:Choice>
  </mc:AlternateContent>
  <xr:revisionPtr revIDLastSave="0" documentId="13_ncr:1_{D11EBE36-B54C-4483-B560-2158639C657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Q9" i="12" l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8" i="12"/>
  <c r="S9" i="11" l="1"/>
  <c r="Q102" i="9"/>
  <c r="O102" i="9"/>
  <c r="M102" i="9"/>
  <c r="E10" i="11"/>
  <c r="E11" i="11"/>
  <c r="E12" i="11"/>
  <c r="E13" i="11"/>
  <c r="E14" i="11"/>
  <c r="E15" i="11"/>
  <c r="E16" i="11"/>
  <c r="E18" i="11"/>
  <c r="E19" i="11"/>
  <c r="E22" i="11"/>
  <c r="E25" i="11"/>
  <c r="E27" i="11"/>
  <c r="E36" i="11"/>
  <c r="E45" i="11"/>
  <c r="E46" i="11"/>
  <c r="E47" i="11"/>
  <c r="E48" i="11"/>
  <c r="E56" i="11"/>
  <c r="E62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" i="11"/>
  <c r="E83" i="11" l="1"/>
  <c r="I102" i="9"/>
  <c r="I45" i="9"/>
  <c r="I9" i="11"/>
  <c r="I83" i="11" s="1"/>
  <c r="G11" i="15"/>
  <c r="E11" i="15"/>
  <c r="Q94" i="12"/>
  <c r="O94" i="12"/>
  <c r="M94" i="12"/>
  <c r="K94" i="12"/>
  <c r="I94" i="12"/>
  <c r="G94" i="12"/>
  <c r="E94" i="12"/>
  <c r="C94" i="12"/>
  <c r="K11" i="13"/>
  <c r="K9" i="13"/>
  <c r="K10" i="13"/>
  <c r="K8" i="13"/>
  <c r="G11" i="13"/>
  <c r="G9" i="13"/>
  <c r="G10" i="13"/>
  <c r="G8" i="13"/>
  <c r="I11" i="13"/>
  <c r="E11" i="13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2" i="11"/>
  <c r="U63" i="11"/>
  <c r="U66" i="11"/>
  <c r="U67" i="11"/>
  <c r="U70" i="11"/>
  <c r="U71" i="11"/>
  <c r="U74" i="11"/>
  <c r="U75" i="11"/>
  <c r="U78" i="11"/>
  <c r="U79" i="11"/>
  <c r="U82" i="11"/>
  <c r="U8" i="11"/>
  <c r="S83" i="11"/>
  <c r="Q83" i="11"/>
  <c r="O83" i="11"/>
  <c r="M83" i="11"/>
  <c r="G83" i="11"/>
  <c r="C83" i="11"/>
  <c r="Q94" i="10"/>
  <c r="O94" i="10"/>
  <c r="M94" i="10"/>
  <c r="I94" i="10"/>
  <c r="G94" i="10"/>
  <c r="E94" i="10"/>
  <c r="Q37" i="9"/>
  <c r="G102" i="9"/>
  <c r="E102" i="9"/>
  <c r="S35" i="8"/>
  <c r="Q35" i="8"/>
  <c r="O35" i="8"/>
  <c r="M35" i="8"/>
  <c r="K35" i="8"/>
  <c r="I35" i="8"/>
  <c r="S12" i="6"/>
  <c r="S42" i="7"/>
  <c r="Q42" i="7"/>
  <c r="O42" i="7"/>
  <c r="M42" i="7"/>
  <c r="K42" i="7"/>
  <c r="I42" i="7"/>
  <c r="Q12" i="6"/>
  <c r="O12" i="6"/>
  <c r="M12" i="6"/>
  <c r="K12" i="6"/>
  <c r="K30" i="4"/>
  <c r="AK64" i="3"/>
  <c r="AI64" i="3"/>
  <c r="AG64" i="3"/>
  <c r="AA64" i="3"/>
  <c r="W64" i="3"/>
  <c r="S64" i="3"/>
  <c r="Q64" i="3"/>
  <c r="Y48" i="1"/>
  <c r="W48" i="1"/>
  <c r="U48" i="1"/>
  <c r="O48" i="1"/>
  <c r="K48" i="1"/>
  <c r="G48" i="1"/>
  <c r="E48" i="1"/>
  <c r="U58" i="11" l="1"/>
  <c r="U54" i="11"/>
  <c r="U50" i="11"/>
  <c r="U46" i="11"/>
  <c r="U42" i="11"/>
  <c r="U38" i="11"/>
  <c r="U34" i="11"/>
  <c r="U30" i="11"/>
  <c r="U26" i="11"/>
  <c r="U22" i="11"/>
  <c r="U18" i="11"/>
  <c r="U14" i="11"/>
  <c r="U10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83" i="11" s="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K12" i="11"/>
  <c r="K23" i="11"/>
  <c r="K39" i="11"/>
  <c r="K55" i="11"/>
  <c r="K71" i="11"/>
  <c r="K15" i="11"/>
  <c r="K79" i="11"/>
  <c r="K11" i="11"/>
  <c r="K27" i="11"/>
  <c r="K43" i="11"/>
  <c r="K59" i="11"/>
  <c r="K75" i="11"/>
  <c r="K31" i="11"/>
  <c r="K63" i="11"/>
  <c r="K19" i="11"/>
  <c r="K51" i="11"/>
  <c r="K67" i="11"/>
  <c r="C7" i="15"/>
  <c r="C11" i="15" s="1"/>
  <c r="K47" i="11"/>
  <c r="K35" i="11"/>
  <c r="K8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83" i="11" l="1"/>
</calcChain>
</file>

<file path=xl/sharedStrings.xml><?xml version="1.0" encoding="utf-8"?>
<sst xmlns="http://schemas.openxmlformats.org/spreadsheetml/2006/main" count="1353" uniqueCount="392">
  <si>
    <t>صندوق سرمایه‌گذاری ثابت حامی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</si>
  <si>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</si>
  <si>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</si>
  <si>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</si>
  <si>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</si>
  <si>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</si>
  <si>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</si>
  <si>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</si>
  <si>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</si>
  <si>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</si>
  <si>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</si>
  <si>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</si>
  <si>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</si>
  <si>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</si>
  <si>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</si>
  <si>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شیراز</t>
  </si>
  <si>
    <t>پتروشیمی جم</t>
  </si>
  <si>
    <t>پتروشیمی‌شیراز</t>
  </si>
  <si>
    <t>پليمر آريا ساسول</t>
  </si>
  <si>
    <t>پلی پروپیلن جم - جم پیلن</t>
  </si>
  <si>
    <t>تامین سرمایه امید</t>
  </si>
  <si>
    <t>تامین سرمایه نوین</t>
  </si>
  <si>
    <t>ح . تامین سرمایه امید</t>
  </si>
  <si>
    <t>ح . صنعتي دوده فام</t>
  </si>
  <si>
    <t>رايان هم افزا</t>
  </si>
  <si>
    <t>سرمايه گذاري تامين اجتماعي</t>
  </si>
  <si>
    <t>سرمايه گذاري سيمان تامين</t>
  </si>
  <si>
    <t>سرمايه گذاري صبا تامين</t>
  </si>
  <si>
    <t>سرمایه گذاری پویا</t>
  </si>
  <si>
    <t>سرمایه گذاری دارویی تامین</t>
  </si>
  <si>
    <t>سرمایه‌گذاری‌ سپه‌</t>
  </si>
  <si>
    <t>سرمایه‌گذاری‌صندوق‌بازنشستگی‌</t>
  </si>
  <si>
    <t>سکه تمام بهارتحویل1روزه سامان</t>
  </si>
  <si>
    <t>سکه تمام بهارتحویل1روزه صادرات</t>
  </si>
  <si>
    <t>سکه تمام بهارتحویلی 1روزه رفاه</t>
  </si>
  <si>
    <t>شيرپاستوريزه پگاه گيلان</t>
  </si>
  <si>
    <t>صندوق سرمایه‌گذاری مشترک آسمان خاورمیانه</t>
  </si>
  <si>
    <t>صنعتی دوده فام</t>
  </si>
  <si>
    <t>فولاد  خوزستان</t>
  </si>
  <si>
    <t>فولاد امیرکبیرکاشان</t>
  </si>
  <si>
    <t>گسترش نفت و گاز پارسیان</t>
  </si>
  <si>
    <t>لیزینگ پارسیان</t>
  </si>
  <si>
    <t>مبین انرژی خلیج فارس</t>
  </si>
  <si>
    <t>مجتمع صنایع لاستیک یزد</t>
  </si>
  <si>
    <t>تهيه توزيع غذاي دنا آفرين فدك</t>
  </si>
  <si>
    <t>كشاورزي و دامپروري ملارد شير</t>
  </si>
  <si>
    <t>بهساز كاشانه تهران</t>
  </si>
  <si>
    <t>سكه تمام بهارتحويلي1روزه سامان</t>
  </si>
  <si>
    <t>تامين سرمايه امين</t>
  </si>
  <si>
    <t>پتروشيمي اروميه</t>
  </si>
  <si>
    <t>فجر انرژی خلیج فارس</t>
  </si>
  <si>
    <t>صنعتي زر ماكارون</t>
  </si>
  <si>
    <t>توسعه مسیر برق گیلان</t>
  </si>
  <si>
    <t>توليد نيروي برق آبادان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</si>
  <si>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</si>
  <si>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</si>
  <si>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</si>
  <si>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</si>
  <si>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</si>
  <si>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</si>
  <si>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</si>
  <si>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</si>
  <si>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</si>
  <si>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</si>
  <si>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</si>
  <si>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</si>
  <si>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</si>
  <si>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ت.اجتماعي-كاردان991226</t>
  </si>
  <si>
    <t>1396/12/26</t>
  </si>
  <si>
    <t>1399/12/26</t>
  </si>
  <si>
    <t>اجاره تامين اجتماعي-سپهر000523</t>
  </si>
  <si>
    <t>1397/05/23</t>
  </si>
  <si>
    <t>1400/05/23</t>
  </si>
  <si>
    <t>اجاره تامين اجتماعي-سپهر991226</t>
  </si>
  <si>
    <t>اجاره دولت آپرورش-كاردان991118</t>
  </si>
  <si>
    <t>1395/11/18</t>
  </si>
  <si>
    <t>1399/11/18</t>
  </si>
  <si>
    <t>اجاره دولتي آپرورش-سپهر991118</t>
  </si>
  <si>
    <t>اجاره دولتي آپرورش-لوتوس991118</t>
  </si>
  <si>
    <t>اجاره دولتي آپرورش-ملت991118</t>
  </si>
  <si>
    <t>اجاره دولتي آپرورش-نوين991118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</si>
  <si>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</si>
  <si>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</si>
  <si>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</si>
  <si>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</si>
  <si>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</si>
  <si>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</si>
  <si>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</si>
  <si>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</si>
  <si>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</si>
  <si>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</si>
  <si>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</si>
  <si>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</si>
  <si>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</si>
  <si>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</si>
  <si>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</si>
  <si>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</si>
  <si>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</si>
  <si>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</si>
  <si>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</si>
  <si>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</si>
  <si>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</si>
  <si>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</si>
  <si>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</si>
  <si>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</si>
  <si>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</si>
  <si>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</si>
  <si>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</si>
  <si>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</si>
  <si>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</si>
  <si>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</si>
  <si>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</si>
  <si>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</si>
  <si>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</si>
  <si>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</si>
  <si>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</si>
  <si>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</si>
  <si>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</si>
  <si>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</si>
  <si>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</si>
  <si>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</si>
  <si>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</si>
  <si>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</si>
  <si>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</si>
  <si>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</si>
  <si>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</si>
  <si>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</si>
  <si>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</si>
  <si>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</si>
  <si>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</si>
  <si>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</si>
  <si>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</si>
  <si>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</si>
  <si>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</si>
  <si>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</si>
  <si>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</si>
  <si>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</si>
  <si>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</si>
  <si>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</si>
  <si>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</si>
  <si>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</si>
  <si>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</si>
  <si>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</si>
  <si>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</si>
  <si>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اسنادخزانه-م9بودجه97-990513</t>
  </si>
  <si>
    <t>1397/07/24</t>
  </si>
  <si>
    <t>1399/05/13</t>
  </si>
  <si>
    <t>اسنادخزانه-م9بودجه98-000923</t>
  </si>
  <si>
    <t>1398/07/23</t>
  </si>
  <si>
    <t>1400/09/23</t>
  </si>
  <si>
    <t>ص مرابحه خودرو412- 3ماهه 18%</t>
  </si>
  <si>
    <t>1396/12/05</t>
  </si>
  <si>
    <t>1400/12/05</t>
  </si>
  <si>
    <t>صكوك مرابحه سايپا908-3ماهه 18%</t>
  </si>
  <si>
    <t>1395/08/26</t>
  </si>
  <si>
    <t>1399/08/26</t>
  </si>
  <si>
    <t>مرابحه پديده شيمي قرن990701</t>
  </si>
  <si>
    <t>1397/07/01</t>
  </si>
  <si>
    <t>1399/07/01</t>
  </si>
  <si>
    <t>مرابحه دولت تعاون-كاردان991118</t>
  </si>
  <si>
    <t>مرابحه دولتي تعاون-اميد991118</t>
  </si>
  <si>
    <t>مرابحه دولتي تعاون-لوتوس991118</t>
  </si>
  <si>
    <t>مرابحه دولتي تعاون-ملت991118</t>
  </si>
  <si>
    <t>مرابحه عام دولت1-ش.خ ساير0206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</si>
  <si>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</si>
  <si>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</si>
  <si>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</si>
  <si>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</si>
  <si>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</si>
  <si>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</si>
  <si>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</si>
  <si>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</si>
  <si>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گندم2-واجدشرايط خاص1400</t>
  </si>
  <si>
    <t>1396/08/20</t>
  </si>
  <si>
    <t>1400/08/20</t>
  </si>
  <si>
    <t>منفعت دولت5-ش.خاص ساير0108</t>
  </si>
  <si>
    <t>1398/08/18</t>
  </si>
  <si>
    <t>1401/08/18</t>
  </si>
  <si>
    <t>منفعت دولت5-ش.خاص سپهر0108</t>
  </si>
  <si>
    <t>منفعت دولت5-ش.خاص كاردان0108</t>
  </si>
  <si>
    <t>منفعت دولت6-ش.خاص140109</t>
  </si>
  <si>
    <t>1398/09/17</t>
  </si>
  <si>
    <t>1401/09/18</t>
  </si>
  <si>
    <t>منفعت دولتي4-شرايط خاص14010729</t>
  </si>
  <si>
    <t>1398/07/29</t>
  </si>
  <si>
    <t>1401/07/29</t>
  </si>
  <si>
    <t>اوراق سلف موازي ورق گرم فولاد</t>
  </si>
  <si>
    <t>1399/02/30</t>
  </si>
  <si>
    <t>1400/02/30</t>
  </si>
  <si>
    <t>اوراق سلف ورق گرم فولاد اصفهان</t>
  </si>
  <si>
    <t>1399/04/28</t>
  </si>
  <si>
    <t>سلف نفت خام سبك داخلي 993</t>
  </si>
  <si>
    <t>1398/06/12</t>
  </si>
  <si>
    <t>1399/07/12</t>
  </si>
  <si>
    <t>سلف نفت خام سبك داخلي2991</t>
  </si>
  <si>
    <t>1398/07/03</t>
  </si>
  <si>
    <t>1399/12/03</t>
  </si>
  <si>
    <t>سلف نفت خام سبك داخلي2993</t>
  </si>
  <si>
    <t>مرابحه عام دولت4-ش.خ 0106</t>
  </si>
  <si>
    <t>1399/05/07</t>
  </si>
  <si>
    <t>1401/06/07</t>
  </si>
  <si>
    <t>مرابحه عام دولت4-ش.خ 0006</t>
  </si>
  <si>
    <t>1400/06/07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</si>
  <si>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</si>
  <si>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</si>
  <si>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</si>
  <si>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</si>
  <si>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</si>
  <si>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اجاره دولتی آپرورش-لوتوس991118</t>
  </si>
  <si>
    <t>-4.16%</t>
  </si>
  <si>
    <t>اجاره دولتی آپرورش-ملت991118</t>
  </si>
  <si>
    <t>-8.69%</t>
  </si>
  <si>
    <t>اجاره دولتی آپرورش-نوین991118</t>
  </si>
  <si>
    <t>-0.99%</t>
  </si>
  <si>
    <t>اجاره دولت آپرورش-کاردان991118</t>
  </si>
  <si>
    <t>-1.49%</t>
  </si>
  <si>
    <t>مرابحه دولت تعاون-کاردان991118</t>
  </si>
  <si>
    <t>مرابحه دولتی تعاون-ملت991118</t>
  </si>
  <si>
    <t>-9.90%</t>
  </si>
  <si>
    <t>اجاره تامین اجتماعی-سپهر991226</t>
  </si>
  <si>
    <t>-6.31%</t>
  </si>
  <si>
    <t>اجاره تامین اجتماعی-سپهر000523</t>
  </si>
  <si>
    <t>-8.09%</t>
  </si>
  <si>
    <t>2.63%</t>
  </si>
  <si>
    <t>-9.76%</t>
  </si>
  <si>
    <t>-9.12%</t>
  </si>
  <si>
    <t>-10.00%</t>
  </si>
  <si>
    <t>سلف نفت خام سبک داخلی 993</t>
  </si>
  <si>
    <t>-9.95%</t>
  </si>
  <si>
    <t>سلف نفت خام سبک داخلی2991</t>
  </si>
  <si>
    <t>سلف نفت خام سبک داخلی2993</t>
  </si>
  <si>
    <t>-9.83%</t>
  </si>
  <si>
    <t>منفعت دولتی4-شرایط خاص14010729</t>
  </si>
  <si>
    <t>-2.48%</t>
  </si>
  <si>
    <t>منفعت دولت5-ش.خاص کاردان0108</t>
  </si>
  <si>
    <t>-5.83%</t>
  </si>
  <si>
    <t>-9.87%</t>
  </si>
  <si>
    <t>منفعت دولت5-ش.خاص سایر0108</t>
  </si>
  <si>
    <t>-5.50%</t>
  </si>
  <si>
    <t>2.98%</t>
  </si>
  <si>
    <t>-6.67%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</si>
  <si>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</si>
  <si>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</si>
  <si>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</si>
  <si>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</si>
  <si>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</si>
  <si>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</si>
  <si>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</si>
  <si>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</si>
  <si>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</si>
  <si>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</si>
  <si>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</si>
  <si>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</si>
  <si>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</si>
  <si>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</si>
  <si>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</si>
  <si>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</si>
  <si>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</si>
  <si>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</si>
  <si>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</si>
  <si>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بانک پاسارگاد هفت تیر</t>
  </si>
  <si>
    <t>207.8100.14422144.1</t>
  </si>
  <si>
    <t>1399/03/27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</si>
  <si>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</si>
  <si>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</si>
  <si>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</si>
  <si>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</si>
  <si>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</si>
  <si>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</si>
  <si>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</si>
  <si>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</si>
  <si>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</si>
  <si>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</si>
  <si>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صنعت غذايي كورش990411</t>
  </si>
  <si>
    <t>1399/04/11</t>
  </si>
  <si>
    <t>اجاره هواپيمايي ماهان 9903</t>
  </si>
  <si>
    <t>1399/03/09</t>
  </si>
  <si>
    <t>صكوك اجاره رايتل  ماهانه 21 %</t>
  </si>
  <si>
    <t>1399/02/14</t>
  </si>
  <si>
    <t>اجاره دولت مرحله يك1394-981226</t>
  </si>
  <si>
    <t>1398/12/26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</si>
  <si>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</si>
  <si>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</si>
  <si>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</si>
  <si>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</si>
  <si>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</si>
  <si>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</si>
  <si>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</si>
  <si>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1398/12/05</t>
  </si>
  <si>
    <t>سرمایه‌گذاری‌غدیر(هلدینگ‌</t>
  </si>
  <si>
    <t>1399/02/07</t>
  </si>
  <si>
    <t>گروه مدیریت سرمایه گذاری امید</t>
  </si>
  <si>
    <t>1399/02/31</t>
  </si>
  <si>
    <t>1399/04/29</t>
  </si>
  <si>
    <t>1399/05/15</t>
  </si>
  <si>
    <t>1398/10/25</t>
  </si>
  <si>
    <t>پتروشیمی پردیس</t>
  </si>
  <si>
    <t>1398/09/28</t>
  </si>
  <si>
    <t>س.ص.بازنشستگی کارکنان بانکها</t>
  </si>
  <si>
    <t>1398/12/10</t>
  </si>
  <si>
    <t>1399/04/08</t>
  </si>
  <si>
    <t>1398/12/19</t>
  </si>
  <si>
    <t>مدیریت صنعت شوینده ت.ص.بهشهر</t>
  </si>
  <si>
    <t>1399/01/30</t>
  </si>
  <si>
    <t>تامین سرمایه لوتوس پارسیان</t>
  </si>
  <si>
    <t>1399/02/03</t>
  </si>
  <si>
    <t>1399/02/16</t>
  </si>
  <si>
    <t>1399/02/29</t>
  </si>
  <si>
    <t>1399/04/10</t>
  </si>
  <si>
    <t>سيمان ساوه</t>
  </si>
  <si>
    <t>1399/02/20</t>
  </si>
  <si>
    <t>پتروشيمي تندگويان</t>
  </si>
  <si>
    <t>1399/03/19</t>
  </si>
  <si>
    <t>تامين سرمايه بانك ملت</t>
  </si>
  <si>
    <t>1399/02/28</t>
  </si>
  <si>
    <t>1399/04/09</t>
  </si>
  <si>
    <t>1399/05/08</t>
  </si>
  <si>
    <t>بهای فروش</t>
  </si>
  <si>
    <t>ارزش دفتری</t>
  </si>
  <si>
    <t>سود و زیان ناشی از تغییر قیمت</t>
  </si>
  <si>
    <t>تراکتورسازی‌ایران‌</t>
  </si>
  <si>
    <t>پتروشیمی شازند</t>
  </si>
  <si>
    <t>صکوک مرابحه سایپا908-3ماهه 18%</t>
  </si>
  <si>
    <t>اجاره دولتی آپرورش-سپهر991118</t>
  </si>
  <si>
    <t>مرابحه دولتی تعاون-امید991118</t>
  </si>
  <si>
    <t>مرابحه دولتی تعاون-لوتوس991118</t>
  </si>
  <si>
    <t>مرابحه گندم2-واجدشرایط خاص1400</t>
  </si>
  <si>
    <t>اجاره ت.اجتماعی-کاردان991226</t>
  </si>
  <si>
    <t>مرابحه پدیده شیمی قرن990701</t>
  </si>
  <si>
    <t>سود و زیان ناشی از فروش</t>
  </si>
  <si>
    <t>کلر پارس</t>
  </si>
  <si>
    <t>مخابرات ایران</t>
  </si>
  <si>
    <t>پتروشیمی زاگرس</t>
  </si>
  <si>
    <t>پتروشیمی پارس</t>
  </si>
  <si>
    <t>ح . تامین سرمایه لوتوس پارسیان</t>
  </si>
  <si>
    <t>سرمایه گذاری آوا نوین</t>
  </si>
  <si>
    <t>گروه توسعه مالی مهر آیندگان</t>
  </si>
  <si>
    <t>پديده شيمي قرن</t>
  </si>
  <si>
    <t>سرمایه گذاری گروه توسعه ملی</t>
  </si>
  <si>
    <t>صنایع پتروشیمی خلیج فارس</t>
  </si>
  <si>
    <t>توزیع دارو پخش</t>
  </si>
  <si>
    <t>ذوب روی اصفهان</t>
  </si>
  <si>
    <t>غلتک سازان سپاهان</t>
  </si>
  <si>
    <t>تولیدی فولاد سپید فراب کویر</t>
  </si>
  <si>
    <t>سرمايه گذاري كشاورزي كوثر</t>
  </si>
  <si>
    <t>کالسیمین‌</t>
  </si>
  <si>
    <t>بانک تجارت</t>
  </si>
  <si>
    <t>س. نفت و گاز و پتروشیمی تأمین</t>
  </si>
  <si>
    <t>نفت ایرانول</t>
  </si>
  <si>
    <t>بانک  پاسارگاد</t>
  </si>
  <si>
    <t>جنرال مکانیک</t>
  </si>
  <si>
    <t>ملی‌ صنایع‌ مس‌ ایران‌</t>
  </si>
  <si>
    <t>پالایش نفت اصفهان</t>
  </si>
  <si>
    <t>بانک خاورمیانه</t>
  </si>
  <si>
    <t>فولاد مبارکه اصفهان</t>
  </si>
  <si>
    <t>گروه پتروشیمی س. ایرانیان</t>
  </si>
  <si>
    <t>اسنادخزانه-م14بودجه96-981016</t>
  </si>
  <si>
    <t>مرابحه صنعت غذایی کورش990411</t>
  </si>
  <si>
    <t>اجاره دولت مرحله یک1394-981226</t>
  </si>
  <si>
    <t>اسنادخزانه-م15بودجه97-990224</t>
  </si>
  <si>
    <t>اسنادخزانه-م17بودجه97-981017</t>
  </si>
  <si>
    <t>اسنادخزانه-م6بودجه97-990423</t>
  </si>
  <si>
    <t>سلف نفت خام سبک داخلی 983</t>
  </si>
  <si>
    <t>اسنادخزانه-م19بودجه97-980827</t>
  </si>
  <si>
    <t>صکوک اجاره رایتل  ماهانه 21 %</t>
  </si>
  <si>
    <t>اسنادخزانه-م12بودجه96-981114</t>
  </si>
  <si>
    <t>اجاره هواپیمایی ماهان 9903</t>
  </si>
  <si>
    <t>اسنادخزانه-م13بودجه96-981016</t>
  </si>
  <si>
    <t>اسنادخزانه-م4بودجه96-980820</t>
  </si>
  <si>
    <t>اسنادخزانه-م10بودجه96-980911</t>
  </si>
  <si>
    <t>اسنادخزانه-م15بودجه96-980820</t>
  </si>
  <si>
    <t>اسنادخزانه-م2بودجه98-990430</t>
  </si>
  <si>
    <t>اسنادخزانه-م1بودجه98-990423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</si>
  <si>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</si>
  <si>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</si>
  <si>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</si>
  <si>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</si>
  <si>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</si>
  <si>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</si>
  <si>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</si>
  <si>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</si>
  <si>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</si>
  <si>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</si>
  <si>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</si>
  <si>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</si>
  <si>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</si>
  <si>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</si>
  <si>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</si>
  <si>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1399/05/01</t>
  </si>
  <si>
    <t>جلوگیری از نوسانات ناگهانی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</si>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</sst>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444500</xdr:colOff>
      <xdr:row>39</xdr:row>
      <xdr:rowOff>67721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E081E0-BF4D-4A22-9C86-7BF6EFB27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67750" y="0"/>
          <a:ext cx="7080250" cy="7497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E3233-886C-4413-BE2D-C4508BD06F80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7"/>
  <sheetViews>
    <sheetView rightToLeft="1" topLeftCell="A69" workbookViewId="0">
      <selection activeCell="Q67" sqref="Q67:Q93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263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7" t="s">
        <v>3</v>
      </c>
      <c r="C6" s="15" t="s">
        <v>265</v>
      </c>
      <c r="D6" s="15" t="s">
        <v>265</v>
      </c>
      <c r="E6" s="15" t="s">
        <v>265</v>
      </c>
      <c r="F6" s="15" t="s">
        <v>265</v>
      </c>
      <c r="G6" s="15" t="s">
        <v>265</v>
      </c>
      <c r="H6" s="15" t="s">
        <v>265</v>
      </c>
      <c r="I6" s="15" t="s">
        <v>265</v>
      </c>
      <c r="K6" s="15" t="s">
        <v>266</v>
      </c>
      <c r="L6" s="15" t="s">
        <v>266</v>
      </c>
      <c r="M6" s="15" t="s">
        <v>266</v>
      </c>
      <c r="N6" s="15" t="s">
        <v>266</v>
      </c>
      <c r="O6" s="15" t="s">
        <v>266</v>
      </c>
      <c r="P6" s="15" t="s">
        <v>266</v>
      </c>
      <c r="Q6" s="15" t="s">
        <v>266</v>
      </c>
    </row>
    <row r="7" spans="1:17" ht="22.5" x14ac:dyDescent="0.5">
      <c r="A7" s="15" t="s">
        <v>3</v>
      </c>
      <c r="C7" s="16" t="s">
        <v>7</v>
      </c>
      <c r="E7" s="16" t="s">
        <v>317</v>
      </c>
      <c r="G7" s="16" t="s">
        <v>318</v>
      </c>
      <c r="I7" s="16" t="s">
        <v>329</v>
      </c>
      <c r="K7" s="16" t="s">
        <v>7</v>
      </c>
      <c r="M7" s="16" t="s">
        <v>317</v>
      </c>
      <c r="O7" s="16" t="s">
        <v>318</v>
      </c>
      <c r="Q7" s="16" t="s">
        <v>329</v>
      </c>
    </row>
    <row r="8" spans="1:17" x14ac:dyDescent="0.5">
      <c r="A8" s="1" t="s">
        <v>22</v>
      </c>
      <c r="C8" s="3">
        <v>474722</v>
      </c>
      <c r="E8" s="3">
        <v>302872636</v>
      </c>
      <c r="G8" s="3">
        <v>6403086518</v>
      </c>
      <c r="I8" s="3">
        <v>-6100213882</v>
      </c>
      <c r="K8" s="3">
        <v>2274722</v>
      </c>
      <c r="M8" s="3">
        <v>1847461886</v>
      </c>
      <c r="O8" s="3">
        <v>7947675768</v>
      </c>
      <c r="Q8" s="3">
        <v>-6100213882</v>
      </c>
    </row>
    <row r="9" spans="1:17" x14ac:dyDescent="0.5">
      <c r="A9" s="1" t="s">
        <v>32</v>
      </c>
      <c r="C9" s="3">
        <v>9770</v>
      </c>
      <c r="E9" s="3">
        <v>61487948328</v>
      </c>
      <c r="G9" s="3">
        <v>40747777485</v>
      </c>
      <c r="I9" s="3">
        <v>20740170843</v>
      </c>
      <c r="K9" s="3">
        <v>9770</v>
      </c>
      <c r="M9" s="3">
        <v>61487948328</v>
      </c>
      <c r="O9" s="3">
        <v>40747777485</v>
      </c>
      <c r="Q9" s="3">
        <v>20740170843</v>
      </c>
    </row>
    <row r="10" spans="1:17" x14ac:dyDescent="0.5">
      <c r="A10" s="1" t="s">
        <v>43</v>
      </c>
      <c r="C10" s="3">
        <v>215000</v>
      </c>
      <c r="E10" s="3">
        <v>25490424289</v>
      </c>
      <c r="G10" s="3">
        <v>24116064447</v>
      </c>
      <c r="I10" s="3">
        <v>1374359842</v>
      </c>
      <c r="K10" s="3">
        <v>215000</v>
      </c>
      <c r="M10" s="3">
        <v>25490424289</v>
      </c>
      <c r="O10" s="3">
        <v>24116064447</v>
      </c>
      <c r="Q10" s="3">
        <v>1374359842</v>
      </c>
    </row>
    <row r="11" spans="1:17" x14ac:dyDescent="0.5">
      <c r="A11" s="1" t="s">
        <v>40</v>
      </c>
      <c r="C11" s="3">
        <v>4500000</v>
      </c>
      <c r="E11" s="3">
        <v>151525421149</v>
      </c>
      <c r="G11" s="3">
        <v>117015982601</v>
      </c>
      <c r="I11" s="3">
        <v>34509438548</v>
      </c>
      <c r="K11" s="3">
        <v>10956668</v>
      </c>
      <c r="M11" s="3">
        <v>234243084967</v>
      </c>
      <c r="O11" s="3">
        <v>170333981340</v>
      </c>
      <c r="Q11" s="3">
        <v>63909103627</v>
      </c>
    </row>
    <row r="12" spans="1:17" x14ac:dyDescent="0.5">
      <c r="A12" s="1" t="s">
        <v>28</v>
      </c>
      <c r="C12" s="3">
        <v>1135888</v>
      </c>
      <c r="E12" s="3">
        <v>16598203486</v>
      </c>
      <c r="G12" s="3">
        <v>9465400527</v>
      </c>
      <c r="I12" s="3">
        <v>7132802959</v>
      </c>
      <c r="K12" s="3">
        <v>1135888</v>
      </c>
      <c r="M12" s="3">
        <v>16598203486</v>
      </c>
      <c r="O12" s="3">
        <v>9465400527</v>
      </c>
      <c r="Q12" s="3">
        <v>7132802959</v>
      </c>
    </row>
    <row r="13" spans="1:17" x14ac:dyDescent="0.5">
      <c r="A13" s="1" t="s">
        <v>51</v>
      </c>
      <c r="C13" s="3">
        <v>1000000</v>
      </c>
      <c r="E13" s="3">
        <v>74434465726</v>
      </c>
      <c r="G13" s="3">
        <v>70843215655</v>
      </c>
      <c r="I13" s="3">
        <v>3591250071</v>
      </c>
      <c r="K13" s="3">
        <v>1000000</v>
      </c>
      <c r="M13" s="3">
        <v>74434465726</v>
      </c>
      <c r="O13" s="3">
        <v>70843215655</v>
      </c>
      <c r="Q13" s="3">
        <v>3591250071</v>
      </c>
    </row>
    <row r="14" spans="1:17" x14ac:dyDescent="0.5">
      <c r="A14" s="1" t="s">
        <v>25</v>
      </c>
      <c r="C14" s="3">
        <v>21100000</v>
      </c>
      <c r="E14" s="3">
        <v>1101208613380</v>
      </c>
      <c r="G14" s="3">
        <v>984444193436</v>
      </c>
      <c r="I14" s="3">
        <v>116764419944</v>
      </c>
      <c r="K14" s="3">
        <v>66570561</v>
      </c>
      <c r="M14" s="3">
        <v>1831029277354</v>
      </c>
      <c r="O14" s="3">
        <v>1550436273710</v>
      </c>
      <c r="Q14" s="3">
        <v>280593003644</v>
      </c>
    </row>
    <row r="15" spans="1:17" x14ac:dyDescent="0.5">
      <c r="A15" s="1" t="s">
        <v>26</v>
      </c>
      <c r="C15" s="3">
        <v>2000000</v>
      </c>
      <c r="E15" s="3">
        <v>56839779696</v>
      </c>
      <c r="G15" s="3">
        <v>55320193200</v>
      </c>
      <c r="I15" s="3">
        <v>1519586496</v>
      </c>
      <c r="K15" s="3">
        <v>2000000</v>
      </c>
      <c r="M15" s="3">
        <v>56839779696</v>
      </c>
      <c r="O15" s="3">
        <v>55320193200</v>
      </c>
      <c r="Q15" s="3">
        <v>1519586496</v>
      </c>
    </row>
    <row r="16" spans="1:17" x14ac:dyDescent="0.5">
      <c r="A16" s="1" t="s">
        <v>20</v>
      </c>
      <c r="C16" s="3">
        <v>746417</v>
      </c>
      <c r="E16" s="3">
        <v>21476870400</v>
      </c>
      <c r="G16" s="3">
        <v>18516350403</v>
      </c>
      <c r="I16" s="3">
        <v>2960519997</v>
      </c>
      <c r="K16" s="3">
        <v>1346417</v>
      </c>
      <c r="M16" s="3">
        <v>22993898384</v>
      </c>
      <c r="O16" s="3">
        <v>19635992179</v>
      </c>
      <c r="Q16" s="3">
        <v>3357906205</v>
      </c>
    </row>
    <row r="17" spans="1:17" x14ac:dyDescent="0.5">
      <c r="A17" s="1" t="s">
        <v>289</v>
      </c>
      <c r="C17" s="3">
        <v>0</v>
      </c>
      <c r="E17" s="3">
        <v>0</v>
      </c>
      <c r="G17" s="3">
        <v>0</v>
      </c>
      <c r="I17" s="3">
        <v>0</v>
      </c>
      <c r="K17" s="3">
        <v>19628383</v>
      </c>
      <c r="M17" s="3">
        <v>189435549394</v>
      </c>
      <c r="O17" s="3">
        <v>102701184774</v>
      </c>
      <c r="Q17" s="3">
        <v>86734364620</v>
      </c>
    </row>
    <row r="18" spans="1:17" x14ac:dyDescent="0.5">
      <c r="A18" s="1" t="s">
        <v>38</v>
      </c>
      <c r="C18" s="3">
        <v>0</v>
      </c>
      <c r="E18" s="3">
        <v>0</v>
      </c>
      <c r="G18" s="3">
        <v>0</v>
      </c>
      <c r="I18" s="3">
        <v>0</v>
      </c>
      <c r="K18" s="3">
        <v>2620000</v>
      </c>
      <c r="M18" s="3">
        <v>58069857599</v>
      </c>
      <c r="O18" s="3">
        <v>27988421310</v>
      </c>
      <c r="Q18" s="3">
        <v>30081436289</v>
      </c>
    </row>
    <row r="19" spans="1:17" x14ac:dyDescent="0.5">
      <c r="A19" s="1" t="s">
        <v>29</v>
      </c>
      <c r="C19" s="3">
        <v>0</v>
      </c>
      <c r="E19" s="3">
        <v>0</v>
      </c>
      <c r="G19" s="3">
        <v>0</v>
      </c>
      <c r="I19" s="3">
        <v>0</v>
      </c>
      <c r="K19" s="3">
        <v>3220346</v>
      </c>
      <c r="M19" s="3">
        <v>156168457510</v>
      </c>
      <c r="O19" s="3">
        <v>57890077760</v>
      </c>
      <c r="Q19" s="3">
        <v>98278379750</v>
      </c>
    </row>
    <row r="20" spans="1:17" x14ac:dyDescent="0.5">
      <c r="A20" s="1" t="s">
        <v>330</v>
      </c>
      <c r="C20" s="3">
        <v>0</v>
      </c>
      <c r="E20" s="3">
        <v>0</v>
      </c>
      <c r="G20" s="3">
        <v>0</v>
      </c>
      <c r="I20" s="3">
        <v>0</v>
      </c>
      <c r="K20" s="3">
        <v>38</v>
      </c>
      <c r="M20" s="3">
        <v>2845872</v>
      </c>
      <c r="O20" s="3">
        <v>1122040</v>
      </c>
      <c r="Q20" s="3">
        <v>1723832</v>
      </c>
    </row>
    <row r="21" spans="1:17" x14ac:dyDescent="0.5">
      <c r="A21" s="1" t="s">
        <v>331</v>
      </c>
      <c r="C21" s="3">
        <v>0</v>
      </c>
      <c r="E21" s="3">
        <v>0</v>
      </c>
      <c r="G21" s="3">
        <v>0</v>
      </c>
      <c r="I21" s="3">
        <v>0</v>
      </c>
      <c r="K21" s="3">
        <v>6939600</v>
      </c>
      <c r="M21" s="3">
        <v>97423188798</v>
      </c>
      <c r="O21" s="3">
        <v>53910043791</v>
      </c>
      <c r="Q21" s="3">
        <v>43513145007</v>
      </c>
    </row>
    <row r="22" spans="1:17" x14ac:dyDescent="0.5">
      <c r="A22" s="1" t="s">
        <v>15</v>
      </c>
      <c r="C22" s="3">
        <v>0</v>
      </c>
      <c r="E22" s="3">
        <v>0</v>
      </c>
      <c r="G22" s="3">
        <v>0</v>
      </c>
      <c r="I22" s="3">
        <v>0</v>
      </c>
      <c r="K22" s="3">
        <v>137868</v>
      </c>
      <c r="M22" s="3">
        <v>6528336014</v>
      </c>
      <c r="O22" s="3">
        <v>6479296855</v>
      </c>
      <c r="Q22" s="3">
        <v>49039159</v>
      </c>
    </row>
    <row r="23" spans="1:17" x14ac:dyDescent="0.5">
      <c r="A23" s="1" t="s">
        <v>332</v>
      </c>
      <c r="C23" s="3">
        <v>0</v>
      </c>
      <c r="E23" s="3">
        <v>0</v>
      </c>
      <c r="G23" s="3">
        <v>0</v>
      </c>
      <c r="I23" s="3">
        <v>0</v>
      </c>
      <c r="K23" s="3">
        <v>137051</v>
      </c>
      <c r="M23" s="3">
        <v>15267288925</v>
      </c>
      <c r="O23" s="3">
        <v>9162724484</v>
      </c>
      <c r="Q23" s="3">
        <v>6104564441</v>
      </c>
    </row>
    <row r="24" spans="1:17" x14ac:dyDescent="0.5">
      <c r="A24" s="1" t="s">
        <v>298</v>
      </c>
      <c r="C24" s="3">
        <v>0</v>
      </c>
      <c r="E24" s="3">
        <v>0</v>
      </c>
      <c r="G24" s="3">
        <v>0</v>
      </c>
      <c r="I24" s="3">
        <v>0</v>
      </c>
      <c r="K24" s="3">
        <v>7124931</v>
      </c>
      <c r="M24" s="3">
        <v>45073749766</v>
      </c>
      <c r="O24" s="3">
        <v>29240174167</v>
      </c>
      <c r="Q24" s="3">
        <v>15833575599</v>
      </c>
    </row>
    <row r="25" spans="1:17" x14ac:dyDescent="0.5">
      <c r="A25" s="1" t="s">
        <v>42</v>
      </c>
      <c r="C25" s="3">
        <v>0</v>
      </c>
      <c r="E25" s="3">
        <v>0</v>
      </c>
      <c r="G25" s="3">
        <v>0</v>
      </c>
      <c r="I25" s="3">
        <v>0</v>
      </c>
      <c r="K25" s="3">
        <v>1000000</v>
      </c>
      <c r="M25" s="3">
        <v>23920906582</v>
      </c>
      <c r="O25" s="3">
        <v>9304129323</v>
      </c>
      <c r="Q25" s="3">
        <v>14616777259</v>
      </c>
    </row>
    <row r="26" spans="1:17" x14ac:dyDescent="0.5">
      <c r="A26" s="1" t="s">
        <v>333</v>
      </c>
      <c r="C26" s="3">
        <v>0</v>
      </c>
      <c r="E26" s="3">
        <v>0</v>
      </c>
      <c r="G26" s="3">
        <v>0</v>
      </c>
      <c r="I26" s="3">
        <v>0</v>
      </c>
      <c r="K26" s="3">
        <v>330000</v>
      </c>
      <c r="M26" s="3">
        <v>26148702174</v>
      </c>
      <c r="O26" s="3">
        <v>18446230433</v>
      </c>
      <c r="Q26" s="3">
        <v>7702471741</v>
      </c>
    </row>
    <row r="27" spans="1:17" x14ac:dyDescent="0.5">
      <c r="A27" s="1" t="s">
        <v>33</v>
      </c>
      <c r="C27" s="3">
        <v>0</v>
      </c>
      <c r="E27" s="3">
        <v>0</v>
      </c>
      <c r="G27" s="3">
        <v>0</v>
      </c>
      <c r="I27" s="3">
        <v>0</v>
      </c>
      <c r="K27" s="3">
        <v>300</v>
      </c>
      <c r="M27" s="3">
        <v>1837891806</v>
      </c>
      <c r="O27" s="3">
        <v>1296321492</v>
      </c>
      <c r="Q27" s="3">
        <v>541570314</v>
      </c>
    </row>
    <row r="28" spans="1:17" x14ac:dyDescent="0.5">
      <c r="A28" s="1" t="s">
        <v>304</v>
      </c>
      <c r="C28" s="3">
        <v>0</v>
      </c>
      <c r="E28" s="3">
        <v>0</v>
      </c>
      <c r="G28" s="3">
        <v>0</v>
      </c>
      <c r="I28" s="3">
        <v>0</v>
      </c>
      <c r="K28" s="3">
        <v>11513918</v>
      </c>
      <c r="M28" s="3">
        <v>108230649993</v>
      </c>
      <c r="O28" s="3">
        <v>59745374116</v>
      </c>
      <c r="Q28" s="3">
        <v>48485275877</v>
      </c>
    </row>
    <row r="29" spans="1:17" x14ac:dyDescent="0.5">
      <c r="A29" s="1" t="s">
        <v>334</v>
      </c>
      <c r="C29" s="3">
        <v>0</v>
      </c>
      <c r="E29" s="3">
        <v>0</v>
      </c>
      <c r="G29" s="3">
        <v>0</v>
      </c>
      <c r="I29" s="3">
        <v>0</v>
      </c>
      <c r="K29" s="3">
        <v>216406</v>
      </c>
      <c r="M29" s="3">
        <v>404679220</v>
      </c>
      <c r="O29" s="3">
        <v>427788684</v>
      </c>
      <c r="Q29" s="3">
        <v>-23109464</v>
      </c>
    </row>
    <row r="30" spans="1:17" x14ac:dyDescent="0.5">
      <c r="A30" s="1" t="s">
        <v>335</v>
      </c>
      <c r="C30" s="3">
        <v>0</v>
      </c>
      <c r="E30" s="3">
        <v>0</v>
      </c>
      <c r="G30" s="3">
        <v>0</v>
      </c>
      <c r="I30" s="3">
        <v>0</v>
      </c>
      <c r="K30" s="3">
        <v>173</v>
      </c>
      <c r="M30" s="3">
        <v>548140</v>
      </c>
      <c r="O30" s="3">
        <v>374024</v>
      </c>
      <c r="Q30" s="3">
        <v>174116</v>
      </c>
    </row>
    <row r="31" spans="1:17" x14ac:dyDescent="0.5">
      <c r="A31" s="1" t="s">
        <v>336</v>
      </c>
      <c r="C31" s="3">
        <v>0</v>
      </c>
      <c r="E31" s="3">
        <v>0</v>
      </c>
      <c r="G31" s="3">
        <v>0</v>
      </c>
      <c r="I31" s="3">
        <v>0</v>
      </c>
      <c r="K31" s="3">
        <v>369</v>
      </c>
      <c r="M31" s="3">
        <v>4237617</v>
      </c>
      <c r="O31" s="3">
        <v>2077554</v>
      </c>
      <c r="Q31" s="3">
        <v>2160063</v>
      </c>
    </row>
    <row r="32" spans="1:17" x14ac:dyDescent="0.5">
      <c r="A32" s="1" t="s">
        <v>337</v>
      </c>
      <c r="C32" s="3">
        <v>0</v>
      </c>
      <c r="E32" s="3">
        <v>0</v>
      </c>
      <c r="G32" s="3">
        <v>0</v>
      </c>
      <c r="I32" s="3">
        <v>0</v>
      </c>
      <c r="K32" s="3">
        <v>67</v>
      </c>
      <c r="M32" s="3">
        <v>3462744</v>
      </c>
      <c r="O32" s="3">
        <v>1140170</v>
      </c>
      <c r="Q32" s="3">
        <v>2322574</v>
      </c>
    </row>
    <row r="33" spans="1:17" x14ac:dyDescent="0.5">
      <c r="A33" s="1" t="s">
        <v>320</v>
      </c>
      <c r="C33" s="3">
        <v>0</v>
      </c>
      <c r="E33" s="3">
        <v>0</v>
      </c>
      <c r="G33" s="3">
        <v>0</v>
      </c>
      <c r="I33" s="3">
        <v>0</v>
      </c>
      <c r="K33" s="3">
        <v>22917</v>
      </c>
      <c r="M33" s="3">
        <v>259194186</v>
      </c>
      <c r="O33" s="3">
        <v>236875583</v>
      </c>
      <c r="Q33" s="3">
        <v>22318603</v>
      </c>
    </row>
    <row r="34" spans="1:17" x14ac:dyDescent="0.5">
      <c r="A34" s="1" t="s">
        <v>338</v>
      </c>
      <c r="C34" s="3">
        <v>0</v>
      </c>
      <c r="E34" s="3">
        <v>0</v>
      </c>
      <c r="G34" s="3">
        <v>0</v>
      </c>
      <c r="I34" s="3">
        <v>0</v>
      </c>
      <c r="K34" s="3">
        <v>3184048</v>
      </c>
      <c r="M34" s="3">
        <v>54701062248</v>
      </c>
      <c r="O34" s="3">
        <v>16035168284</v>
      </c>
      <c r="Q34" s="3">
        <v>38665893964</v>
      </c>
    </row>
    <row r="35" spans="1:17" x14ac:dyDescent="0.5">
      <c r="A35" s="1" t="s">
        <v>339</v>
      </c>
      <c r="C35" s="3">
        <v>0</v>
      </c>
      <c r="E35" s="3">
        <v>0</v>
      </c>
      <c r="G35" s="3">
        <v>0</v>
      </c>
      <c r="I35" s="3">
        <v>0</v>
      </c>
      <c r="K35" s="3">
        <v>5203732</v>
      </c>
      <c r="M35" s="3">
        <v>90879075372</v>
      </c>
      <c r="O35" s="3">
        <v>45738111273</v>
      </c>
      <c r="Q35" s="3">
        <v>45140964099</v>
      </c>
    </row>
    <row r="36" spans="1:17" x14ac:dyDescent="0.5">
      <c r="A36" s="1" t="s">
        <v>34</v>
      </c>
      <c r="C36" s="3">
        <v>0</v>
      </c>
      <c r="E36" s="3">
        <v>0</v>
      </c>
      <c r="G36" s="3">
        <v>0</v>
      </c>
      <c r="I36" s="3">
        <v>0</v>
      </c>
      <c r="K36" s="3">
        <v>3450</v>
      </c>
      <c r="M36" s="3">
        <v>21481870382</v>
      </c>
      <c r="O36" s="3">
        <v>14943449585</v>
      </c>
      <c r="Q36" s="3">
        <v>6538420797</v>
      </c>
    </row>
    <row r="37" spans="1:17" x14ac:dyDescent="0.5">
      <c r="A37" s="1" t="s">
        <v>340</v>
      </c>
      <c r="C37" s="3">
        <v>0</v>
      </c>
      <c r="E37" s="3">
        <v>0</v>
      </c>
      <c r="G37" s="3">
        <v>0</v>
      </c>
      <c r="I37" s="3">
        <v>0</v>
      </c>
      <c r="K37" s="3">
        <v>65</v>
      </c>
      <c r="M37" s="3">
        <v>2066461</v>
      </c>
      <c r="O37" s="3">
        <v>1990935</v>
      </c>
      <c r="Q37" s="3">
        <v>75526</v>
      </c>
    </row>
    <row r="38" spans="1:17" x14ac:dyDescent="0.5">
      <c r="A38" s="1" t="s">
        <v>341</v>
      </c>
      <c r="C38" s="3">
        <v>0</v>
      </c>
      <c r="E38" s="3">
        <v>0</v>
      </c>
      <c r="G38" s="3">
        <v>0</v>
      </c>
      <c r="I38" s="3">
        <v>0</v>
      </c>
      <c r="K38" s="3">
        <v>50</v>
      </c>
      <c r="M38" s="3">
        <v>1962875</v>
      </c>
      <c r="O38" s="3">
        <v>700651</v>
      </c>
      <c r="Q38" s="3">
        <v>1262224</v>
      </c>
    </row>
    <row r="39" spans="1:17" x14ac:dyDescent="0.5">
      <c r="A39" s="1" t="s">
        <v>313</v>
      </c>
      <c r="C39" s="3">
        <v>0</v>
      </c>
      <c r="E39" s="3">
        <v>0</v>
      </c>
      <c r="G39" s="3">
        <v>0</v>
      </c>
      <c r="I39" s="3">
        <v>0</v>
      </c>
      <c r="K39" s="3">
        <v>1100420</v>
      </c>
      <c r="M39" s="3">
        <v>11033711583</v>
      </c>
      <c r="O39" s="3">
        <v>5269721486</v>
      </c>
      <c r="Q39" s="3">
        <v>5763990097</v>
      </c>
    </row>
    <row r="40" spans="1:17" x14ac:dyDescent="0.5">
      <c r="A40" s="1" t="s">
        <v>321</v>
      </c>
      <c r="C40" s="3">
        <v>0</v>
      </c>
      <c r="E40" s="3">
        <v>0</v>
      </c>
      <c r="G40" s="3">
        <v>0</v>
      </c>
      <c r="I40" s="3">
        <v>0</v>
      </c>
      <c r="K40" s="3">
        <v>2522013</v>
      </c>
      <c r="M40" s="3">
        <v>24912140014</v>
      </c>
      <c r="O40" s="3">
        <v>20154592066</v>
      </c>
      <c r="Q40" s="3">
        <v>4757547948</v>
      </c>
    </row>
    <row r="41" spans="1:17" x14ac:dyDescent="0.5">
      <c r="A41" s="1" t="s">
        <v>296</v>
      </c>
      <c r="C41" s="3">
        <v>0</v>
      </c>
      <c r="E41" s="3">
        <v>0</v>
      </c>
      <c r="G41" s="3">
        <v>0</v>
      </c>
      <c r="I41" s="3">
        <v>0</v>
      </c>
      <c r="K41" s="3">
        <v>795396</v>
      </c>
      <c r="M41" s="3">
        <v>53956979586</v>
      </c>
      <c r="O41" s="3">
        <v>26188790064</v>
      </c>
      <c r="Q41" s="3">
        <v>27768189522</v>
      </c>
    </row>
    <row r="42" spans="1:17" x14ac:dyDescent="0.5">
      <c r="A42" s="1" t="s">
        <v>342</v>
      </c>
      <c r="C42" s="3">
        <v>0</v>
      </c>
      <c r="E42" s="3">
        <v>0</v>
      </c>
      <c r="G42" s="3">
        <v>0</v>
      </c>
      <c r="I42" s="3">
        <v>0</v>
      </c>
      <c r="K42" s="3">
        <v>117</v>
      </c>
      <c r="M42" s="3">
        <v>1888879</v>
      </c>
      <c r="O42" s="3">
        <v>1870738</v>
      </c>
      <c r="Q42" s="3">
        <v>18141</v>
      </c>
    </row>
    <row r="43" spans="1:17" x14ac:dyDescent="0.5">
      <c r="A43" s="1" t="s">
        <v>343</v>
      </c>
      <c r="C43" s="3">
        <v>0</v>
      </c>
      <c r="E43" s="3">
        <v>0</v>
      </c>
      <c r="G43" s="3">
        <v>0</v>
      </c>
      <c r="I43" s="3">
        <v>0</v>
      </c>
      <c r="K43" s="3">
        <v>275</v>
      </c>
      <c r="M43" s="3">
        <v>3063004</v>
      </c>
      <c r="O43" s="3">
        <v>2210270</v>
      </c>
      <c r="Q43" s="3">
        <v>852734</v>
      </c>
    </row>
    <row r="44" spans="1:17" x14ac:dyDescent="0.5">
      <c r="A44" s="1" t="s">
        <v>344</v>
      </c>
      <c r="C44" s="3">
        <v>0</v>
      </c>
      <c r="E44" s="3">
        <v>0</v>
      </c>
      <c r="G44" s="3">
        <v>0</v>
      </c>
      <c r="I44" s="3">
        <v>0</v>
      </c>
      <c r="K44" s="3">
        <v>1064478</v>
      </c>
      <c r="M44" s="3">
        <v>31611489769</v>
      </c>
      <c r="O44" s="3">
        <v>11407348384</v>
      </c>
      <c r="Q44" s="3">
        <v>20204141385</v>
      </c>
    </row>
    <row r="45" spans="1:17" x14ac:dyDescent="0.5">
      <c r="A45" s="1" t="s">
        <v>17</v>
      </c>
      <c r="C45" s="3">
        <v>0</v>
      </c>
      <c r="E45" s="3">
        <v>0</v>
      </c>
      <c r="G45" s="3">
        <v>0</v>
      </c>
      <c r="I45" s="3">
        <v>0</v>
      </c>
      <c r="K45" s="3">
        <v>668063</v>
      </c>
      <c r="M45" s="3">
        <v>18882271035</v>
      </c>
      <c r="O45" s="3">
        <v>7350084581</v>
      </c>
      <c r="Q45" s="3">
        <v>11532186454</v>
      </c>
    </row>
    <row r="46" spans="1:17" x14ac:dyDescent="0.5">
      <c r="A46" s="1" t="s">
        <v>16</v>
      </c>
      <c r="C46" s="3">
        <v>0</v>
      </c>
      <c r="E46" s="3">
        <v>0</v>
      </c>
      <c r="G46" s="3">
        <v>0</v>
      </c>
      <c r="I46" s="3">
        <v>0</v>
      </c>
      <c r="K46" s="3">
        <v>2431266</v>
      </c>
      <c r="M46" s="3">
        <v>42405586202</v>
      </c>
      <c r="O46" s="3">
        <v>33460840483</v>
      </c>
      <c r="Q46" s="3">
        <v>8944745719</v>
      </c>
    </row>
    <row r="47" spans="1:17" x14ac:dyDescent="0.5">
      <c r="A47" s="1" t="s">
        <v>21</v>
      </c>
      <c r="C47" s="3">
        <v>0</v>
      </c>
      <c r="E47" s="3">
        <v>0</v>
      </c>
      <c r="G47" s="3">
        <v>0</v>
      </c>
      <c r="I47" s="3">
        <v>0</v>
      </c>
      <c r="K47" s="3">
        <v>5098488</v>
      </c>
      <c r="M47" s="3">
        <v>31645013920</v>
      </c>
      <c r="O47" s="3">
        <v>15487656871</v>
      </c>
      <c r="Q47" s="3">
        <v>16157357049</v>
      </c>
    </row>
    <row r="48" spans="1:17" x14ac:dyDescent="0.5">
      <c r="A48" s="1" t="s">
        <v>31</v>
      </c>
      <c r="C48" s="3">
        <v>0</v>
      </c>
      <c r="E48" s="3">
        <v>0</v>
      </c>
      <c r="G48" s="3">
        <v>0</v>
      </c>
      <c r="I48" s="3">
        <v>0</v>
      </c>
      <c r="K48" s="3">
        <v>3394073</v>
      </c>
      <c r="M48" s="3">
        <v>38358516970</v>
      </c>
      <c r="O48" s="3">
        <v>13936522840</v>
      </c>
      <c r="Q48" s="3">
        <v>24421994130</v>
      </c>
    </row>
    <row r="49" spans="1:17" x14ac:dyDescent="0.5">
      <c r="A49" s="1" t="s">
        <v>345</v>
      </c>
      <c r="C49" s="3">
        <v>0</v>
      </c>
      <c r="E49" s="3">
        <v>0</v>
      </c>
      <c r="G49" s="3">
        <v>0</v>
      </c>
      <c r="I49" s="3">
        <v>0</v>
      </c>
      <c r="K49" s="3">
        <v>1500000</v>
      </c>
      <c r="M49" s="3">
        <v>50761780309</v>
      </c>
      <c r="O49" s="3">
        <v>23034186322</v>
      </c>
      <c r="Q49" s="3">
        <v>27727593987</v>
      </c>
    </row>
    <row r="50" spans="1:17" x14ac:dyDescent="0.5">
      <c r="A50" s="1" t="s">
        <v>346</v>
      </c>
      <c r="C50" s="3">
        <v>0</v>
      </c>
      <c r="E50" s="3">
        <v>0</v>
      </c>
      <c r="G50" s="3">
        <v>0</v>
      </c>
      <c r="I50" s="3">
        <v>0</v>
      </c>
      <c r="K50" s="3">
        <v>104001531</v>
      </c>
      <c r="M50" s="3">
        <v>197968385998</v>
      </c>
      <c r="O50" s="3">
        <v>128284885804</v>
      </c>
      <c r="Q50" s="3">
        <v>69683500194</v>
      </c>
    </row>
    <row r="51" spans="1:17" x14ac:dyDescent="0.5">
      <c r="A51" s="1" t="s">
        <v>347</v>
      </c>
      <c r="C51" s="3">
        <v>0</v>
      </c>
      <c r="E51" s="3">
        <v>0</v>
      </c>
      <c r="G51" s="3">
        <v>0</v>
      </c>
      <c r="I51" s="3">
        <v>0</v>
      </c>
      <c r="K51" s="3">
        <v>8851901</v>
      </c>
      <c r="M51" s="3">
        <v>73875242930</v>
      </c>
      <c r="O51" s="3">
        <v>21906013592</v>
      </c>
      <c r="Q51" s="3">
        <v>51969229338</v>
      </c>
    </row>
    <row r="52" spans="1:17" x14ac:dyDescent="0.5">
      <c r="A52" s="1" t="s">
        <v>348</v>
      </c>
      <c r="C52" s="3">
        <v>0</v>
      </c>
      <c r="E52" s="3">
        <v>0</v>
      </c>
      <c r="G52" s="3">
        <v>0</v>
      </c>
      <c r="I52" s="3">
        <v>0</v>
      </c>
      <c r="K52" s="3">
        <v>693923</v>
      </c>
      <c r="M52" s="3">
        <v>10770730384</v>
      </c>
      <c r="O52" s="3">
        <v>10172658340</v>
      </c>
      <c r="Q52" s="3">
        <v>598072044</v>
      </c>
    </row>
    <row r="53" spans="1:17" x14ac:dyDescent="0.5">
      <c r="A53" s="1" t="s">
        <v>349</v>
      </c>
      <c r="C53" s="3">
        <v>0</v>
      </c>
      <c r="E53" s="3">
        <v>0</v>
      </c>
      <c r="G53" s="3">
        <v>0</v>
      </c>
      <c r="I53" s="3">
        <v>0</v>
      </c>
      <c r="K53" s="3">
        <v>6000000</v>
      </c>
      <c r="M53" s="3">
        <v>47828979603</v>
      </c>
      <c r="O53" s="3">
        <v>23469433419</v>
      </c>
      <c r="Q53" s="3">
        <v>24359546184</v>
      </c>
    </row>
    <row r="54" spans="1:17" x14ac:dyDescent="0.5">
      <c r="A54" s="1" t="s">
        <v>350</v>
      </c>
      <c r="C54" s="3">
        <v>0</v>
      </c>
      <c r="E54" s="3">
        <v>0</v>
      </c>
      <c r="G54" s="3">
        <v>0</v>
      </c>
      <c r="I54" s="3">
        <v>0</v>
      </c>
      <c r="K54" s="3">
        <v>156</v>
      </c>
      <c r="M54" s="3">
        <v>2186099</v>
      </c>
      <c r="O54" s="3">
        <v>2192606</v>
      </c>
      <c r="Q54" s="3">
        <v>-6507</v>
      </c>
    </row>
    <row r="55" spans="1:17" x14ac:dyDescent="0.5">
      <c r="A55" s="1" t="s">
        <v>309</v>
      </c>
      <c r="C55" s="3">
        <v>0</v>
      </c>
      <c r="E55" s="3">
        <v>0</v>
      </c>
      <c r="G55" s="3">
        <v>0</v>
      </c>
      <c r="I55" s="3">
        <v>0</v>
      </c>
      <c r="K55" s="3">
        <v>690037</v>
      </c>
      <c r="M55" s="3">
        <v>34552665491</v>
      </c>
      <c r="O55" s="3">
        <v>24012465681</v>
      </c>
      <c r="Q55" s="3">
        <v>10540199810</v>
      </c>
    </row>
    <row r="56" spans="1:17" x14ac:dyDescent="0.5">
      <c r="A56" s="1" t="s">
        <v>39</v>
      </c>
      <c r="C56" s="3">
        <v>0</v>
      </c>
      <c r="E56" s="3">
        <v>0</v>
      </c>
      <c r="G56" s="3">
        <v>0</v>
      </c>
      <c r="I56" s="3">
        <v>0</v>
      </c>
      <c r="K56" s="3">
        <v>159129</v>
      </c>
      <c r="M56" s="3">
        <v>7789515019</v>
      </c>
      <c r="O56" s="3">
        <v>7474286448</v>
      </c>
      <c r="Q56" s="3">
        <v>315228571</v>
      </c>
    </row>
    <row r="57" spans="1:17" x14ac:dyDescent="0.5">
      <c r="A57" s="1" t="s">
        <v>351</v>
      </c>
      <c r="C57" s="3">
        <v>0</v>
      </c>
      <c r="E57" s="3">
        <v>0</v>
      </c>
      <c r="G57" s="3">
        <v>0</v>
      </c>
      <c r="I57" s="3">
        <v>0</v>
      </c>
      <c r="K57" s="3">
        <v>11852981</v>
      </c>
      <c r="M57" s="3">
        <v>134156977903</v>
      </c>
      <c r="O57" s="3">
        <v>89104160930</v>
      </c>
      <c r="Q57" s="3">
        <v>45052816973</v>
      </c>
    </row>
    <row r="58" spans="1:17" x14ac:dyDescent="0.5">
      <c r="A58" s="1" t="s">
        <v>291</v>
      </c>
      <c r="C58" s="3">
        <v>0</v>
      </c>
      <c r="E58" s="3">
        <v>0</v>
      </c>
      <c r="G58" s="3">
        <v>0</v>
      </c>
      <c r="I58" s="3">
        <v>0</v>
      </c>
      <c r="K58" s="3">
        <v>5870143</v>
      </c>
      <c r="M58" s="3">
        <v>120128816706</v>
      </c>
      <c r="O58" s="3">
        <v>78454422365</v>
      </c>
      <c r="Q58" s="3">
        <v>41674394341</v>
      </c>
    </row>
    <row r="59" spans="1:17" x14ac:dyDescent="0.5">
      <c r="A59" s="1" t="s">
        <v>352</v>
      </c>
      <c r="C59" s="3">
        <v>0</v>
      </c>
      <c r="E59" s="3">
        <v>0</v>
      </c>
      <c r="G59" s="3">
        <v>0</v>
      </c>
      <c r="I59" s="3">
        <v>0</v>
      </c>
      <c r="K59" s="3">
        <v>7833426</v>
      </c>
      <c r="M59" s="3">
        <v>81166658823</v>
      </c>
      <c r="O59" s="3">
        <v>68342602067</v>
      </c>
      <c r="Q59" s="3">
        <v>12824056756</v>
      </c>
    </row>
    <row r="60" spans="1:17" x14ac:dyDescent="0.5">
      <c r="A60" s="1" t="s">
        <v>353</v>
      </c>
      <c r="C60" s="3">
        <v>0</v>
      </c>
      <c r="E60" s="3">
        <v>0</v>
      </c>
      <c r="G60" s="3">
        <v>0</v>
      </c>
      <c r="I60" s="3">
        <v>0</v>
      </c>
      <c r="K60" s="3">
        <v>5845917</v>
      </c>
      <c r="M60" s="3">
        <v>42153036702</v>
      </c>
      <c r="O60" s="3">
        <v>22242823373</v>
      </c>
      <c r="Q60" s="3">
        <v>19910213329</v>
      </c>
    </row>
    <row r="61" spans="1:17" x14ac:dyDescent="0.5">
      <c r="A61" s="1" t="s">
        <v>302</v>
      </c>
      <c r="C61" s="3">
        <v>0</v>
      </c>
      <c r="E61" s="3">
        <v>0</v>
      </c>
      <c r="G61" s="3">
        <v>0</v>
      </c>
      <c r="I61" s="3">
        <v>0</v>
      </c>
      <c r="K61" s="3">
        <v>972946</v>
      </c>
      <c r="M61" s="3">
        <v>34696108831</v>
      </c>
      <c r="O61" s="3">
        <v>18816465834</v>
      </c>
      <c r="Q61" s="3">
        <v>15879642997</v>
      </c>
    </row>
    <row r="62" spans="1:17" x14ac:dyDescent="0.5">
      <c r="A62" s="1" t="s">
        <v>19</v>
      </c>
      <c r="C62" s="3">
        <v>0</v>
      </c>
      <c r="E62" s="3">
        <v>0</v>
      </c>
      <c r="G62" s="3">
        <v>0</v>
      </c>
      <c r="I62" s="3">
        <v>0</v>
      </c>
      <c r="K62" s="3">
        <v>60132</v>
      </c>
      <c r="M62" s="3">
        <v>3455885304</v>
      </c>
      <c r="O62" s="3">
        <v>1375515637</v>
      </c>
      <c r="Q62" s="3">
        <v>2080369667</v>
      </c>
    </row>
    <row r="63" spans="1:17" x14ac:dyDescent="0.5">
      <c r="A63" s="1" t="s">
        <v>311</v>
      </c>
      <c r="C63" s="3">
        <v>0</v>
      </c>
      <c r="E63" s="3">
        <v>0</v>
      </c>
      <c r="G63" s="3">
        <v>0</v>
      </c>
      <c r="I63" s="3">
        <v>0</v>
      </c>
      <c r="K63" s="3">
        <v>12501337</v>
      </c>
      <c r="M63" s="3">
        <v>216073311870</v>
      </c>
      <c r="O63" s="3">
        <v>116477941982</v>
      </c>
      <c r="Q63" s="3">
        <v>99595369888</v>
      </c>
    </row>
    <row r="64" spans="1:17" x14ac:dyDescent="0.5">
      <c r="A64" s="1" t="s">
        <v>354</v>
      </c>
      <c r="C64" s="3">
        <v>0</v>
      </c>
      <c r="E64" s="3">
        <v>0</v>
      </c>
      <c r="G64" s="3">
        <v>0</v>
      </c>
      <c r="I64" s="3">
        <v>0</v>
      </c>
      <c r="K64" s="3">
        <v>24627618</v>
      </c>
      <c r="M64" s="3">
        <v>246408169393</v>
      </c>
      <c r="O64" s="3">
        <v>116613323082</v>
      </c>
      <c r="Q64" s="3">
        <v>129794846311</v>
      </c>
    </row>
    <row r="65" spans="1:17" x14ac:dyDescent="0.5">
      <c r="A65" s="1" t="s">
        <v>355</v>
      </c>
      <c r="C65" s="3">
        <v>0</v>
      </c>
      <c r="E65" s="3">
        <v>0</v>
      </c>
      <c r="G65" s="3">
        <v>0</v>
      </c>
      <c r="I65" s="3">
        <v>0</v>
      </c>
      <c r="K65" s="3">
        <v>1400000</v>
      </c>
      <c r="M65" s="3">
        <v>12433943675</v>
      </c>
      <c r="O65" s="3">
        <v>7227193007</v>
      </c>
      <c r="Q65" s="3">
        <v>5206750668</v>
      </c>
    </row>
    <row r="66" spans="1:17" x14ac:dyDescent="0.5">
      <c r="A66" s="1" t="s">
        <v>27</v>
      </c>
      <c r="C66" s="3">
        <v>0</v>
      </c>
      <c r="E66" s="3">
        <v>0</v>
      </c>
      <c r="G66" s="3">
        <v>0</v>
      </c>
      <c r="I66" s="3">
        <v>0</v>
      </c>
      <c r="K66" s="3">
        <v>1000000</v>
      </c>
      <c r="M66" s="3">
        <v>21843941635</v>
      </c>
      <c r="O66" s="3">
        <v>12010312733</v>
      </c>
      <c r="Q66" s="3">
        <v>9833628902</v>
      </c>
    </row>
    <row r="67" spans="1:17" x14ac:dyDescent="0.5">
      <c r="A67" s="1" t="s">
        <v>111</v>
      </c>
      <c r="C67" s="3">
        <v>244082</v>
      </c>
      <c r="E67" s="3">
        <v>244082000000</v>
      </c>
      <c r="G67" s="3">
        <v>223969644782</v>
      </c>
      <c r="I67" s="3">
        <v>20112355218</v>
      </c>
      <c r="K67" s="3">
        <v>269082</v>
      </c>
      <c r="M67" s="3">
        <v>267153423375</v>
      </c>
      <c r="O67" s="3">
        <v>245761176385</v>
      </c>
      <c r="Q67" s="3">
        <v>21392246990</v>
      </c>
    </row>
    <row r="68" spans="1:17" x14ac:dyDescent="0.5">
      <c r="A68" s="1" t="s">
        <v>123</v>
      </c>
      <c r="C68" s="3">
        <v>549578</v>
      </c>
      <c r="E68" s="3">
        <v>549578000000</v>
      </c>
      <c r="G68" s="3">
        <v>529308481102</v>
      </c>
      <c r="I68" s="3">
        <v>20269518898</v>
      </c>
      <c r="K68" s="3">
        <v>549578</v>
      </c>
      <c r="M68" s="3">
        <v>549578000000</v>
      </c>
      <c r="O68" s="3">
        <v>529308481102</v>
      </c>
      <c r="Q68" s="3">
        <v>20269518898</v>
      </c>
    </row>
    <row r="69" spans="1:17" x14ac:dyDescent="0.5">
      <c r="A69" s="1" t="s">
        <v>144</v>
      </c>
      <c r="C69" s="3">
        <v>1187238</v>
      </c>
      <c r="E69" s="3">
        <v>1187238000000</v>
      </c>
      <c r="G69" s="3">
        <v>1110988787965</v>
      </c>
      <c r="I69" s="3">
        <v>76249212035</v>
      </c>
      <c r="K69" s="3">
        <v>1187238</v>
      </c>
      <c r="M69" s="3">
        <v>1187238000000</v>
      </c>
      <c r="O69" s="3">
        <v>1110988787965</v>
      </c>
      <c r="Q69" s="3">
        <v>76249212035</v>
      </c>
    </row>
    <row r="70" spans="1:17" x14ac:dyDescent="0.5">
      <c r="A70" s="1" t="s">
        <v>232</v>
      </c>
      <c r="C70" s="3">
        <v>0</v>
      </c>
      <c r="E70" s="3">
        <v>0</v>
      </c>
      <c r="G70" s="3">
        <v>0</v>
      </c>
      <c r="I70" s="3">
        <v>0</v>
      </c>
      <c r="K70" s="3">
        <v>1000</v>
      </c>
      <c r="M70" s="3">
        <v>929855850</v>
      </c>
      <c r="O70" s="3">
        <v>999845000</v>
      </c>
      <c r="Q70" s="3">
        <v>-69989150</v>
      </c>
    </row>
    <row r="71" spans="1:17" x14ac:dyDescent="0.5">
      <c r="A71" s="1" t="s">
        <v>356</v>
      </c>
      <c r="C71" s="3">
        <v>0</v>
      </c>
      <c r="E71" s="3">
        <v>0</v>
      </c>
      <c r="G71" s="3">
        <v>0</v>
      </c>
      <c r="I71" s="3">
        <v>0</v>
      </c>
      <c r="K71" s="3">
        <v>371822</v>
      </c>
      <c r="M71" s="3">
        <v>371822000000</v>
      </c>
      <c r="O71" s="3">
        <v>361851973553</v>
      </c>
      <c r="Q71" s="3">
        <v>9970026447</v>
      </c>
    </row>
    <row r="72" spans="1:17" x14ac:dyDescent="0.5">
      <c r="A72" s="1" t="s">
        <v>357</v>
      </c>
      <c r="C72" s="3">
        <v>0</v>
      </c>
      <c r="E72" s="3">
        <v>0</v>
      </c>
      <c r="G72" s="3">
        <v>0</v>
      </c>
      <c r="I72" s="3">
        <v>0</v>
      </c>
      <c r="K72" s="3">
        <v>21</v>
      </c>
      <c r="M72" s="3">
        <v>21000000</v>
      </c>
      <c r="O72" s="3">
        <v>20391922</v>
      </c>
      <c r="Q72" s="3">
        <v>608078</v>
      </c>
    </row>
    <row r="73" spans="1:17" x14ac:dyDescent="0.5">
      <c r="A73" s="1" t="s">
        <v>358</v>
      </c>
      <c r="C73" s="3">
        <v>0</v>
      </c>
      <c r="E73" s="3">
        <v>0</v>
      </c>
      <c r="G73" s="3">
        <v>0</v>
      </c>
      <c r="I73" s="3">
        <v>0</v>
      </c>
      <c r="K73" s="3">
        <v>719889</v>
      </c>
      <c r="M73" s="3">
        <v>719889000000</v>
      </c>
      <c r="O73" s="3">
        <v>713333089426</v>
      </c>
      <c r="Q73" s="3">
        <v>6555910574</v>
      </c>
    </row>
    <row r="74" spans="1:17" x14ac:dyDescent="0.5">
      <c r="A74" s="1" t="s">
        <v>359</v>
      </c>
      <c r="C74" s="3">
        <v>0</v>
      </c>
      <c r="E74" s="3">
        <v>0</v>
      </c>
      <c r="G74" s="3">
        <v>0</v>
      </c>
      <c r="I74" s="3">
        <v>0</v>
      </c>
      <c r="K74" s="3">
        <v>880440</v>
      </c>
      <c r="M74" s="3">
        <v>880440000000</v>
      </c>
      <c r="O74" s="3">
        <v>812733990592</v>
      </c>
      <c r="Q74" s="3">
        <v>67706009408</v>
      </c>
    </row>
    <row r="75" spans="1:17" x14ac:dyDescent="0.5">
      <c r="A75" s="1" t="s">
        <v>360</v>
      </c>
      <c r="C75" s="3">
        <v>0</v>
      </c>
      <c r="E75" s="3">
        <v>0</v>
      </c>
      <c r="G75" s="3">
        <v>0</v>
      </c>
      <c r="I75" s="3">
        <v>0</v>
      </c>
      <c r="K75" s="3">
        <v>327728</v>
      </c>
      <c r="M75" s="3">
        <v>327728000000</v>
      </c>
      <c r="O75" s="3">
        <v>315004614257</v>
      </c>
      <c r="Q75" s="3">
        <v>12723385743</v>
      </c>
    </row>
    <row r="76" spans="1:17" x14ac:dyDescent="0.5">
      <c r="A76" s="1" t="s">
        <v>361</v>
      </c>
      <c r="C76" s="3">
        <v>0</v>
      </c>
      <c r="E76" s="3">
        <v>0</v>
      </c>
      <c r="G76" s="3">
        <v>0</v>
      </c>
      <c r="I76" s="3">
        <v>0</v>
      </c>
      <c r="K76" s="3">
        <v>2166135</v>
      </c>
      <c r="M76" s="3">
        <v>2166135000000</v>
      </c>
      <c r="O76" s="3">
        <v>2007523706146</v>
      </c>
      <c r="Q76" s="3">
        <v>158611293854</v>
      </c>
    </row>
    <row r="77" spans="1:17" x14ac:dyDescent="0.5">
      <c r="A77" s="1" t="s">
        <v>362</v>
      </c>
      <c r="C77" s="3">
        <v>0</v>
      </c>
      <c r="E77" s="3">
        <v>0</v>
      </c>
      <c r="G77" s="3">
        <v>0</v>
      </c>
      <c r="I77" s="3">
        <v>0</v>
      </c>
      <c r="K77" s="3">
        <v>1550000</v>
      </c>
      <c r="M77" s="3">
        <v>1535674981822</v>
      </c>
      <c r="O77" s="3">
        <v>1444062416836</v>
      </c>
      <c r="Q77" s="3">
        <v>91612564986</v>
      </c>
    </row>
    <row r="78" spans="1:17" x14ac:dyDescent="0.5">
      <c r="A78" s="1" t="s">
        <v>363</v>
      </c>
      <c r="C78" s="3">
        <v>0</v>
      </c>
      <c r="E78" s="3">
        <v>0</v>
      </c>
      <c r="G78" s="3">
        <v>0</v>
      </c>
      <c r="I78" s="3">
        <v>0</v>
      </c>
      <c r="K78" s="3">
        <v>644802</v>
      </c>
      <c r="M78" s="3">
        <v>644802000000</v>
      </c>
      <c r="O78" s="3">
        <v>635868463824</v>
      </c>
      <c r="Q78" s="3">
        <v>8933536176</v>
      </c>
    </row>
    <row r="79" spans="1:17" x14ac:dyDescent="0.5">
      <c r="A79" s="1" t="s">
        <v>364</v>
      </c>
      <c r="C79" s="3">
        <v>0</v>
      </c>
      <c r="E79" s="3">
        <v>0</v>
      </c>
      <c r="G79" s="3">
        <v>0</v>
      </c>
      <c r="I79" s="3">
        <v>0</v>
      </c>
      <c r="K79" s="3">
        <v>12089</v>
      </c>
      <c r="M79" s="3">
        <v>12089000000</v>
      </c>
      <c r="O79" s="3">
        <v>12090226205</v>
      </c>
      <c r="Q79" s="3">
        <v>-1226205</v>
      </c>
    </row>
    <row r="80" spans="1:17" x14ac:dyDescent="0.5">
      <c r="A80" s="1" t="s">
        <v>365</v>
      </c>
      <c r="C80" s="3">
        <v>0</v>
      </c>
      <c r="E80" s="3">
        <v>0</v>
      </c>
      <c r="G80" s="3">
        <v>0</v>
      </c>
      <c r="I80" s="3">
        <v>0</v>
      </c>
      <c r="K80" s="3">
        <v>1058466</v>
      </c>
      <c r="M80" s="3">
        <v>1058466000000</v>
      </c>
      <c r="O80" s="3">
        <v>1013960128108</v>
      </c>
      <c r="Q80" s="3">
        <v>44505871892</v>
      </c>
    </row>
    <row r="81" spans="1:17" x14ac:dyDescent="0.5">
      <c r="A81" s="1" t="s">
        <v>102</v>
      </c>
      <c r="C81" s="3">
        <v>0</v>
      </c>
      <c r="E81" s="3">
        <v>0</v>
      </c>
      <c r="G81" s="3">
        <v>0</v>
      </c>
      <c r="I81" s="3">
        <v>0</v>
      </c>
      <c r="K81" s="3">
        <v>25000</v>
      </c>
      <c r="M81" s="3">
        <v>19746988744</v>
      </c>
      <c r="O81" s="3">
        <v>19361635819</v>
      </c>
      <c r="Q81" s="3">
        <v>385352925</v>
      </c>
    </row>
    <row r="82" spans="1:17" x14ac:dyDescent="0.5">
      <c r="A82" s="1" t="s">
        <v>366</v>
      </c>
      <c r="C82" s="3">
        <v>0</v>
      </c>
      <c r="E82" s="3">
        <v>0</v>
      </c>
      <c r="G82" s="3">
        <v>0</v>
      </c>
      <c r="I82" s="3">
        <v>0</v>
      </c>
      <c r="K82" s="3">
        <v>74345</v>
      </c>
      <c r="M82" s="3">
        <v>74345000000</v>
      </c>
      <c r="O82" s="3">
        <v>74356209536</v>
      </c>
      <c r="Q82" s="3">
        <v>-11209536</v>
      </c>
    </row>
    <row r="83" spans="1:17" x14ac:dyDescent="0.5">
      <c r="A83" s="1" t="s">
        <v>367</v>
      </c>
      <c r="C83" s="3">
        <v>0</v>
      </c>
      <c r="E83" s="3">
        <v>0</v>
      </c>
      <c r="G83" s="3">
        <v>0</v>
      </c>
      <c r="I83" s="3">
        <v>0</v>
      </c>
      <c r="K83" s="3">
        <v>1288265</v>
      </c>
      <c r="M83" s="3">
        <v>1288265000000</v>
      </c>
      <c r="O83" s="3">
        <v>1204021316571</v>
      </c>
      <c r="Q83" s="3">
        <v>84243683429</v>
      </c>
    </row>
    <row r="84" spans="1:17" x14ac:dyDescent="0.5">
      <c r="A84" s="1" t="s">
        <v>117</v>
      </c>
      <c r="C84" s="3">
        <v>0</v>
      </c>
      <c r="E84" s="3">
        <v>0</v>
      </c>
      <c r="G84" s="3">
        <v>0</v>
      </c>
      <c r="I84" s="3">
        <v>0</v>
      </c>
      <c r="K84" s="3">
        <v>3857</v>
      </c>
      <c r="M84" s="3">
        <v>3376246779</v>
      </c>
      <c r="O84" s="3">
        <v>3273436448</v>
      </c>
      <c r="Q84" s="3">
        <v>102810331</v>
      </c>
    </row>
    <row r="85" spans="1:17" x14ac:dyDescent="0.5">
      <c r="A85" s="1" t="s">
        <v>368</v>
      </c>
      <c r="C85" s="3">
        <v>0</v>
      </c>
      <c r="E85" s="3">
        <v>0</v>
      </c>
      <c r="G85" s="3">
        <v>0</v>
      </c>
      <c r="I85" s="3">
        <v>0</v>
      </c>
      <c r="K85" s="3">
        <v>583578</v>
      </c>
      <c r="M85" s="3">
        <v>580831862300</v>
      </c>
      <c r="O85" s="3">
        <v>578340018284</v>
      </c>
      <c r="Q85" s="3">
        <v>2491844016</v>
      </c>
    </row>
    <row r="86" spans="1:17" x14ac:dyDescent="0.5">
      <c r="A86" s="1" t="s">
        <v>369</v>
      </c>
      <c r="C86" s="3">
        <v>0</v>
      </c>
      <c r="E86" s="3">
        <v>0</v>
      </c>
      <c r="G86" s="3">
        <v>0</v>
      </c>
      <c r="I86" s="3">
        <v>0</v>
      </c>
      <c r="K86" s="3">
        <v>547566</v>
      </c>
      <c r="M86" s="3">
        <v>547566000000</v>
      </c>
      <c r="O86" s="3">
        <v>539853854858</v>
      </c>
      <c r="Q86" s="3">
        <v>7712145142</v>
      </c>
    </row>
    <row r="87" spans="1:17" x14ac:dyDescent="0.5">
      <c r="A87" s="1" t="s">
        <v>120</v>
      </c>
      <c r="C87" s="3">
        <v>0</v>
      </c>
      <c r="E87" s="3">
        <v>0</v>
      </c>
      <c r="G87" s="3">
        <v>0</v>
      </c>
      <c r="I87" s="3">
        <v>0</v>
      </c>
      <c r="K87" s="3">
        <v>118354</v>
      </c>
      <c r="M87" s="3">
        <v>105244049652</v>
      </c>
      <c r="O87" s="3">
        <v>96538232066</v>
      </c>
      <c r="Q87" s="3">
        <v>8705817586</v>
      </c>
    </row>
    <row r="88" spans="1:17" x14ac:dyDescent="0.5">
      <c r="A88" s="1" t="s">
        <v>93</v>
      </c>
      <c r="C88" s="3">
        <v>0</v>
      </c>
      <c r="E88" s="3">
        <v>0</v>
      </c>
      <c r="G88" s="3">
        <v>0</v>
      </c>
      <c r="I88" s="3">
        <v>0</v>
      </c>
      <c r="K88" s="3">
        <v>25000</v>
      </c>
      <c r="M88" s="3">
        <v>19624507731</v>
      </c>
      <c r="O88" s="3">
        <v>18816145391</v>
      </c>
      <c r="Q88" s="3">
        <v>808362340</v>
      </c>
    </row>
    <row r="89" spans="1:17" x14ac:dyDescent="0.5">
      <c r="A89" s="1" t="s">
        <v>208</v>
      </c>
      <c r="C89" s="3">
        <v>0</v>
      </c>
      <c r="E89" s="3">
        <v>0</v>
      </c>
      <c r="G89" s="3">
        <v>0</v>
      </c>
      <c r="I89" s="3">
        <v>0</v>
      </c>
      <c r="K89" s="3">
        <v>500000</v>
      </c>
      <c r="M89" s="3">
        <v>490967500000</v>
      </c>
      <c r="O89" s="3">
        <v>483957173273</v>
      </c>
      <c r="Q89" s="3">
        <v>7010326727</v>
      </c>
    </row>
    <row r="90" spans="1:17" x14ac:dyDescent="0.5">
      <c r="A90" s="1" t="s">
        <v>370</v>
      </c>
      <c r="C90" s="3">
        <v>0</v>
      </c>
      <c r="E90" s="3">
        <v>0</v>
      </c>
      <c r="G90" s="3">
        <v>0</v>
      </c>
      <c r="I90" s="3">
        <v>0</v>
      </c>
      <c r="K90" s="3">
        <v>470808</v>
      </c>
      <c r="M90" s="3">
        <v>468586242800</v>
      </c>
      <c r="O90" s="3">
        <v>465809253460</v>
      </c>
      <c r="Q90" s="3">
        <v>2776989340</v>
      </c>
    </row>
    <row r="91" spans="1:17" x14ac:dyDescent="0.5">
      <c r="A91" s="1" t="s">
        <v>371</v>
      </c>
      <c r="C91" s="3">
        <v>0</v>
      </c>
      <c r="E91" s="3">
        <v>0</v>
      </c>
      <c r="G91" s="3">
        <v>0</v>
      </c>
      <c r="I91" s="3">
        <v>0</v>
      </c>
      <c r="K91" s="3">
        <v>1332032</v>
      </c>
      <c r="M91" s="3">
        <v>1326283295487</v>
      </c>
      <c r="O91" s="3">
        <v>1281328779063</v>
      </c>
      <c r="Q91" s="3">
        <v>44954516424</v>
      </c>
    </row>
    <row r="92" spans="1:17" x14ac:dyDescent="0.5">
      <c r="A92" s="1" t="s">
        <v>372</v>
      </c>
      <c r="C92" s="3">
        <v>0</v>
      </c>
      <c r="E92" s="3">
        <v>0</v>
      </c>
      <c r="G92" s="3">
        <v>0</v>
      </c>
      <c r="I92" s="3">
        <v>0</v>
      </c>
      <c r="K92" s="3">
        <v>478777</v>
      </c>
      <c r="M92" s="3">
        <v>478777000000</v>
      </c>
      <c r="O92" s="3">
        <v>465513783149</v>
      </c>
      <c r="Q92" s="3">
        <v>13263216851</v>
      </c>
    </row>
    <row r="93" spans="1:17" x14ac:dyDescent="0.5">
      <c r="A93" s="1" t="s">
        <v>163</v>
      </c>
      <c r="C93" s="3">
        <v>0</v>
      </c>
      <c r="E93" s="3">
        <v>0</v>
      </c>
      <c r="G93" s="3">
        <v>0</v>
      </c>
      <c r="I93" s="3">
        <v>0</v>
      </c>
      <c r="K93" s="3">
        <v>1200</v>
      </c>
      <c r="M93" s="3">
        <v>1175957370</v>
      </c>
      <c r="O93" s="3">
        <v>1200000000</v>
      </c>
      <c r="Q93" s="3">
        <v>-24042630</v>
      </c>
    </row>
    <row r="94" spans="1:17" ht="22.5" thickBot="1" x14ac:dyDescent="0.55000000000000004">
      <c r="E94" s="6">
        <f>SUM(E8:E93)</f>
        <v>3490262599090</v>
      </c>
      <c r="G94" s="6">
        <f>SUM(G8:G93)</f>
        <v>3191139178121</v>
      </c>
      <c r="I94" s="6">
        <f>SUM(I8:I93)</f>
        <v>299123420969</v>
      </c>
      <c r="M94" s="6">
        <f>SUM(M8:M93)</f>
        <v>19936443037341</v>
      </c>
      <c r="O94" s="6">
        <f>SUM(O8:O93)</f>
        <v>17740557001843</v>
      </c>
      <c r="Q94" s="6">
        <f>SUM(Q8:Q93)</f>
        <v>2195886035498</v>
      </c>
    </row>
    <row r="95" spans="1:17" ht="22.5" thickTop="1" x14ac:dyDescent="0.5"/>
    <row r="96" spans="1:17" x14ac:dyDescent="0.5">
      <c r="I96" s="3"/>
    </row>
    <row r="97" spans="17:17" x14ac:dyDescent="0.5">
      <c r="Q9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4"/>
  <sheetViews>
    <sheetView rightToLeft="1" topLeftCell="A70" workbookViewId="0">
      <selection activeCell="O89" sqref="O89"/>
    </sheetView>
  </sheetViews>
  <sheetFormatPr defaultRowHeight="21.75" x14ac:dyDescent="0.5"/>
  <cols>
    <col min="1" max="1" width="3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2.5" x14ac:dyDescent="0.5">
      <c r="A3" s="13" t="s">
        <v>263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2.5" x14ac:dyDescent="0.5">
      <c r="A6" s="17" t="s">
        <v>3</v>
      </c>
      <c r="C6" s="15" t="s">
        <v>265</v>
      </c>
      <c r="D6" s="15" t="s">
        <v>265</v>
      </c>
      <c r="E6" s="15" t="s">
        <v>265</v>
      </c>
      <c r="F6" s="15" t="s">
        <v>265</v>
      </c>
      <c r="G6" s="15" t="s">
        <v>265</v>
      </c>
      <c r="H6" s="15" t="s">
        <v>265</v>
      </c>
      <c r="I6" s="15" t="s">
        <v>265</v>
      </c>
      <c r="J6" s="15" t="s">
        <v>265</v>
      </c>
      <c r="K6" s="15" t="s">
        <v>265</v>
      </c>
      <c r="M6" s="15" t="s">
        <v>266</v>
      </c>
      <c r="N6" s="15" t="s">
        <v>266</v>
      </c>
      <c r="O6" s="15" t="s">
        <v>266</v>
      </c>
      <c r="P6" s="15" t="s">
        <v>266</v>
      </c>
      <c r="Q6" s="15" t="s">
        <v>266</v>
      </c>
      <c r="R6" s="15" t="s">
        <v>266</v>
      </c>
      <c r="S6" s="15" t="s">
        <v>266</v>
      </c>
      <c r="T6" s="15" t="s">
        <v>266</v>
      </c>
      <c r="U6" s="15" t="s">
        <v>266</v>
      </c>
    </row>
    <row r="7" spans="1:21" ht="22.5" x14ac:dyDescent="0.5">
      <c r="A7" s="15" t="s">
        <v>3</v>
      </c>
      <c r="C7" s="16" t="s">
        <v>373</v>
      </c>
      <c r="E7" s="16" t="s">
        <v>374</v>
      </c>
      <c r="G7" s="16" t="s">
        <v>375</v>
      </c>
      <c r="I7" s="16" t="s">
        <v>247</v>
      </c>
      <c r="K7" s="16" t="s">
        <v>376</v>
      </c>
      <c r="M7" s="16" t="s">
        <v>373</v>
      </c>
      <c r="O7" s="16" t="s">
        <v>374</v>
      </c>
      <c r="Q7" s="16" t="s">
        <v>375</v>
      </c>
      <c r="S7" s="16" t="s">
        <v>247</v>
      </c>
      <c r="U7" s="16" t="s">
        <v>376</v>
      </c>
    </row>
    <row r="8" spans="1:21" x14ac:dyDescent="0.5">
      <c r="A8" s="1" t="s">
        <v>22</v>
      </c>
      <c r="C8" s="3">
        <v>0</v>
      </c>
      <c r="E8" s="3">
        <f>VLOOKUP(A8,'درآمد ناشی از تغییر قیمت اوراق'!A:Q,9,0)</f>
        <v>-2922918482</v>
      </c>
      <c r="G8" s="3">
        <v>-6100213882</v>
      </c>
      <c r="I8" s="3">
        <v>-9023132364</v>
      </c>
      <c r="K8" s="7">
        <f>I8/$I$83</f>
        <v>-7.6177684972052559E-2</v>
      </c>
      <c r="M8" s="3">
        <v>0</v>
      </c>
      <c r="O8" s="3">
        <v>0</v>
      </c>
      <c r="Q8" s="3">
        <v>-6100213882</v>
      </c>
      <c r="S8" s="3">
        <v>-6100213882</v>
      </c>
      <c r="U8" s="7">
        <f>S8/$S$83</f>
        <v>-2.3758258834735437E-3</v>
      </c>
    </row>
    <row r="9" spans="1:21" x14ac:dyDescent="0.5">
      <c r="A9" s="1" t="s">
        <v>32</v>
      </c>
      <c r="C9" s="3">
        <v>0</v>
      </c>
      <c r="E9" s="3">
        <v>23078642166</v>
      </c>
      <c r="G9" s="3">
        <v>20740170843</v>
      </c>
      <c r="I9" s="3">
        <f>C9+E9+G9</f>
        <v>43818813009</v>
      </c>
      <c r="K9" s="7">
        <f t="shared" ref="K9:K72" si="0">I9/$I$83</f>
        <v>0.36993979458471793</v>
      </c>
      <c r="M9" s="3">
        <v>0</v>
      </c>
      <c r="O9" s="3">
        <v>43818813004</v>
      </c>
      <c r="Q9" s="3">
        <v>20740170843</v>
      </c>
      <c r="S9" s="3">
        <f>M9+O9+Q9</f>
        <v>64558983847</v>
      </c>
      <c r="U9" s="7">
        <f t="shared" ref="U9:U72" si="1">S9/$S$83</f>
        <v>2.5143529030520802E-2</v>
      </c>
    </row>
    <row r="10" spans="1:21" x14ac:dyDescent="0.5">
      <c r="A10" s="1" t="s">
        <v>43</v>
      </c>
      <c r="C10" s="3">
        <v>0</v>
      </c>
      <c r="E10" s="3">
        <f>VLOOKUP(A10,'درآمد ناشی از تغییر قیمت اوراق'!A:Q,9,0)</f>
        <v>172518207</v>
      </c>
      <c r="G10" s="3">
        <v>1374359842</v>
      </c>
      <c r="I10" s="3">
        <v>1546878049</v>
      </c>
      <c r="K10" s="7">
        <f t="shared" si="0"/>
        <v>1.3059499068976008E-2</v>
      </c>
      <c r="M10" s="3">
        <v>1548235878</v>
      </c>
      <c r="O10" s="3">
        <v>1262386717</v>
      </c>
      <c r="Q10" s="3">
        <v>1374359842</v>
      </c>
      <c r="S10" s="3">
        <v>4184982437</v>
      </c>
      <c r="U10" s="7">
        <f t="shared" si="1"/>
        <v>1.6299083586306931E-3</v>
      </c>
    </row>
    <row r="11" spans="1:21" x14ac:dyDescent="0.5">
      <c r="A11" s="1" t="s">
        <v>40</v>
      </c>
      <c r="C11" s="3">
        <v>0</v>
      </c>
      <c r="E11" s="3">
        <f>VLOOKUP(A11,'درآمد ناشی از تغییر قیمت اوراق'!A:Q,9,0)</f>
        <v>-27446227286</v>
      </c>
      <c r="G11" s="3">
        <v>34509438548</v>
      </c>
      <c r="I11" s="3">
        <v>7063211262</v>
      </c>
      <c r="K11" s="7">
        <f t="shared" si="0"/>
        <v>5.9631074963990165E-2</v>
      </c>
      <c r="M11" s="3">
        <v>8267891220</v>
      </c>
      <c r="O11" s="3">
        <v>0</v>
      </c>
      <c r="Q11" s="3">
        <v>63909103627</v>
      </c>
      <c r="S11" s="3">
        <v>72176994847</v>
      </c>
      <c r="U11" s="7">
        <f t="shared" si="1"/>
        <v>2.8110485282299348E-2</v>
      </c>
    </row>
    <row r="12" spans="1:21" x14ac:dyDescent="0.5">
      <c r="A12" s="1" t="s">
        <v>28</v>
      </c>
      <c r="C12" s="3">
        <v>0</v>
      </c>
      <c r="E12" s="3">
        <f>VLOOKUP(A12,'درآمد ناشی از تغییر قیمت اوراق'!A:Q,9,0)</f>
        <v>-40004418</v>
      </c>
      <c r="G12" s="3">
        <v>7132802959</v>
      </c>
      <c r="I12" s="3">
        <v>7092798541</v>
      </c>
      <c r="K12" s="7">
        <f t="shared" si="0"/>
        <v>5.988086520621632E-2</v>
      </c>
      <c r="M12" s="3">
        <v>0</v>
      </c>
      <c r="O12" s="3">
        <v>0</v>
      </c>
      <c r="Q12" s="3">
        <v>7132802959</v>
      </c>
      <c r="S12" s="3">
        <v>7132802959</v>
      </c>
      <c r="U12" s="7">
        <f t="shared" si="1"/>
        <v>2.7779842181784144E-3</v>
      </c>
    </row>
    <row r="13" spans="1:21" x14ac:dyDescent="0.5">
      <c r="A13" s="1" t="s">
        <v>51</v>
      </c>
      <c r="C13" s="3">
        <v>0</v>
      </c>
      <c r="E13" s="3">
        <f>VLOOKUP(A13,'درآمد ناشی از تغییر قیمت اوراق'!A:Q,9,0)</f>
        <v>206808250</v>
      </c>
      <c r="G13" s="3">
        <v>3591250071</v>
      </c>
      <c r="I13" s="3">
        <v>3798058321</v>
      </c>
      <c r="K13" s="7">
        <f t="shared" si="0"/>
        <v>3.2065061068699718E-2</v>
      </c>
      <c r="M13" s="3">
        <v>0</v>
      </c>
      <c r="O13" s="3">
        <v>206808250</v>
      </c>
      <c r="Q13" s="3">
        <v>3591250071</v>
      </c>
      <c r="S13" s="3">
        <v>3798058321</v>
      </c>
      <c r="U13" s="7">
        <f t="shared" si="1"/>
        <v>1.4792145719020986E-3</v>
      </c>
    </row>
    <row r="14" spans="1:21" x14ac:dyDescent="0.5">
      <c r="A14" s="1" t="s">
        <v>25</v>
      </c>
      <c r="C14" s="3">
        <v>0</v>
      </c>
      <c r="E14" s="3">
        <f>VLOOKUP(A14,'درآمد ناشی از تغییر قیمت اوراق'!A:Q,9,0)</f>
        <v>-65810342125</v>
      </c>
      <c r="G14" s="3">
        <v>116764419944</v>
      </c>
      <c r="I14" s="3">
        <v>50954077819</v>
      </c>
      <c r="K14" s="7">
        <f t="shared" si="0"/>
        <v>0.43017918074921335</v>
      </c>
      <c r="M14" s="3">
        <v>0</v>
      </c>
      <c r="O14" s="3">
        <v>29696295042</v>
      </c>
      <c r="Q14" s="3">
        <v>280593003644</v>
      </c>
      <c r="S14" s="3">
        <v>310289298686</v>
      </c>
      <c r="U14" s="7">
        <f t="shared" si="1"/>
        <v>0.12084713117326928</v>
      </c>
    </row>
    <row r="15" spans="1:21" x14ac:dyDescent="0.5">
      <c r="A15" s="1" t="s">
        <v>26</v>
      </c>
      <c r="C15" s="3">
        <v>7808609604</v>
      </c>
      <c r="E15" s="3">
        <f>VLOOKUP(A15,'درآمد ناشی از تغییر قیمت اوراق'!A:Q,9,0)</f>
        <v>-5755423049</v>
      </c>
      <c r="G15" s="3">
        <v>1519586496</v>
      </c>
      <c r="I15" s="3">
        <v>3572773051</v>
      </c>
      <c r="K15" s="7">
        <f t="shared" si="0"/>
        <v>3.0163092923427393E-2</v>
      </c>
      <c r="M15" s="3">
        <v>7808609604</v>
      </c>
      <c r="O15" s="3">
        <v>-5179821886</v>
      </c>
      <c r="Q15" s="3">
        <v>1519586496</v>
      </c>
      <c r="S15" s="3">
        <v>4148374214</v>
      </c>
      <c r="U15" s="7">
        <f t="shared" si="1"/>
        <v>1.6156507005495545E-3</v>
      </c>
    </row>
    <row r="16" spans="1:21" x14ac:dyDescent="0.5">
      <c r="A16" s="1" t="s">
        <v>20</v>
      </c>
      <c r="C16" s="3">
        <v>0</v>
      </c>
      <c r="E16" s="3">
        <f>VLOOKUP(A16,'درآمد ناشی از تغییر قیمت اوراق'!A:Q,9,0)</f>
        <v>-2846039753</v>
      </c>
      <c r="G16" s="3">
        <v>2960519997</v>
      </c>
      <c r="I16" s="3">
        <v>114480244</v>
      </c>
      <c r="K16" s="7">
        <f t="shared" si="0"/>
        <v>9.6649806421433425E-4</v>
      </c>
      <c r="M16" s="3">
        <v>491812880</v>
      </c>
      <c r="O16" s="3">
        <v>4147652793</v>
      </c>
      <c r="Q16" s="3">
        <v>3357906205</v>
      </c>
      <c r="S16" s="3">
        <v>7997371878</v>
      </c>
      <c r="U16" s="7">
        <f t="shared" si="1"/>
        <v>3.1147044144764335E-3</v>
      </c>
    </row>
    <row r="17" spans="1:21" x14ac:dyDescent="0.5">
      <c r="A17" s="1" t="s">
        <v>289</v>
      </c>
      <c r="C17" s="3">
        <v>0</v>
      </c>
      <c r="E17" s="3">
        <v>0</v>
      </c>
      <c r="G17" s="3">
        <v>0</v>
      </c>
      <c r="I17" s="3">
        <v>0</v>
      </c>
      <c r="K17" s="7">
        <f t="shared" si="0"/>
        <v>0</v>
      </c>
      <c r="M17" s="3">
        <v>8730517670</v>
      </c>
      <c r="O17" s="3">
        <v>0</v>
      </c>
      <c r="Q17" s="3">
        <v>86734364620</v>
      </c>
      <c r="S17" s="3">
        <v>95464882290</v>
      </c>
      <c r="U17" s="7">
        <f t="shared" si="1"/>
        <v>3.7180325590973617E-2</v>
      </c>
    </row>
    <row r="18" spans="1:21" x14ac:dyDescent="0.5">
      <c r="A18" s="1" t="s">
        <v>38</v>
      </c>
      <c r="C18" s="3">
        <v>1810866197</v>
      </c>
      <c r="E18" s="3">
        <f>VLOOKUP(A18,'درآمد ناشی از تغییر قیمت اوراق'!A:Q,9,0)</f>
        <v>-2220961362</v>
      </c>
      <c r="G18" s="3">
        <v>0</v>
      </c>
      <c r="I18" s="3">
        <v>-410095165</v>
      </c>
      <c r="K18" s="7">
        <f t="shared" si="0"/>
        <v>-3.46222343058736E-3</v>
      </c>
      <c r="M18" s="3">
        <v>1810866197</v>
      </c>
      <c r="O18" s="3">
        <v>42026343847</v>
      </c>
      <c r="Q18" s="3">
        <v>30081436289</v>
      </c>
      <c r="S18" s="3">
        <v>73918646333</v>
      </c>
      <c r="U18" s="7">
        <f t="shared" si="1"/>
        <v>2.878879931529393E-2</v>
      </c>
    </row>
    <row r="19" spans="1:21" x14ac:dyDescent="0.5">
      <c r="A19" s="1" t="s">
        <v>29</v>
      </c>
      <c r="C19" s="3">
        <v>4235385133</v>
      </c>
      <c r="E19" s="3">
        <f>VLOOKUP(A19,'درآمد ناشی از تغییر قیمت اوراق'!A:Q,9,0)</f>
        <v>-4778326309</v>
      </c>
      <c r="G19" s="3">
        <v>0</v>
      </c>
      <c r="I19" s="3">
        <v>-542941176</v>
      </c>
      <c r="K19" s="7">
        <f t="shared" si="0"/>
        <v>-4.5837742587817526E-3</v>
      </c>
      <c r="M19" s="3">
        <v>4235385133</v>
      </c>
      <c r="O19" s="3">
        <v>42812310096</v>
      </c>
      <c r="Q19" s="3">
        <v>98278379750</v>
      </c>
      <c r="S19" s="3">
        <v>145326074979</v>
      </c>
      <c r="U19" s="7">
        <f t="shared" si="1"/>
        <v>5.65995647296101E-2</v>
      </c>
    </row>
    <row r="20" spans="1:21" x14ac:dyDescent="0.5">
      <c r="A20" s="1" t="s">
        <v>330</v>
      </c>
      <c r="C20" s="3">
        <v>0</v>
      </c>
      <c r="E20" s="3">
        <v>0</v>
      </c>
      <c r="G20" s="3">
        <v>0</v>
      </c>
      <c r="I20" s="3">
        <v>0</v>
      </c>
      <c r="K20" s="7">
        <f t="shared" si="0"/>
        <v>0</v>
      </c>
      <c r="M20" s="3">
        <v>0</v>
      </c>
      <c r="O20" s="3">
        <v>0</v>
      </c>
      <c r="Q20" s="3">
        <v>1723832</v>
      </c>
      <c r="S20" s="3">
        <v>1723832</v>
      </c>
      <c r="U20" s="7">
        <f t="shared" si="1"/>
        <v>6.7137394910770203E-7</v>
      </c>
    </row>
    <row r="21" spans="1:21" x14ac:dyDescent="0.5">
      <c r="A21" s="1" t="s">
        <v>331</v>
      </c>
      <c r="C21" s="3">
        <v>0</v>
      </c>
      <c r="E21" s="3">
        <v>0</v>
      </c>
      <c r="G21" s="3">
        <v>0</v>
      </c>
      <c r="I21" s="3">
        <v>0</v>
      </c>
      <c r="K21" s="7">
        <f t="shared" si="0"/>
        <v>0</v>
      </c>
      <c r="M21" s="3">
        <v>0</v>
      </c>
      <c r="O21" s="3">
        <v>0</v>
      </c>
      <c r="Q21" s="3">
        <v>43513145007</v>
      </c>
      <c r="S21" s="3">
        <v>43513145007</v>
      </c>
      <c r="U21" s="7">
        <f t="shared" si="1"/>
        <v>1.69468904170741E-2</v>
      </c>
    </row>
    <row r="22" spans="1:21" x14ac:dyDescent="0.5">
      <c r="A22" s="1" t="s">
        <v>15</v>
      </c>
      <c r="C22" s="3">
        <v>0</v>
      </c>
      <c r="E22" s="3">
        <f>VLOOKUP(A22,'درآمد ناشی از تغییر قیمت اوراق'!A:Q,9,0)</f>
        <v>-242597896</v>
      </c>
      <c r="G22" s="3">
        <v>0</v>
      </c>
      <c r="I22" s="3">
        <v>-242597896</v>
      </c>
      <c r="K22" s="7">
        <f t="shared" si="0"/>
        <v>-2.0481297791998974E-3</v>
      </c>
      <c r="M22" s="3">
        <v>260779416</v>
      </c>
      <c r="O22" s="3">
        <v>10797506629</v>
      </c>
      <c r="Q22" s="3">
        <v>49039159</v>
      </c>
      <c r="S22" s="3">
        <v>11107325204</v>
      </c>
      <c r="U22" s="7">
        <f t="shared" si="1"/>
        <v>4.3259254882337681E-3</v>
      </c>
    </row>
    <row r="23" spans="1:21" x14ac:dyDescent="0.5">
      <c r="A23" s="1" t="s">
        <v>332</v>
      </c>
      <c r="C23" s="3">
        <v>0</v>
      </c>
      <c r="E23" s="3">
        <v>0</v>
      </c>
      <c r="G23" s="3">
        <v>0</v>
      </c>
      <c r="I23" s="3">
        <v>0</v>
      </c>
      <c r="K23" s="7">
        <f t="shared" si="0"/>
        <v>0</v>
      </c>
      <c r="M23" s="3">
        <v>0</v>
      </c>
      <c r="O23" s="3">
        <v>0</v>
      </c>
      <c r="Q23" s="3">
        <v>6104564441</v>
      </c>
      <c r="S23" s="3">
        <v>6104564441</v>
      </c>
      <c r="U23" s="7">
        <f t="shared" si="1"/>
        <v>2.3775202782734175E-3</v>
      </c>
    </row>
    <row r="24" spans="1:21" x14ac:dyDescent="0.5">
      <c r="A24" s="1" t="s">
        <v>298</v>
      </c>
      <c r="C24" s="3">
        <v>0</v>
      </c>
      <c r="E24" s="3">
        <v>0</v>
      </c>
      <c r="G24" s="3">
        <v>0</v>
      </c>
      <c r="I24" s="3">
        <v>0</v>
      </c>
      <c r="K24" s="7">
        <f t="shared" si="0"/>
        <v>0</v>
      </c>
      <c r="M24" s="3">
        <v>1531232750</v>
      </c>
      <c r="O24" s="3">
        <v>0</v>
      </c>
      <c r="Q24" s="3">
        <v>15833575599</v>
      </c>
      <c r="S24" s="3">
        <v>17364808349</v>
      </c>
      <c r="U24" s="7">
        <f t="shared" si="1"/>
        <v>6.7630024020708087E-3</v>
      </c>
    </row>
    <row r="25" spans="1:21" x14ac:dyDescent="0.5">
      <c r="A25" s="1" t="s">
        <v>42</v>
      </c>
      <c r="C25" s="3">
        <v>0</v>
      </c>
      <c r="E25" s="3">
        <f>VLOOKUP(A25,'درآمد ناشی از تغییر قیمت اوراق'!A:Q,9,0)</f>
        <v>-69972061</v>
      </c>
      <c r="G25" s="3">
        <v>0</v>
      </c>
      <c r="I25" s="3">
        <v>-69972061</v>
      </c>
      <c r="K25" s="7">
        <f t="shared" si="0"/>
        <v>-5.9073827188547328E-4</v>
      </c>
      <c r="M25" s="3">
        <v>9245620983</v>
      </c>
      <c r="O25" s="3">
        <v>68067736988</v>
      </c>
      <c r="Q25" s="3">
        <v>14616777259</v>
      </c>
      <c r="S25" s="3">
        <v>91930135230</v>
      </c>
      <c r="U25" s="7">
        <f t="shared" si="1"/>
        <v>3.5803661801944844E-2</v>
      </c>
    </row>
    <row r="26" spans="1:21" x14ac:dyDescent="0.5">
      <c r="A26" s="1" t="s">
        <v>333</v>
      </c>
      <c r="C26" s="3">
        <v>0</v>
      </c>
      <c r="E26" s="3">
        <v>0</v>
      </c>
      <c r="G26" s="3">
        <v>0</v>
      </c>
      <c r="I26" s="3">
        <v>0</v>
      </c>
      <c r="K26" s="7">
        <f t="shared" si="0"/>
        <v>0</v>
      </c>
      <c r="M26" s="3">
        <v>0</v>
      </c>
      <c r="O26" s="3">
        <v>0</v>
      </c>
      <c r="Q26" s="3">
        <v>7702471741</v>
      </c>
      <c r="S26" s="3">
        <v>7702471741</v>
      </c>
      <c r="U26" s="7">
        <f t="shared" si="1"/>
        <v>2.9998508385072602E-3</v>
      </c>
    </row>
    <row r="27" spans="1:21" x14ac:dyDescent="0.5">
      <c r="A27" s="1" t="s">
        <v>33</v>
      </c>
      <c r="C27" s="3">
        <v>0</v>
      </c>
      <c r="E27" s="3">
        <f>VLOOKUP(A27,'درآمد ناشی از تغییر قیمت اوراق'!A:Q,9,0)</f>
        <v>9639762241</v>
      </c>
      <c r="G27" s="3">
        <v>0</v>
      </c>
      <c r="I27" s="3">
        <v>9639762241</v>
      </c>
      <c r="K27" s="7">
        <f t="shared" si="0"/>
        <v>8.13835751906061E-2</v>
      </c>
      <c r="M27" s="3">
        <v>0</v>
      </c>
      <c r="O27" s="3">
        <v>134914709249</v>
      </c>
      <c r="Q27" s="3">
        <v>541570314</v>
      </c>
      <c r="S27" s="3">
        <v>135456279563</v>
      </c>
      <c r="U27" s="7">
        <f t="shared" si="1"/>
        <v>5.2755615014484142E-2</v>
      </c>
    </row>
    <row r="28" spans="1:21" x14ac:dyDescent="0.5">
      <c r="A28" s="1" t="s">
        <v>304</v>
      </c>
      <c r="C28" s="3">
        <v>0</v>
      </c>
      <c r="E28" s="3">
        <v>0</v>
      </c>
      <c r="G28" s="3">
        <v>0</v>
      </c>
      <c r="I28" s="3">
        <v>0</v>
      </c>
      <c r="K28" s="7">
        <f t="shared" si="0"/>
        <v>0</v>
      </c>
      <c r="M28" s="3">
        <v>3829138958</v>
      </c>
      <c r="O28" s="3">
        <v>0</v>
      </c>
      <c r="Q28" s="3">
        <v>48485275877</v>
      </c>
      <c r="S28" s="3">
        <v>52314414835</v>
      </c>
      <c r="U28" s="7">
        <f t="shared" si="1"/>
        <v>2.0374685748398048E-2</v>
      </c>
    </row>
    <row r="29" spans="1:21" x14ac:dyDescent="0.5">
      <c r="A29" s="1" t="s">
        <v>334</v>
      </c>
      <c r="C29" s="3">
        <v>0</v>
      </c>
      <c r="E29" s="3">
        <v>0</v>
      </c>
      <c r="G29" s="3">
        <v>0</v>
      </c>
      <c r="I29" s="3">
        <v>0</v>
      </c>
      <c r="K29" s="7">
        <f t="shared" si="0"/>
        <v>0</v>
      </c>
      <c r="M29" s="3">
        <v>0</v>
      </c>
      <c r="O29" s="3">
        <v>0</v>
      </c>
      <c r="Q29" s="3">
        <v>-23109464</v>
      </c>
      <c r="S29" s="3">
        <v>-23109464</v>
      </c>
      <c r="U29" s="7">
        <f t="shared" si="1"/>
        <v>-9.0003504444993899E-6</v>
      </c>
    </row>
    <row r="30" spans="1:21" x14ac:dyDescent="0.5">
      <c r="A30" s="1" t="s">
        <v>335</v>
      </c>
      <c r="C30" s="3">
        <v>0</v>
      </c>
      <c r="E30" s="3">
        <v>0</v>
      </c>
      <c r="G30" s="3">
        <v>0</v>
      </c>
      <c r="I30" s="3">
        <v>0</v>
      </c>
      <c r="K30" s="7">
        <f t="shared" si="0"/>
        <v>0</v>
      </c>
      <c r="M30" s="3">
        <v>0</v>
      </c>
      <c r="O30" s="3">
        <v>0</v>
      </c>
      <c r="Q30" s="3">
        <v>174116</v>
      </c>
      <c r="S30" s="3">
        <v>174116</v>
      </c>
      <c r="U30" s="7">
        <f t="shared" si="1"/>
        <v>6.7812261590941951E-8</v>
      </c>
    </row>
    <row r="31" spans="1:21" x14ac:dyDescent="0.5">
      <c r="A31" s="1" t="s">
        <v>336</v>
      </c>
      <c r="C31" s="3">
        <v>0</v>
      </c>
      <c r="E31" s="3">
        <v>0</v>
      </c>
      <c r="G31" s="3">
        <v>0</v>
      </c>
      <c r="I31" s="3">
        <v>0</v>
      </c>
      <c r="K31" s="7">
        <f t="shared" si="0"/>
        <v>0</v>
      </c>
      <c r="M31" s="3">
        <v>0</v>
      </c>
      <c r="O31" s="3">
        <v>0</v>
      </c>
      <c r="Q31" s="3">
        <v>2160063</v>
      </c>
      <c r="S31" s="3">
        <v>2160063</v>
      </c>
      <c r="U31" s="7">
        <f t="shared" si="1"/>
        <v>8.4127109058854353E-7</v>
      </c>
    </row>
    <row r="32" spans="1:21" x14ac:dyDescent="0.5">
      <c r="A32" s="1" t="s">
        <v>337</v>
      </c>
      <c r="C32" s="3">
        <v>0</v>
      </c>
      <c r="E32" s="3">
        <v>0</v>
      </c>
      <c r="G32" s="3">
        <v>0</v>
      </c>
      <c r="I32" s="3">
        <v>0</v>
      </c>
      <c r="K32" s="7">
        <f t="shared" si="0"/>
        <v>0</v>
      </c>
      <c r="M32" s="3">
        <v>0</v>
      </c>
      <c r="O32" s="3">
        <v>0</v>
      </c>
      <c r="Q32" s="3">
        <v>2322574</v>
      </c>
      <c r="S32" s="3">
        <v>2322574</v>
      </c>
      <c r="U32" s="7">
        <f t="shared" si="1"/>
        <v>9.0456359928048212E-7</v>
      </c>
    </row>
    <row r="33" spans="1:21" x14ac:dyDescent="0.5">
      <c r="A33" s="1" t="s">
        <v>320</v>
      </c>
      <c r="C33" s="3">
        <v>0</v>
      </c>
      <c r="E33" s="3">
        <v>0</v>
      </c>
      <c r="G33" s="3">
        <v>0</v>
      </c>
      <c r="I33" s="3">
        <v>0</v>
      </c>
      <c r="K33" s="7">
        <f t="shared" si="0"/>
        <v>0</v>
      </c>
      <c r="M33" s="3">
        <v>0</v>
      </c>
      <c r="O33" s="3">
        <v>-2</v>
      </c>
      <c r="Q33" s="3">
        <v>22318603</v>
      </c>
      <c r="S33" s="3">
        <v>22318601</v>
      </c>
      <c r="U33" s="7">
        <f t="shared" si="1"/>
        <v>8.6923361974537595E-6</v>
      </c>
    </row>
    <row r="34" spans="1:21" x14ac:dyDescent="0.5">
      <c r="A34" s="1" t="s">
        <v>338</v>
      </c>
      <c r="C34" s="3">
        <v>0</v>
      </c>
      <c r="E34" s="3">
        <v>0</v>
      </c>
      <c r="G34" s="3">
        <v>0</v>
      </c>
      <c r="I34" s="3">
        <v>0</v>
      </c>
      <c r="K34" s="7">
        <f t="shared" si="0"/>
        <v>0</v>
      </c>
      <c r="M34" s="3">
        <v>0</v>
      </c>
      <c r="O34" s="3">
        <v>0</v>
      </c>
      <c r="Q34" s="3">
        <v>38665893964</v>
      </c>
      <c r="S34" s="3">
        <v>38665893964</v>
      </c>
      <c r="U34" s="7">
        <f t="shared" si="1"/>
        <v>1.5059050955307907E-2</v>
      </c>
    </row>
    <row r="35" spans="1:21" x14ac:dyDescent="0.5">
      <c r="A35" s="1" t="s">
        <v>339</v>
      </c>
      <c r="C35" s="3">
        <v>0</v>
      </c>
      <c r="E35" s="3">
        <v>0</v>
      </c>
      <c r="G35" s="3">
        <v>0</v>
      </c>
      <c r="I35" s="3">
        <v>0</v>
      </c>
      <c r="K35" s="7">
        <f t="shared" si="0"/>
        <v>0</v>
      </c>
      <c r="M35" s="3">
        <v>0</v>
      </c>
      <c r="O35" s="3">
        <v>0</v>
      </c>
      <c r="Q35" s="3">
        <v>45140964099</v>
      </c>
      <c r="S35" s="3">
        <v>45140964099</v>
      </c>
      <c r="U35" s="7">
        <f t="shared" si="1"/>
        <v>1.7580870603211118E-2</v>
      </c>
    </row>
    <row r="36" spans="1:21" x14ac:dyDescent="0.5">
      <c r="A36" s="1" t="s">
        <v>34</v>
      </c>
      <c r="C36" s="3">
        <v>0</v>
      </c>
      <c r="E36" s="3">
        <f>VLOOKUP(A36,'درآمد ناشی از تغییر قیمت اوراق'!A:Q,9,0)</f>
        <v>10005811784</v>
      </c>
      <c r="G36" s="3">
        <v>0</v>
      </c>
      <c r="I36" s="3">
        <v>10005811784</v>
      </c>
      <c r="K36" s="7">
        <f t="shared" si="0"/>
        <v>8.4473943994467504E-2</v>
      </c>
      <c r="M36" s="3">
        <v>0</v>
      </c>
      <c r="O36" s="3">
        <v>124097023970</v>
      </c>
      <c r="Q36" s="3">
        <v>6538420797</v>
      </c>
      <c r="S36" s="3">
        <v>130635444767</v>
      </c>
      <c r="U36" s="7">
        <f t="shared" si="1"/>
        <v>5.0878063782701495E-2</v>
      </c>
    </row>
    <row r="37" spans="1:21" x14ac:dyDescent="0.5">
      <c r="A37" s="1" t="s">
        <v>340</v>
      </c>
      <c r="C37" s="3">
        <v>0</v>
      </c>
      <c r="E37" s="3">
        <v>0</v>
      </c>
      <c r="G37" s="3">
        <v>0</v>
      </c>
      <c r="I37" s="3">
        <v>0</v>
      </c>
      <c r="K37" s="7">
        <f t="shared" si="0"/>
        <v>0</v>
      </c>
      <c r="M37" s="3">
        <v>0</v>
      </c>
      <c r="O37" s="3">
        <v>0</v>
      </c>
      <c r="Q37" s="3">
        <v>75526</v>
      </c>
      <c r="S37" s="3">
        <v>75526</v>
      </c>
      <c r="U37" s="7">
        <f t="shared" si="1"/>
        <v>2.9414808914272564E-8</v>
      </c>
    </row>
    <row r="38" spans="1:21" x14ac:dyDescent="0.5">
      <c r="A38" s="1" t="s">
        <v>341</v>
      </c>
      <c r="C38" s="3">
        <v>0</v>
      </c>
      <c r="E38" s="3">
        <v>0</v>
      </c>
      <c r="G38" s="3">
        <v>0</v>
      </c>
      <c r="I38" s="3">
        <v>0</v>
      </c>
      <c r="K38" s="7">
        <f t="shared" si="0"/>
        <v>0</v>
      </c>
      <c r="M38" s="3">
        <v>0</v>
      </c>
      <c r="O38" s="3">
        <v>0</v>
      </c>
      <c r="Q38" s="3">
        <v>1262224</v>
      </c>
      <c r="S38" s="3">
        <v>1262224</v>
      </c>
      <c r="U38" s="7">
        <f t="shared" si="1"/>
        <v>4.9159332901264168E-7</v>
      </c>
    </row>
    <row r="39" spans="1:21" x14ac:dyDescent="0.5">
      <c r="A39" s="1" t="s">
        <v>313</v>
      </c>
      <c r="C39" s="3">
        <v>0</v>
      </c>
      <c r="E39" s="3">
        <v>0</v>
      </c>
      <c r="G39" s="3">
        <v>0</v>
      </c>
      <c r="I39" s="3">
        <v>0</v>
      </c>
      <c r="K39" s="7">
        <f t="shared" si="0"/>
        <v>0</v>
      </c>
      <c r="M39" s="3">
        <v>549833402</v>
      </c>
      <c r="O39" s="3">
        <v>0</v>
      </c>
      <c r="Q39" s="3">
        <v>5763990097</v>
      </c>
      <c r="S39" s="3">
        <v>6313823499</v>
      </c>
      <c r="U39" s="7">
        <f t="shared" si="1"/>
        <v>2.4590195659975212E-3</v>
      </c>
    </row>
    <row r="40" spans="1:21" x14ac:dyDescent="0.5">
      <c r="A40" s="1" t="s">
        <v>321</v>
      </c>
      <c r="C40" s="3">
        <v>0</v>
      </c>
      <c r="E40" s="3">
        <v>0</v>
      </c>
      <c r="G40" s="3">
        <v>0</v>
      </c>
      <c r="I40" s="3">
        <v>0</v>
      </c>
      <c r="K40" s="7">
        <f t="shared" si="0"/>
        <v>0</v>
      </c>
      <c r="M40" s="3">
        <v>0</v>
      </c>
      <c r="O40" s="3">
        <v>-175</v>
      </c>
      <c r="Q40" s="3">
        <v>4757547948</v>
      </c>
      <c r="S40" s="3">
        <v>4757547773</v>
      </c>
      <c r="U40" s="7">
        <f t="shared" si="1"/>
        <v>1.8529030882519662E-3</v>
      </c>
    </row>
    <row r="41" spans="1:21" x14ac:dyDescent="0.5">
      <c r="A41" s="1" t="s">
        <v>296</v>
      </c>
      <c r="C41" s="3">
        <v>0</v>
      </c>
      <c r="E41" s="3">
        <v>0</v>
      </c>
      <c r="G41" s="3">
        <v>0</v>
      </c>
      <c r="I41" s="3">
        <v>0</v>
      </c>
      <c r="K41" s="7">
        <f t="shared" si="0"/>
        <v>0</v>
      </c>
      <c r="M41" s="3">
        <v>790400000</v>
      </c>
      <c r="O41" s="3">
        <v>0</v>
      </c>
      <c r="Q41" s="3">
        <v>27768189522</v>
      </c>
      <c r="S41" s="3">
        <v>28558589522</v>
      </c>
      <c r="U41" s="7">
        <f t="shared" si="1"/>
        <v>1.112259955049621E-2</v>
      </c>
    </row>
    <row r="42" spans="1:21" x14ac:dyDescent="0.5">
      <c r="A42" s="1" t="s">
        <v>342</v>
      </c>
      <c r="C42" s="3">
        <v>0</v>
      </c>
      <c r="E42" s="3">
        <v>0</v>
      </c>
      <c r="G42" s="3">
        <v>0</v>
      </c>
      <c r="I42" s="3">
        <v>0</v>
      </c>
      <c r="K42" s="7">
        <f t="shared" si="0"/>
        <v>0</v>
      </c>
      <c r="M42" s="3">
        <v>0</v>
      </c>
      <c r="O42" s="3">
        <v>0</v>
      </c>
      <c r="Q42" s="3">
        <v>18141</v>
      </c>
      <c r="S42" s="3">
        <v>18141</v>
      </c>
      <c r="U42" s="7">
        <f t="shared" si="1"/>
        <v>7.065302657545992E-9</v>
      </c>
    </row>
    <row r="43" spans="1:21" x14ac:dyDescent="0.5">
      <c r="A43" s="1" t="s">
        <v>343</v>
      </c>
      <c r="C43" s="3">
        <v>0</v>
      </c>
      <c r="E43" s="3">
        <v>0</v>
      </c>
      <c r="G43" s="3">
        <v>0</v>
      </c>
      <c r="I43" s="3">
        <v>0</v>
      </c>
      <c r="K43" s="7">
        <f t="shared" si="0"/>
        <v>0</v>
      </c>
      <c r="M43" s="3">
        <v>0</v>
      </c>
      <c r="O43" s="3">
        <v>0</v>
      </c>
      <c r="Q43" s="3">
        <v>852734</v>
      </c>
      <c r="S43" s="3">
        <v>852734</v>
      </c>
      <c r="U43" s="7">
        <f t="shared" si="1"/>
        <v>3.3211089776637582E-7</v>
      </c>
    </row>
    <row r="44" spans="1:21" x14ac:dyDescent="0.5">
      <c r="A44" s="1" t="s">
        <v>344</v>
      </c>
      <c r="C44" s="3">
        <v>0</v>
      </c>
      <c r="E44" s="3">
        <v>0</v>
      </c>
      <c r="G44" s="3">
        <v>0</v>
      </c>
      <c r="I44" s="3">
        <v>0</v>
      </c>
      <c r="K44" s="7">
        <f t="shared" si="0"/>
        <v>0</v>
      </c>
      <c r="M44" s="3">
        <v>0</v>
      </c>
      <c r="O44" s="3">
        <v>0</v>
      </c>
      <c r="Q44" s="3">
        <v>20204141385</v>
      </c>
      <c r="S44" s="3">
        <v>20204141385</v>
      </c>
      <c r="U44" s="7">
        <f t="shared" si="1"/>
        <v>7.8688260746858207E-3</v>
      </c>
    </row>
    <row r="45" spans="1:21" x14ac:dyDescent="0.5">
      <c r="A45" s="1" t="s">
        <v>17</v>
      </c>
      <c r="C45" s="3">
        <v>0</v>
      </c>
      <c r="E45" s="3">
        <f>VLOOKUP(A45,'درآمد ناشی از تغییر قیمت اوراق'!A:Q,9,0)</f>
        <v>-42087695</v>
      </c>
      <c r="G45" s="3">
        <v>0</v>
      </c>
      <c r="I45" s="3">
        <v>-42087695</v>
      </c>
      <c r="K45" s="7">
        <f t="shared" si="0"/>
        <v>-3.5532485189971572E-4</v>
      </c>
      <c r="M45" s="3">
        <v>99437970</v>
      </c>
      <c r="O45" s="3">
        <v>12900579664</v>
      </c>
      <c r="Q45" s="3">
        <v>11532186454</v>
      </c>
      <c r="S45" s="3">
        <v>24532204088</v>
      </c>
      <c r="U45" s="7">
        <f t="shared" si="1"/>
        <v>9.5544593318123063E-3</v>
      </c>
    </row>
    <row r="46" spans="1:21" x14ac:dyDescent="0.5">
      <c r="A46" s="1" t="s">
        <v>16</v>
      </c>
      <c r="C46" s="3">
        <v>0</v>
      </c>
      <c r="E46" s="3">
        <f>VLOOKUP(A46,'درآمد ناشی از تغییر قیمت اوراق'!A:Q,9,0)</f>
        <v>-15558753</v>
      </c>
      <c r="G46" s="3">
        <v>0</v>
      </c>
      <c r="I46" s="3">
        <v>-15558753</v>
      </c>
      <c r="K46" s="7">
        <f t="shared" si="0"/>
        <v>-1.3135458250848039E-4</v>
      </c>
      <c r="M46" s="3">
        <v>1037689754</v>
      </c>
      <c r="O46" s="3">
        <v>7241880397</v>
      </c>
      <c r="Q46" s="3">
        <v>8944745719</v>
      </c>
      <c r="S46" s="3">
        <v>17224315870</v>
      </c>
      <c r="U46" s="7">
        <f t="shared" si="1"/>
        <v>6.7082853586198452E-3</v>
      </c>
    </row>
    <row r="47" spans="1:21" x14ac:dyDescent="0.5">
      <c r="A47" s="1" t="s">
        <v>21</v>
      </c>
      <c r="C47" s="3">
        <v>0</v>
      </c>
      <c r="E47" s="3">
        <f>VLOOKUP(A47,'درآمد ناشی از تغییر قیمت اوراق'!A:Q,9,0)</f>
        <v>-179755103</v>
      </c>
      <c r="G47" s="3">
        <v>0</v>
      </c>
      <c r="I47" s="3">
        <v>-179755103</v>
      </c>
      <c r="K47" s="7">
        <f t="shared" si="0"/>
        <v>-1.5175802654836085E-3</v>
      </c>
      <c r="M47" s="3">
        <v>8293908000</v>
      </c>
      <c r="O47" s="3">
        <v>62652288374</v>
      </c>
      <c r="Q47" s="3">
        <v>16157357049</v>
      </c>
      <c r="S47" s="3">
        <v>87103553423</v>
      </c>
      <c r="U47" s="7">
        <f t="shared" si="1"/>
        <v>3.3923872304791422E-2</v>
      </c>
    </row>
    <row r="48" spans="1:21" x14ac:dyDescent="0.5">
      <c r="A48" s="1" t="s">
        <v>31</v>
      </c>
      <c r="C48" s="3">
        <v>0</v>
      </c>
      <c r="E48" s="3">
        <f>VLOOKUP(A48,'درآمد ناشی از تغییر قیمت اوراق'!A:Q,9,0)</f>
        <v>726757358</v>
      </c>
      <c r="G48" s="3">
        <v>0</v>
      </c>
      <c r="I48" s="3">
        <v>726757358</v>
      </c>
      <c r="K48" s="7">
        <f t="shared" si="0"/>
        <v>6.1356401342097418E-3</v>
      </c>
      <c r="M48" s="3">
        <v>9774058577</v>
      </c>
      <c r="O48" s="3">
        <v>93814175315</v>
      </c>
      <c r="Q48" s="3">
        <v>24421994130</v>
      </c>
      <c r="S48" s="3">
        <v>128010228022</v>
      </c>
      <c r="U48" s="7">
        <f t="shared" si="1"/>
        <v>4.9855631124905188E-2</v>
      </c>
    </row>
    <row r="49" spans="1:21" x14ac:dyDescent="0.5">
      <c r="A49" s="1" t="s">
        <v>345</v>
      </c>
      <c r="C49" s="3">
        <v>0</v>
      </c>
      <c r="E49" s="3">
        <v>0</v>
      </c>
      <c r="G49" s="3">
        <v>0</v>
      </c>
      <c r="I49" s="3">
        <v>0</v>
      </c>
      <c r="K49" s="7">
        <f t="shared" si="0"/>
        <v>0</v>
      </c>
      <c r="M49" s="3">
        <v>0</v>
      </c>
      <c r="O49" s="3">
        <v>0</v>
      </c>
      <c r="Q49" s="3">
        <v>27727593987</v>
      </c>
      <c r="S49" s="3">
        <v>27727593987</v>
      </c>
      <c r="U49" s="7">
        <f t="shared" si="1"/>
        <v>1.0798955045681461E-2</v>
      </c>
    </row>
    <row r="50" spans="1:21" x14ac:dyDescent="0.5">
      <c r="A50" s="1" t="s">
        <v>346</v>
      </c>
      <c r="C50" s="3">
        <v>0</v>
      </c>
      <c r="E50" s="3">
        <v>0</v>
      </c>
      <c r="G50" s="3">
        <v>0</v>
      </c>
      <c r="I50" s="3">
        <v>0</v>
      </c>
      <c r="K50" s="7">
        <f t="shared" si="0"/>
        <v>0</v>
      </c>
      <c r="M50" s="3">
        <v>0</v>
      </c>
      <c r="O50" s="3">
        <v>0</v>
      </c>
      <c r="Q50" s="3">
        <v>69683500194</v>
      </c>
      <c r="S50" s="3">
        <v>69683500194</v>
      </c>
      <c r="U50" s="7">
        <f t="shared" si="1"/>
        <v>2.7139353900434093E-2</v>
      </c>
    </row>
    <row r="51" spans="1:21" x14ac:dyDescent="0.5">
      <c r="A51" s="1" t="s">
        <v>347</v>
      </c>
      <c r="C51" s="3">
        <v>0</v>
      </c>
      <c r="E51" s="3">
        <v>0</v>
      </c>
      <c r="G51" s="3">
        <v>0</v>
      </c>
      <c r="I51" s="3">
        <v>0</v>
      </c>
      <c r="K51" s="7">
        <f t="shared" si="0"/>
        <v>0</v>
      </c>
      <c r="M51" s="3">
        <v>0</v>
      </c>
      <c r="O51" s="3">
        <v>0</v>
      </c>
      <c r="Q51" s="3">
        <v>51969229338</v>
      </c>
      <c r="S51" s="3">
        <v>51969229338</v>
      </c>
      <c r="U51" s="7">
        <f t="shared" si="1"/>
        <v>2.0240247734545424E-2</v>
      </c>
    </row>
    <row r="52" spans="1:21" x14ac:dyDescent="0.5">
      <c r="A52" s="1" t="s">
        <v>348</v>
      </c>
      <c r="C52" s="3">
        <v>0</v>
      </c>
      <c r="E52" s="3">
        <v>0</v>
      </c>
      <c r="G52" s="3">
        <v>0</v>
      </c>
      <c r="I52" s="3">
        <v>0</v>
      </c>
      <c r="K52" s="7">
        <f t="shared" si="0"/>
        <v>0</v>
      </c>
      <c r="M52" s="3">
        <v>0</v>
      </c>
      <c r="O52" s="3">
        <v>0</v>
      </c>
      <c r="Q52" s="3">
        <v>598072044</v>
      </c>
      <c r="S52" s="3">
        <v>598072044</v>
      </c>
      <c r="U52" s="7">
        <f t="shared" si="1"/>
        <v>2.3292872509107345E-4</v>
      </c>
    </row>
    <row r="53" spans="1:21" x14ac:dyDescent="0.5">
      <c r="A53" s="1" t="s">
        <v>349</v>
      </c>
      <c r="C53" s="3">
        <v>0</v>
      </c>
      <c r="E53" s="3">
        <v>0</v>
      </c>
      <c r="G53" s="3">
        <v>0</v>
      </c>
      <c r="I53" s="3">
        <v>0</v>
      </c>
      <c r="K53" s="7">
        <f t="shared" si="0"/>
        <v>0</v>
      </c>
      <c r="M53" s="3">
        <v>0</v>
      </c>
      <c r="O53" s="3">
        <v>0</v>
      </c>
      <c r="Q53" s="3">
        <v>24359546184</v>
      </c>
      <c r="S53" s="3">
        <v>24359546184</v>
      </c>
      <c r="U53" s="7">
        <f t="shared" si="1"/>
        <v>9.4872149490342061E-3</v>
      </c>
    </row>
    <row r="54" spans="1:21" x14ac:dyDescent="0.5">
      <c r="A54" s="1" t="s">
        <v>350</v>
      </c>
      <c r="C54" s="3">
        <v>0</v>
      </c>
      <c r="E54" s="3">
        <v>0</v>
      </c>
      <c r="G54" s="3">
        <v>0</v>
      </c>
      <c r="I54" s="3">
        <v>0</v>
      </c>
      <c r="K54" s="7">
        <f t="shared" si="0"/>
        <v>0</v>
      </c>
      <c r="M54" s="3">
        <v>0</v>
      </c>
      <c r="O54" s="3">
        <v>0</v>
      </c>
      <c r="Q54" s="3">
        <v>-6507</v>
      </c>
      <c r="S54" s="3">
        <v>-6507</v>
      </c>
      <c r="U54" s="7">
        <f t="shared" si="1"/>
        <v>-2.5342552446200194E-9</v>
      </c>
    </row>
    <row r="55" spans="1:21" x14ac:dyDescent="0.5">
      <c r="A55" s="1" t="s">
        <v>309</v>
      </c>
      <c r="C55" s="3">
        <v>0</v>
      </c>
      <c r="E55" s="3">
        <v>0</v>
      </c>
      <c r="G55" s="3">
        <v>0</v>
      </c>
      <c r="I55" s="3">
        <v>0</v>
      </c>
      <c r="K55" s="7">
        <f t="shared" si="0"/>
        <v>0</v>
      </c>
      <c r="M55" s="3">
        <v>1446407145</v>
      </c>
      <c r="O55" s="3">
        <v>0</v>
      </c>
      <c r="Q55" s="3">
        <v>10540199810</v>
      </c>
      <c r="S55" s="3">
        <v>11986606955</v>
      </c>
      <c r="U55" s="7">
        <f t="shared" si="1"/>
        <v>4.6683758323202013E-3</v>
      </c>
    </row>
    <row r="56" spans="1:21" x14ac:dyDescent="0.5">
      <c r="A56" s="1" t="s">
        <v>39</v>
      </c>
      <c r="C56" s="3">
        <v>0</v>
      </c>
      <c r="E56" s="3">
        <f>VLOOKUP(A56,'درآمد ناشی از تغییر قیمت اوراق'!A:Q,9,0)</f>
        <v>-5144244</v>
      </c>
      <c r="G56" s="3">
        <v>0</v>
      </c>
      <c r="I56" s="3">
        <v>-5144244</v>
      </c>
      <c r="K56" s="7">
        <f t="shared" si="0"/>
        <v>-4.3430217250814068E-5</v>
      </c>
      <c r="M56" s="3">
        <v>689802181</v>
      </c>
      <c r="O56" s="3">
        <v>2201308513</v>
      </c>
      <c r="Q56" s="3">
        <v>315228571</v>
      </c>
      <c r="S56" s="3">
        <v>3206339265</v>
      </c>
      <c r="U56" s="7">
        <f t="shared" si="1"/>
        <v>1.2487601196184645E-3</v>
      </c>
    </row>
    <row r="57" spans="1:21" x14ac:dyDescent="0.5">
      <c r="A57" s="1" t="s">
        <v>351</v>
      </c>
      <c r="C57" s="3">
        <v>0</v>
      </c>
      <c r="E57" s="3">
        <v>0</v>
      </c>
      <c r="G57" s="3">
        <v>0</v>
      </c>
      <c r="I57" s="3">
        <v>0</v>
      </c>
      <c r="K57" s="7">
        <f t="shared" si="0"/>
        <v>0</v>
      </c>
      <c r="M57" s="3">
        <v>0</v>
      </c>
      <c r="O57" s="3">
        <v>0</v>
      </c>
      <c r="Q57" s="3">
        <v>45052816973</v>
      </c>
      <c r="S57" s="3">
        <v>45052816973</v>
      </c>
      <c r="U57" s="7">
        <f t="shared" si="1"/>
        <v>1.7546540294871842E-2</v>
      </c>
    </row>
    <row r="58" spans="1:21" x14ac:dyDescent="0.5">
      <c r="A58" s="1" t="s">
        <v>291</v>
      </c>
      <c r="C58" s="3">
        <v>0</v>
      </c>
      <c r="E58" s="3">
        <v>0</v>
      </c>
      <c r="G58" s="3">
        <v>0</v>
      </c>
      <c r="I58" s="3">
        <v>0</v>
      </c>
      <c r="K58" s="7">
        <f t="shared" si="0"/>
        <v>0</v>
      </c>
      <c r="M58" s="3">
        <v>2429572858</v>
      </c>
      <c r="O58" s="3">
        <v>0</v>
      </c>
      <c r="Q58" s="3">
        <v>41674394341</v>
      </c>
      <c r="S58" s="3">
        <v>44103967199</v>
      </c>
      <c r="U58" s="7">
        <f t="shared" si="1"/>
        <v>1.7176995571325505E-2</v>
      </c>
    </row>
    <row r="59" spans="1:21" x14ac:dyDescent="0.5">
      <c r="A59" s="1" t="s">
        <v>352</v>
      </c>
      <c r="C59" s="3">
        <v>0</v>
      </c>
      <c r="E59" s="3">
        <v>0</v>
      </c>
      <c r="G59" s="3">
        <v>0</v>
      </c>
      <c r="I59" s="3">
        <v>0</v>
      </c>
      <c r="K59" s="7">
        <f t="shared" si="0"/>
        <v>0</v>
      </c>
      <c r="M59" s="3">
        <v>0</v>
      </c>
      <c r="O59" s="3">
        <v>0</v>
      </c>
      <c r="Q59" s="3">
        <v>12824056756</v>
      </c>
      <c r="S59" s="3">
        <v>12824056756</v>
      </c>
      <c r="U59" s="7">
        <f t="shared" si="1"/>
        <v>4.9945340542796668E-3</v>
      </c>
    </row>
    <row r="60" spans="1:21" x14ac:dyDescent="0.5">
      <c r="A60" s="1" t="s">
        <v>353</v>
      </c>
      <c r="C60" s="3">
        <v>0</v>
      </c>
      <c r="E60" s="3">
        <v>0</v>
      </c>
      <c r="G60" s="3">
        <v>0</v>
      </c>
      <c r="I60" s="3">
        <v>0</v>
      </c>
      <c r="K60" s="7">
        <f t="shared" si="0"/>
        <v>0</v>
      </c>
      <c r="M60" s="3">
        <v>0</v>
      </c>
      <c r="O60" s="3">
        <v>0</v>
      </c>
      <c r="Q60" s="3">
        <v>19910213329</v>
      </c>
      <c r="S60" s="3">
        <v>19910213329</v>
      </c>
      <c r="U60" s="7">
        <f t="shared" si="1"/>
        <v>7.7543510912127965E-3</v>
      </c>
    </row>
    <row r="61" spans="1:21" x14ac:dyDescent="0.5">
      <c r="A61" s="1" t="s">
        <v>302</v>
      </c>
      <c r="C61" s="3">
        <v>0</v>
      </c>
      <c r="E61" s="3">
        <v>0</v>
      </c>
      <c r="G61" s="3">
        <v>0</v>
      </c>
      <c r="I61" s="3">
        <v>0</v>
      </c>
      <c r="K61" s="7">
        <f t="shared" si="0"/>
        <v>0</v>
      </c>
      <c r="M61" s="3">
        <v>717731841</v>
      </c>
      <c r="O61" s="3">
        <v>0</v>
      </c>
      <c r="Q61" s="3">
        <v>15879642997</v>
      </c>
      <c r="S61" s="3">
        <v>16597374838</v>
      </c>
      <c r="U61" s="7">
        <f t="shared" si="1"/>
        <v>6.4641131443254713E-3</v>
      </c>
    </row>
    <row r="62" spans="1:21" x14ac:dyDescent="0.5">
      <c r="A62" s="1" t="s">
        <v>19</v>
      </c>
      <c r="C62" s="3">
        <v>0</v>
      </c>
      <c r="E62" s="3">
        <f>VLOOKUP(A62,'درآمد ناشی از تغییر قیمت اوراق'!A:Q,9,0)</f>
        <v>-23103155</v>
      </c>
      <c r="G62" s="3">
        <v>0</v>
      </c>
      <c r="I62" s="3">
        <v>-23103155</v>
      </c>
      <c r="K62" s="7">
        <f t="shared" si="0"/>
        <v>-1.9504810441130539E-4</v>
      </c>
      <c r="M62" s="3">
        <v>3973688616</v>
      </c>
      <c r="O62" s="3">
        <v>28085167824</v>
      </c>
      <c r="Q62" s="3">
        <v>2080369667</v>
      </c>
      <c r="S62" s="3">
        <v>34139226107</v>
      </c>
      <c r="U62" s="7">
        <f t="shared" si="1"/>
        <v>1.3296067743804124E-2</v>
      </c>
    </row>
    <row r="63" spans="1:21" x14ac:dyDescent="0.5">
      <c r="A63" s="1" t="s">
        <v>311</v>
      </c>
      <c r="C63" s="3">
        <v>0</v>
      </c>
      <c r="E63" s="3">
        <v>0</v>
      </c>
      <c r="G63" s="3">
        <v>0</v>
      </c>
      <c r="I63" s="3">
        <v>0</v>
      </c>
      <c r="K63" s="7">
        <f t="shared" si="0"/>
        <v>0</v>
      </c>
      <c r="M63" s="3">
        <v>2868035592</v>
      </c>
      <c r="O63" s="3">
        <v>0</v>
      </c>
      <c r="Q63" s="3">
        <v>99595369888</v>
      </c>
      <c r="S63" s="3">
        <v>102463405480</v>
      </c>
      <c r="U63" s="7">
        <f t="shared" si="1"/>
        <v>3.9906012404997332E-2</v>
      </c>
    </row>
    <row r="64" spans="1:21" x14ac:dyDescent="0.5">
      <c r="A64" s="1" t="s">
        <v>354</v>
      </c>
      <c r="C64" s="3">
        <v>0</v>
      </c>
      <c r="E64" s="3">
        <v>0</v>
      </c>
      <c r="G64" s="3">
        <v>0</v>
      </c>
      <c r="I64" s="3">
        <v>0</v>
      </c>
      <c r="K64" s="7">
        <f t="shared" si="0"/>
        <v>0</v>
      </c>
      <c r="M64" s="3">
        <v>0</v>
      </c>
      <c r="O64" s="3">
        <v>0</v>
      </c>
      <c r="Q64" s="3">
        <v>129794846311</v>
      </c>
      <c r="S64" s="3">
        <v>129794846311</v>
      </c>
      <c r="U64" s="7">
        <f t="shared" si="1"/>
        <v>5.0550679266682205E-2</v>
      </c>
    </row>
    <row r="65" spans="1:21" x14ac:dyDescent="0.5">
      <c r="A65" s="1" t="s">
        <v>355</v>
      </c>
      <c r="C65" s="3">
        <v>0</v>
      </c>
      <c r="E65" s="3">
        <v>0</v>
      </c>
      <c r="G65" s="3">
        <v>0</v>
      </c>
      <c r="I65" s="3">
        <v>0</v>
      </c>
      <c r="K65" s="7">
        <f t="shared" si="0"/>
        <v>0</v>
      </c>
      <c r="M65" s="3">
        <v>0</v>
      </c>
      <c r="O65" s="3">
        <v>0</v>
      </c>
      <c r="Q65" s="3">
        <v>5206750668</v>
      </c>
      <c r="S65" s="3">
        <v>5206750668</v>
      </c>
      <c r="U65" s="7">
        <f t="shared" si="1"/>
        <v>2.0278523417562302E-3</v>
      </c>
    </row>
    <row r="66" spans="1:21" x14ac:dyDescent="0.5">
      <c r="A66" s="1" t="s">
        <v>27</v>
      </c>
      <c r="C66" s="3">
        <v>0</v>
      </c>
      <c r="E66" s="3">
        <f>VLOOKUP(A66,'درآمد ناشی از تغییر قیمت اوراق'!A:Q,9,0)</f>
        <v>-34146187</v>
      </c>
      <c r="G66" s="3">
        <v>0</v>
      </c>
      <c r="I66" s="3">
        <v>-34146187</v>
      </c>
      <c r="K66" s="7">
        <f t="shared" si="0"/>
        <v>-2.8827876743345049E-4</v>
      </c>
      <c r="M66" s="3">
        <v>0</v>
      </c>
      <c r="O66" s="3">
        <v>93279442012</v>
      </c>
      <c r="Q66" s="3">
        <v>9833628902</v>
      </c>
      <c r="S66" s="3">
        <v>103113070914</v>
      </c>
      <c r="U66" s="7">
        <f t="shared" si="1"/>
        <v>4.0159035001180343E-2</v>
      </c>
    </row>
    <row r="67" spans="1:21" x14ac:dyDescent="0.5">
      <c r="A67" s="1" t="s">
        <v>30</v>
      </c>
      <c r="C67" s="3">
        <v>0</v>
      </c>
      <c r="E67" s="3">
        <f>VLOOKUP(A67,'درآمد ناشی از تغییر قیمت اوراق'!A:Q,9,0)</f>
        <v>-111807584</v>
      </c>
      <c r="G67" s="3">
        <v>0</v>
      </c>
      <c r="I67" s="3">
        <v>-111807584</v>
      </c>
      <c r="K67" s="7">
        <f t="shared" si="0"/>
        <v>-9.4393416474969761E-4</v>
      </c>
      <c r="M67" s="3">
        <v>1967743000</v>
      </c>
      <c r="O67" s="3">
        <v>32123777194</v>
      </c>
      <c r="Q67" s="3">
        <v>0</v>
      </c>
      <c r="S67" s="3">
        <v>34091520194</v>
      </c>
      <c r="U67" s="7">
        <f t="shared" si="1"/>
        <v>1.3277487912819087E-2</v>
      </c>
    </row>
    <row r="68" spans="1:21" x14ac:dyDescent="0.5">
      <c r="A68" s="1" t="s">
        <v>37</v>
      </c>
      <c r="C68" s="3">
        <v>0</v>
      </c>
      <c r="E68" s="3">
        <f>VLOOKUP(A68,'درآمد ناشی از تغییر قیمت اوراق'!A:Q,9,0)</f>
        <v>44528132</v>
      </c>
      <c r="G68" s="3">
        <v>0</v>
      </c>
      <c r="I68" s="3">
        <v>44528132</v>
      </c>
      <c r="K68" s="7">
        <f t="shared" si="0"/>
        <v>3.7592821151814066E-4</v>
      </c>
      <c r="M68" s="3">
        <v>772081750</v>
      </c>
      <c r="O68" s="3">
        <v>-1203921395</v>
      </c>
      <c r="Q68" s="3">
        <v>0</v>
      </c>
      <c r="S68" s="3">
        <v>-431839645</v>
      </c>
      <c r="U68" s="7">
        <f t="shared" si="1"/>
        <v>-1.6818685802614066E-4</v>
      </c>
    </row>
    <row r="69" spans="1:21" x14ac:dyDescent="0.5">
      <c r="A69" s="1" t="s">
        <v>35</v>
      </c>
      <c r="C69" s="3">
        <v>0</v>
      </c>
      <c r="E69" s="3">
        <f>VLOOKUP(A69,'درآمد ناشی از تغییر قیمت اوراق'!A:Q,9,0)</f>
        <v>135595569</v>
      </c>
      <c r="G69" s="3">
        <v>0</v>
      </c>
      <c r="I69" s="3">
        <v>135595569</v>
      </c>
      <c r="K69" s="7">
        <f t="shared" si="0"/>
        <v>1.1447639380864807E-3</v>
      </c>
      <c r="M69" s="3">
        <v>214818017</v>
      </c>
      <c r="O69" s="3">
        <v>189131924</v>
      </c>
      <c r="Q69" s="3">
        <v>0</v>
      </c>
      <c r="S69" s="3">
        <v>403949941</v>
      </c>
      <c r="U69" s="7">
        <f t="shared" si="1"/>
        <v>1.5732476664256914E-4</v>
      </c>
    </row>
    <row r="70" spans="1:21" x14ac:dyDescent="0.5">
      <c r="A70" s="1" t="s">
        <v>18</v>
      </c>
      <c r="C70" s="3">
        <v>0</v>
      </c>
      <c r="E70" s="3">
        <f>VLOOKUP(A70,'درآمد ناشی از تغییر قیمت اوراق'!A:Q,9,0)</f>
        <v>1201576163</v>
      </c>
      <c r="G70" s="3">
        <v>0</v>
      </c>
      <c r="I70" s="3">
        <v>1201576163</v>
      </c>
      <c r="K70" s="7">
        <f t="shared" si="0"/>
        <v>1.0144292106379398E-2</v>
      </c>
      <c r="M70" s="3">
        <v>10210756791</v>
      </c>
      <c r="O70" s="3">
        <v>-7284745439</v>
      </c>
      <c r="Q70" s="3">
        <v>0</v>
      </c>
      <c r="S70" s="3">
        <v>2926011352</v>
      </c>
      <c r="U70" s="7">
        <f t="shared" si="1"/>
        <v>1.1395819294027531E-3</v>
      </c>
    </row>
    <row r="71" spans="1:21" x14ac:dyDescent="0.5">
      <c r="A71" s="1" t="s">
        <v>50</v>
      </c>
      <c r="C71" s="3">
        <v>0</v>
      </c>
      <c r="E71" s="3">
        <f>VLOOKUP(A71,'درآمد ناشی از تغییر قیمت اوراق'!A:Q,9,0)</f>
        <v>-2216818</v>
      </c>
      <c r="G71" s="3">
        <v>0</v>
      </c>
      <c r="I71" s="3">
        <v>-2216818</v>
      </c>
      <c r="K71" s="7">
        <f t="shared" si="0"/>
        <v>-1.8715458937312293E-5</v>
      </c>
      <c r="M71" s="3">
        <v>0</v>
      </c>
      <c r="O71" s="3">
        <v>-2216818</v>
      </c>
      <c r="Q71" s="3">
        <v>0</v>
      </c>
      <c r="S71" s="3">
        <v>-2216818</v>
      </c>
      <c r="U71" s="7">
        <f t="shared" si="1"/>
        <v>-8.6337523326695282E-7</v>
      </c>
    </row>
    <row r="72" spans="1:21" x14ac:dyDescent="0.5">
      <c r="A72" s="1" t="s">
        <v>41</v>
      </c>
      <c r="C72" s="3">
        <v>0</v>
      </c>
      <c r="E72" s="3">
        <f>VLOOKUP(A72,'درآمد ناشی از تغییر قیمت اوراق'!A:Q,9,0)</f>
        <v>111484925</v>
      </c>
      <c r="G72" s="3">
        <v>0</v>
      </c>
      <c r="I72" s="3">
        <v>111484925</v>
      </c>
      <c r="K72" s="7">
        <f t="shared" si="0"/>
        <v>9.4121012007609137E-4</v>
      </c>
      <c r="M72" s="3">
        <v>0</v>
      </c>
      <c r="O72" s="3">
        <v>115791187</v>
      </c>
      <c r="Q72" s="3">
        <v>0</v>
      </c>
      <c r="S72" s="3">
        <v>115791187</v>
      </c>
      <c r="U72" s="7">
        <f t="shared" si="1"/>
        <v>4.5096730126867592E-5</v>
      </c>
    </row>
    <row r="73" spans="1:21" x14ac:dyDescent="0.5">
      <c r="A73" s="1" t="s">
        <v>52</v>
      </c>
      <c r="C73" s="3">
        <v>0</v>
      </c>
      <c r="E73" s="3">
        <f>VLOOKUP(A73,'درآمد ناشی از تغییر قیمت اوراق'!A:Q,9,0)</f>
        <v>124970791</v>
      </c>
      <c r="G73" s="3">
        <v>0</v>
      </c>
      <c r="I73" s="3">
        <v>124970791</v>
      </c>
      <c r="K73" s="7">
        <f t="shared" ref="K73:K82" si="2">I73/$I$83</f>
        <v>1.055064379359937E-3</v>
      </c>
      <c r="M73" s="3">
        <v>0</v>
      </c>
      <c r="O73" s="3">
        <v>124970791</v>
      </c>
      <c r="Q73" s="3">
        <v>0</v>
      </c>
      <c r="S73" s="3">
        <v>124970791</v>
      </c>
      <c r="U73" s="7">
        <f t="shared" ref="U73:U82" si="3">S73/$S$83</f>
        <v>4.8671873753813173E-5</v>
      </c>
    </row>
    <row r="74" spans="1:21" x14ac:dyDescent="0.5">
      <c r="A74" s="1" t="s">
        <v>36</v>
      </c>
      <c r="C74" s="3">
        <v>0</v>
      </c>
      <c r="E74" s="3">
        <f>VLOOKUP(A74,'درآمد ناشی از تغییر قیمت اوراق'!A:Q,9,0)</f>
        <v>-10765884080</v>
      </c>
      <c r="G74" s="3">
        <v>0</v>
      </c>
      <c r="I74" s="3">
        <v>-10765884080</v>
      </c>
      <c r="K74" s="7">
        <f t="shared" si="2"/>
        <v>-9.089084508656288E-2</v>
      </c>
      <c r="M74" s="3">
        <v>0</v>
      </c>
      <c r="O74" s="3">
        <v>145511615758</v>
      </c>
      <c r="Q74" s="3">
        <v>0</v>
      </c>
      <c r="S74" s="3">
        <v>145511615758</v>
      </c>
      <c r="U74" s="7">
        <f t="shared" si="3"/>
        <v>5.6671826554148541E-2</v>
      </c>
    </row>
    <row r="75" spans="1:21" x14ac:dyDescent="0.5">
      <c r="A75" s="1" t="s">
        <v>24</v>
      </c>
      <c r="C75" s="3">
        <v>0</v>
      </c>
      <c r="E75" s="3">
        <f>VLOOKUP(A75,'درآمد ناشی از تغییر قیمت اوراق'!A:Q,9,0)</f>
        <v>215085839</v>
      </c>
      <c r="G75" s="3">
        <v>0</v>
      </c>
      <c r="I75" s="3">
        <v>215085839</v>
      </c>
      <c r="K75" s="7">
        <f t="shared" si="2"/>
        <v>1.8158595734074079E-3</v>
      </c>
      <c r="M75" s="3">
        <v>0</v>
      </c>
      <c r="O75" s="3">
        <v>178187607</v>
      </c>
      <c r="Q75" s="3">
        <v>0</v>
      </c>
      <c r="S75" s="3">
        <v>178187607</v>
      </c>
      <c r="U75" s="7">
        <f t="shared" si="3"/>
        <v>6.9398014071928832E-5</v>
      </c>
    </row>
    <row r="76" spans="1:21" x14ac:dyDescent="0.5">
      <c r="A76" s="1" t="s">
        <v>53</v>
      </c>
      <c r="C76" s="3">
        <v>0</v>
      </c>
      <c r="E76" s="3">
        <f>VLOOKUP(A76,'درآمد ناشی از تغییر قیمت اوراق'!A:Q,9,0)</f>
        <v>162587715</v>
      </c>
      <c r="G76" s="3">
        <v>0</v>
      </c>
      <c r="I76" s="3">
        <v>162587715</v>
      </c>
      <c r="K76" s="7">
        <f t="shared" si="2"/>
        <v>1.3726448016002821E-3</v>
      </c>
      <c r="M76" s="3">
        <v>0</v>
      </c>
      <c r="O76" s="3">
        <v>162587715</v>
      </c>
      <c r="Q76" s="3">
        <v>0</v>
      </c>
      <c r="S76" s="3">
        <v>162587715</v>
      </c>
      <c r="U76" s="7">
        <f t="shared" si="3"/>
        <v>6.3322386575923617E-5</v>
      </c>
    </row>
    <row r="77" spans="1:21" x14ac:dyDescent="0.5">
      <c r="A77" s="1" t="s">
        <v>44</v>
      </c>
      <c r="C77" s="3">
        <v>0</v>
      </c>
      <c r="E77" s="3">
        <f>VLOOKUP(A77,'درآمد ناشی از تغییر قیمت اوراق'!A:Q,9,0)</f>
        <v>-353</v>
      </c>
      <c r="G77" s="3">
        <v>0</v>
      </c>
      <c r="I77" s="3">
        <v>-353</v>
      </c>
      <c r="K77" s="7">
        <f t="shared" si="2"/>
        <v>-2.980198196185361E-9</v>
      </c>
      <c r="M77" s="3">
        <v>0</v>
      </c>
      <c r="O77" s="3">
        <v>-353</v>
      </c>
      <c r="Q77" s="3">
        <v>0</v>
      </c>
      <c r="S77" s="3">
        <v>-353</v>
      </c>
      <c r="U77" s="7">
        <f t="shared" si="3"/>
        <v>-1.3748149705714875E-10</v>
      </c>
    </row>
    <row r="78" spans="1:21" x14ac:dyDescent="0.5">
      <c r="A78" s="1" t="s">
        <v>23</v>
      </c>
      <c r="C78" s="3">
        <v>0</v>
      </c>
      <c r="E78" s="3">
        <f>VLOOKUP(A78,'درآمد ناشی از تغییر قیمت اوراق'!A:Q,9,0)</f>
        <v>176292051</v>
      </c>
      <c r="G78" s="3">
        <v>0</v>
      </c>
      <c r="I78" s="3">
        <v>176292051</v>
      </c>
      <c r="K78" s="7">
        <f t="shared" si="2"/>
        <v>1.4883434911955175E-3</v>
      </c>
      <c r="M78" s="3">
        <v>0</v>
      </c>
      <c r="O78" s="3">
        <v>2845752045</v>
      </c>
      <c r="Q78" s="3">
        <v>0</v>
      </c>
      <c r="S78" s="3">
        <v>2845752045</v>
      </c>
      <c r="U78" s="7">
        <f t="shared" si="3"/>
        <v>1.108323658357061E-3</v>
      </c>
    </row>
    <row r="79" spans="1:21" x14ac:dyDescent="0.5">
      <c r="A79" s="1" t="s">
        <v>49</v>
      </c>
      <c r="C79" s="3">
        <v>0</v>
      </c>
      <c r="E79" s="3">
        <f>VLOOKUP(A79,'درآمد ناشی از تغییر قیمت اوراق'!A:Q,9,0)</f>
        <v>3290696</v>
      </c>
      <c r="G79" s="3">
        <v>0</v>
      </c>
      <c r="I79" s="3">
        <v>3290696</v>
      </c>
      <c r="K79" s="7">
        <f t="shared" si="2"/>
        <v>2.7781660859474173E-5</v>
      </c>
      <c r="M79" s="3">
        <v>0</v>
      </c>
      <c r="O79" s="3">
        <v>3290696</v>
      </c>
      <c r="Q79" s="3">
        <v>0</v>
      </c>
      <c r="S79" s="3">
        <v>3290696</v>
      </c>
      <c r="U79" s="7">
        <f t="shared" si="3"/>
        <v>1.2816141995466603E-6</v>
      </c>
    </row>
    <row r="80" spans="1:21" x14ac:dyDescent="0.5">
      <c r="A80" s="1" t="s">
        <v>45</v>
      </c>
      <c r="C80" s="3">
        <v>0</v>
      </c>
      <c r="E80" s="3">
        <f>VLOOKUP(A80,'درآمد ناشی از تغییر قیمت اوراق'!A:Q,9,0)</f>
        <v>-58662895</v>
      </c>
      <c r="G80" s="3">
        <v>0</v>
      </c>
      <c r="I80" s="3">
        <v>-58662895</v>
      </c>
      <c r="K80" s="7">
        <f t="shared" si="2"/>
        <v>-4.9526077581306296E-4</v>
      </c>
      <c r="M80" s="3">
        <v>0</v>
      </c>
      <c r="O80" s="3">
        <v>-58662895</v>
      </c>
      <c r="Q80" s="3">
        <v>0</v>
      </c>
      <c r="S80" s="3">
        <v>-58662895</v>
      </c>
      <c r="U80" s="7">
        <f t="shared" si="3"/>
        <v>-2.284720290738336E-5</v>
      </c>
    </row>
    <row r="81" spans="1:21" x14ac:dyDescent="0.5">
      <c r="A81" s="1" t="s">
        <v>46</v>
      </c>
      <c r="C81" s="3">
        <v>0</v>
      </c>
      <c r="E81" s="3">
        <f>VLOOKUP(A81,'درآمد ناشی از تغییر قیمت اوراق'!A:Q,9,0)</f>
        <v>-331013362</v>
      </c>
      <c r="G81" s="3">
        <v>0</v>
      </c>
      <c r="I81" s="3">
        <v>-331013362</v>
      </c>
      <c r="K81" s="7">
        <f t="shared" si="2"/>
        <v>-2.7945762729338582E-3</v>
      </c>
      <c r="M81" s="3">
        <v>0</v>
      </c>
      <c r="O81" s="3">
        <v>-331013362</v>
      </c>
      <c r="Q81" s="3">
        <v>0</v>
      </c>
      <c r="S81" s="3">
        <v>-331013362</v>
      </c>
      <c r="U81" s="7">
        <f t="shared" si="3"/>
        <v>-1.2891844916056633E-4</v>
      </c>
    </row>
    <row r="82" spans="1:21" x14ac:dyDescent="0.5">
      <c r="A82" s="1" t="s">
        <v>48</v>
      </c>
      <c r="C82" s="3">
        <v>0</v>
      </c>
      <c r="E82" s="3">
        <f>VLOOKUP(A82,'درآمد ناشی از تغییر قیمت اوراق'!A:Q,9,0)</f>
        <v>-202216696</v>
      </c>
      <c r="G82" s="3">
        <v>0</v>
      </c>
      <c r="I82" s="3">
        <v>-202216696</v>
      </c>
      <c r="K82" s="7">
        <f t="shared" si="2"/>
        <v>-1.7072119905319079E-3</v>
      </c>
      <c r="M82" s="3">
        <v>0</v>
      </c>
      <c r="O82" s="3">
        <v>-202216696</v>
      </c>
      <c r="Q82" s="3">
        <v>0</v>
      </c>
      <c r="S82" s="3">
        <v>-202216696</v>
      </c>
      <c r="U82" s="7">
        <f t="shared" si="3"/>
        <v>-7.8756527184221925E-5</v>
      </c>
    </row>
    <row r="83" spans="1:21" ht="22.5" thickBot="1" x14ac:dyDescent="0.55000000000000004">
      <c r="C83" s="6">
        <f>SUM(C8:C82)</f>
        <v>13854860934</v>
      </c>
      <c r="E83" s="6">
        <f>SUM(E8:E82)</f>
        <v>-77898697779</v>
      </c>
      <c r="G83" s="6">
        <f>SUM(G8:G82)</f>
        <v>182492334818</v>
      </c>
      <c r="I83" s="6">
        <f>SUM(I8:I82)</f>
        <v>118448497973</v>
      </c>
      <c r="K83" s="8">
        <f>SUM(K8:K82)</f>
        <v>0.99999999999999978</v>
      </c>
      <c r="M83" s="6">
        <f>SUM(M8:M82)</f>
        <v>93596056183</v>
      </c>
      <c r="O83" s="6">
        <f>SUM(O8:O82)</f>
        <v>969014934580</v>
      </c>
      <c r="Q83" s="6">
        <f>SUM(Q8:Q82)</f>
        <v>1505007252827</v>
      </c>
      <c r="S83" s="6">
        <f>SUM(S8:S82)</f>
        <v>2567618243590</v>
      </c>
      <c r="U83" s="8">
        <f>SUM(U8:U82)</f>
        <v>1.0000000000000002</v>
      </c>
    </row>
    <row r="84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5"/>
  <sheetViews>
    <sheetView rightToLeft="1" topLeftCell="A79" workbookViewId="0">
      <selection activeCell="O98" sqref="O98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263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7" t="s">
        <v>267</v>
      </c>
      <c r="C6" s="15" t="s">
        <v>265</v>
      </c>
      <c r="D6" s="15" t="s">
        <v>265</v>
      </c>
      <c r="E6" s="15" t="s">
        <v>265</v>
      </c>
      <c r="F6" s="15" t="s">
        <v>265</v>
      </c>
      <c r="G6" s="15" t="s">
        <v>265</v>
      </c>
      <c r="H6" s="15" t="s">
        <v>265</v>
      </c>
      <c r="I6" s="15" t="s">
        <v>265</v>
      </c>
      <c r="K6" s="15" t="s">
        <v>266</v>
      </c>
      <c r="L6" s="15" t="s">
        <v>266</v>
      </c>
      <c r="M6" s="15" t="s">
        <v>266</v>
      </c>
      <c r="N6" s="15" t="s">
        <v>266</v>
      </c>
      <c r="O6" s="15" t="s">
        <v>266</v>
      </c>
      <c r="P6" s="15" t="s">
        <v>266</v>
      </c>
      <c r="Q6" s="15" t="s">
        <v>266</v>
      </c>
    </row>
    <row r="7" spans="1:17" ht="22.5" x14ac:dyDescent="0.5">
      <c r="A7" s="15" t="s">
        <v>267</v>
      </c>
      <c r="C7" s="16" t="s">
        <v>377</v>
      </c>
      <c r="E7" s="16" t="s">
        <v>374</v>
      </c>
      <c r="G7" s="16" t="s">
        <v>375</v>
      </c>
      <c r="I7" s="16" t="s">
        <v>378</v>
      </c>
      <c r="K7" s="16" t="s">
        <v>377</v>
      </c>
      <c r="M7" s="16" t="s">
        <v>374</v>
      </c>
      <c r="O7" s="16" t="s">
        <v>375</v>
      </c>
      <c r="Q7" s="16" t="s">
        <v>378</v>
      </c>
    </row>
    <row r="8" spans="1:17" x14ac:dyDescent="0.5">
      <c r="A8" s="1" t="s">
        <v>111</v>
      </c>
      <c r="C8" s="3">
        <v>0</v>
      </c>
      <c r="E8" s="3">
        <v>0</v>
      </c>
      <c r="G8" s="3">
        <v>20112355218</v>
      </c>
      <c r="I8" s="3">
        <v>20112355218</v>
      </c>
      <c r="K8" s="3">
        <v>0</v>
      </c>
      <c r="M8" s="3">
        <v>0</v>
      </c>
      <c r="O8" s="3">
        <v>21392246990</v>
      </c>
      <c r="Q8" s="3">
        <f>K8+M8+O8</f>
        <v>21392246990</v>
      </c>
    </row>
    <row r="9" spans="1:17" x14ac:dyDescent="0.5">
      <c r="A9" s="1" t="s">
        <v>123</v>
      </c>
      <c r="C9" s="3">
        <v>0</v>
      </c>
      <c r="E9" s="3">
        <v>0</v>
      </c>
      <c r="G9" s="3">
        <v>20269518898</v>
      </c>
      <c r="I9" s="3">
        <v>20269518898</v>
      </c>
      <c r="K9" s="3">
        <v>0</v>
      </c>
      <c r="M9" s="3">
        <v>0</v>
      </c>
      <c r="O9" s="3">
        <v>20269518898</v>
      </c>
      <c r="Q9" s="3">
        <f t="shared" ref="Q9:Q72" si="0">K9+M9+O9</f>
        <v>20269518898</v>
      </c>
    </row>
    <row r="10" spans="1:17" x14ac:dyDescent="0.5">
      <c r="A10" s="1" t="s">
        <v>144</v>
      </c>
      <c r="C10" s="3">
        <v>0</v>
      </c>
      <c r="E10" s="3">
        <v>0</v>
      </c>
      <c r="G10" s="3">
        <v>76249212035</v>
      </c>
      <c r="I10" s="3">
        <v>76249212035</v>
      </c>
      <c r="K10" s="3">
        <v>0</v>
      </c>
      <c r="M10" s="3">
        <v>0</v>
      </c>
      <c r="O10" s="3">
        <v>76249212035</v>
      </c>
      <c r="Q10" s="3">
        <f t="shared" si="0"/>
        <v>76249212035</v>
      </c>
    </row>
    <row r="11" spans="1:17" x14ac:dyDescent="0.5">
      <c r="A11" s="1" t="s">
        <v>232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-69989150</v>
      </c>
      <c r="Q11" s="3">
        <f t="shared" si="0"/>
        <v>-69989150</v>
      </c>
    </row>
    <row r="12" spans="1:17" x14ac:dyDescent="0.5">
      <c r="A12" s="1" t="s">
        <v>356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9970026447</v>
      </c>
      <c r="Q12" s="3">
        <f t="shared" si="0"/>
        <v>9970026447</v>
      </c>
    </row>
    <row r="13" spans="1:17" x14ac:dyDescent="0.5">
      <c r="A13" s="1" t="s">
        <v>357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608078</v>
      </c>
      <c r="Q13" s="3">
        <f t="shared" si="0"/>
        <v>608078</v>
      </c>
    </row>
    <row r="14" spans="1:17" x14ac:dyDescent="0.5">
      <c r="A14" s="1" t="s">
        <v>358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6555910574</v>
      </c>
      <c r="Q14" s="3">
        <f t="shared" si="0"/>
        <v>6555910574</v>
      </c>
    </row>
    <row r="15" spans="1:17" x14ac:dyDescent="0.5">
      <c r="A15" s="1" t="s">
        <v>359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67706009408</v>
      </c>
      <c r="Q15" s="3">
        <f t="shared" si="0"/>
        <v>67706009408</v>
      </c>
    </row>
    <row r="16" spans="1:17" x14ac:dyDescent="0.5">
      <c r="A16" s="1" t="s">
        <v>360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12723385743</v>
      </c>
      <c r="Q16" s="3">
        <f t="shared" si="0"/>
        <v>12723385743</v>
      </c>
    </row>
    <row r="17" spans="1:17" x14ac:dyDescent="0.5">
      <c r="A17" s="1" t="s">
        <v>361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158611293854</v>
      </c>
      <c r="Q17" s="3">
        <f t="shared" si="0"/>
        <v>158611293854</v>
      </c>
    </row>
    <row r="18" spans="1:17" x14ac:dyDescent="0.5">
      <c r="A18" s="1" t="s">
        <v>362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91612564986</v>
      </c>
      <c r="Q18" s="3">
        <f t="shared" si="0"/>
        <v>91612564986</v>
      </c>
    </row>
    <row r="19" spans="1:17" x14ac:dyDescent="0.5">
      <c r="A19" s="1" t="s">
        <v>363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8933536176</v>
      </c>
      <c r="Q19" s="3">
        <f t="shared" si="0"/>
        <v>8933536176</v>
      </c>
    </row>
    <row r="20" spans="1:17" x14ac:dyDescent="0.5">
      <c r="A20" s="1" t="s">
        <v>364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-1226205</v>
      </c>
      <c r="Q20" s="3">
        <f t="shared" si="0"/>
        <v>-1226205</v>
      </c>
    </row>
    <row r="21" spans="1:17" x14ac:dyDescent="0.5">
      <c r="A21" s="1" t="s">
        <v>365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44505871892</v>
      </c>
      <c r="Q21" s="3">
        <f t="shared" si="0"/>
        <v>44505871892</v>
      </c>
    </row>
    <row r="22" spans="1:17" x14ac:dyDescent="0.5">
      <c r="A22" s="1" t="s">
        <v>102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385352925</v>
      </c>
      <c r="Q22" s="3">
        <f t="shared" si="0"/>
        <v>385352925</v>
      </c>
    </row>
    <row r="23" spans="1:17" x14ac:dyDescent="0.5">
      <c r="A23" s="1" t="s">
        <v>366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-11209536</v>
      </c>
      <c r="Q23" s="3">
        <f t="shared" si="0"/>
        <v>-11209536</v>
      </c>
    </row>
    <row r="24" spans="1:17" x14ac:dyDescent="0.5">
      <c r="A24" s="1" t="s">
        <v>367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84243683429</v>
      </c>
      <c r="Q24" s="3">
        <f t="shared" si="0"/>
        <v>84243683429</v>
      </c>
    </row>
    <row r="25" spans="1:17" x14ac:dyDescent="0.5">
      <c r="A25" s="1" t="s">
        <v>117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102810331</v>
      </c>
      <c r="Q25" s="3">
        <f t="shared" si="0"/>
        <v>102810331</v>
      </c>
    </row>
    <row r="26" spans="1:17" x14ac:dyDescent="0.5">
      <c r="A26" s="1" t="s">
        <v>368</v>
      </c>
      <c r="C26" s="3">
        <v>0</v>
      </c>
      <c r="E26" s="3">
        <v>0</v>
      </c>
      <c r="G26" s="3">
        <v>0</v>
      </c>
      <c r="I26" s="3">
        <v>0</v>
      </c>
      <c r="K26" s="3">
        <v>0</v>
      </c>
      <c r="M26" s="3">
        <v>0</v>
      </c>
      <c r="O26" s="3">
        <v>2491844016</v>
      </c>
      <c r="Q26" s="3">
        <f t="shared" si="0"/>
        <v>2491844016</v>
      </c>
    </row>
    <row r="27" spans="1:17" x14ac:dyDescent="0.5">
      <c r="A27" s="1" t="s">
        <v>369</v>
      </c>
      <c r="C27" s="3">
        <v>0</v>
      </c>
      <c r="E27" s="3">
        <v>0</v>
      </c>
      <c r="G27" s="3">
        <v>0</v>
      </c>
      <c r="I27" s="3">
        <v>0</v>
      </c>
      <c r="K27" s="3">
        <v>0</v>
      </c>
      <c r="M27" s="3">
        <v>0</v>
      </c>
      <c r="O27" s="3">
        <v>7712145142</v>
      </c>
      <c r="Q27" s="3">
        <f t="shared" si="0"/>
        <v>7712145142</v>
      </c>
    </row>
    <row r="28" spans="1:17" x14ac:dyDescent="0.5">
      <c r="A28" s="1" t="s">
        <v>120</v>
      </c>
      <c r="C28" s="3">
        <v>0</v>
      </c>
      <c r="E28" s="3">
        <v>0</v>
      </c>
      <c r="G28" s="3">
        <v>0</v>
      </c>
      <c r="I28" s="3">
        <v>0</v>
      </c>
      <c r="K28" s="3">
        <v>0</v>
      </c>
      <c r="M28" s="3">
        <v>0</v>
      </c>
      <c r="O28" s="3">
        <v>8705817586</v>
      </c>
      <c r="Q28" s="3">
        <f t="shared" si="0"/>
        <v>8705817586</v>
      </c>
    </row>
    <row r="29" spans="1:17" x14ac:dyDescent="0.5">
      <c r="A29" s="1" t="s">
        <v>93</v>
      </c>
      <c r="C29" s="3">
        <v>0</v>
      </c>
      <c r="E29" s="3">
        <v>0</v>
      </c>
      <c r="G29" s="3">
        <v>0</v>
      </c>
      <c r="I29" s="3">
        <v>0</v>
      </c>
      <c r="K29" s="3">
        <v>0</v>
      </c>
      <c r="M29" s="3">
        <v>0</v>
      </c>
      <c r="O29" s="3">
        <v>808362340</v>
      </c>
      <c r="Q29" s="3">
        <f t="shared" si="0"/>
        <v>808362340</v>
      </c>
    </row>
    <row r="30" spans="1:17" x14ac:dyDescent="0.5">
      <c r="A30" s="1" t="s">
        <v>208</v>
      </c>
      <c r="C30" s="3">
        <v>0</v>
      </c>
      <c r="E30" s="3">
        <v>0</v>
      </c>
      <c r="G30" s="3">
        <v>0</v>
      </c>
      <c r="I30" s="3">
        <v>0</v>
      </c>
      <c r="K30" s="3">
        <v>0</v>
      </c>
      <c r="M30" s="3">
        <v>0</v>
      </c>
      <c r="O30" s="3">
        <v>7010326727</v>
      </c>
      <c r="Q30" s="3">
        <f t="shared" si="0"/>
        <v>7010326727</v>
      </c>
    </row>
    <row r="31" spans="1:17" x14ac:dyDescent="0.5">
      <c r="A31" s="1" t="s">
        <v>370</v>
      </c>
      <c r="C31" s="3">
        <v>0</v>
      </c>
      <c r="E31" s="3">
        <v>0</v>
      </c>
      <c r="G31" s="3">
        <v>0</v>
      </c>
      <c r="I31" s="3">
        <v>0</v>
      </c>
      <c r="K31" s="3">
        <v>0</v>
      </c>
      <c r="M31" s="3">
        <v>0</v>
      </c>
      <c r="O31" s="3">
        <v>2776989340</v>
      </c>
      <c r="Q31" s="3">
        <f t="shared" si="0"/>
        <v>2776989340</v>
      </c>
    </row>
    <row r="32" spans="1:17" x14ac:dyDescent="0.5">
      <c r="A32" s="1" t="s">
        <v>371</v>
      </c>
      <c r="C32" s="3">
        <v>0</v>
      </c>
      <c r="E32" s="3">
        <v>0</v>
      </c>
      <c r="G32" s="3">
        <v>0</v>
      </c>
      <c r="I32" s="3">
        <v>0</v>
      </c>
      <c r="K32" s="3">
        <v>0</v>
      </c>
      <c r="M32" s="3">
        <v>0</v>
      </c>
      <c r="O32" s="3">
        <v>44954516424</v>
      </c>
      <c r="Q32" s="3">
        <f t="shared" si="0"/>
        <v>44954516424</v>
      </c>
    </row>
    <row r="33" spans="1:17" x14ac:dyDescent="0.5">
      <c r="A33" s="1" t="s">
        <v>372</v>
      </c>
      <c r="C33" s="3">
        <v>0</v>
      </c>
      <c r="E33" s="3">
        <v>0</v>
      </c>
      <c r="G33" s="3">
        <v>0</v>
      </c>
      <c r="I33" s="3">
        <v>0</v>
      </c>
      <c r="K33" s="3">
        <v>0</v>
      </c>
      <c r="M33" s="3">
        <v>0</v>
      </c>
      <c r="O33" s="3">
        <v>13263216851</v>
      </c>
      <c r="Q33" s="3">
        <f t="shared" si="0"/>
        <v>13263216851</v>
      </c>
    </row>
    <row r="34" spans="1:17" x14ac:dyDescent="0.5">
      <c r="A34" s="1" t="s">
        <v>163</v>
      </c>
      <c r="C34" s="3">
        <v>0</v>
      </c>
      <c r="E34" s="3">
        <v>0</v>
      </c>
      <c r="G34" s="3">
        <v>0</v>
      </c>
      <c r="I34" s="3">
        <v>0</v>
      </c>
      <c r="K34" s="3">
        <v>0</v>
      </c>
      <c r="M34" s="3">
        <v>0</v>
      </c>
      <c r="O34" s="3">
        <v>-24042630</v>
      </c>
      <c r="Q34" s="3">
        <f t="shared" si="0"/>
        <v>-24042630</v>
      </c>
    </row>
    <row r="35" spans="1:17" x14ac:dyDescent="0.5">
      <c r="A35" s="1" t="s">
        <v>198</v>
      </c>
      <c r="C35" s="3">
        <v>616031157</v>
      </c>
      <c r="E35" s="3">
        <v>-172223750</v>
      </c>
      <c r="G35" s="3">
        <v>0</v>
      </c>
      <c r="I35" s="3">
        <v>443807407</v>
      </c>
      <c r="K35" s="3">
        <v>616031157</v>
      </c>
      <c r="M35" s="3">
        <v>-172223750</v>
      </c>
      <c r="O35" s="3">
        <v>0</v>
      </c>
      <c r="Q35" s="3">
        <f t="shared" si="0"/>
        <v>443807407</v>
      </c>
    </row>
    <row r="36" spans="1:17" x14ac:dyDescent="0.5">
      <c r="A36" s="1" t="s">
        <v>201</v>
      </c>
      <c r="C36" s="3">
        <v>55152612988</v>
      </c>
      <c r="E36" s="3">
        <v>-1055745000</v>
      </c>
      <c r="G36" s="3">
        <v>0</v>
      </c>
      <c r="I36" s="3">
        <v>54096867988</v>
      </c>
      <c r="K36" s="3">
        <v>55152612988</v>
      </c>
      <c r="M36" s="3">
        <v>-1055745000</v>
      </c>
      <c r="O36" s="3">
        <v>0</v>
      </c>
      <c r="Q36" s="3">
        <f t="shared" si="0"/>
        <v>54096867988</v>
      </c>
    </row>
    <row r="37" spans="1:17" x14ac:dyDescent="0.5">
      <c r="A37" s="1" t="s">
        <v>166</v>
      </c>
      <c r="C37" s="3">
        <v>59912065393</v>
      </c>
      <c r="E37" s="3">
        <v>175064593</v>
      </c>
      <c r="G37" s="3">
        <v>0</v>
      </c>
      <c r="I37" s="3">
        <v>60087129986</v>
      </c>
      <c r="K37" s="3">
        <v>59912065393</v>
      </c>
      <c r="M37" s="3">
        <v>-179822906</v>
      </c>
      <c r="O37" s="3">
        <v>0</v>
      </c>
      <c r="Q37" s="3">
        <f t="shared" si="0"/>
        <v>59732242487</v>
      </c>
    </row>
    <row r="38" spans="1:17" x14ac:dyDescent="0.5">
      <c r="A38" s="1" t="s">
        <v>169</v>
      </c>
      <c r="C38" s="3">
        <v>61011529455</v>
      </c>
      <c r="E38" s="3">
        <v>-709050000</v>
      </c>
      <c r="G38" s="3">
        <v>0</v>
      </c>
      <c r="I38" s="3">
        <v>60302479455</v>
      </c>
      <c r="K38" s="3">
        <v>88033124663</v>
      </c>
      <c r="M38" s="3">
        <v>-1063575000</v>
      </c>
      <c r="O38" s="3">
        <v>0</v>
      </c>
      <c r="Q38" s="3">
        <f t="shared" si="0"/>
        <v>86969549663</v>
      </c>
    </row>
    <row r="39" spans="1:17" x14ac:dyDescent="0.5">
      <c r="A39" s="1" t="s">
        <v>163</v>
      </c>
      <c r="C39" s="3">
        <v>32104884499</v>
      </c>
      <c r="E39" s="3">
        <v>-128157959060</v>
      </c>
      <c r="G39" s="3">
        <v>0</v>
      </c>
      <c r="I39" s="3">
        <v>-96053074561</v>
      </c>
      <c r="K39" s="3">
        <v>334827348777</v>
      </c>
      <c r="M39" s="3">
        <v>-348090445345</v>
      </c>
      <c r="O39" s="3">
        <v>0</v>
      </c>
      <c r="Q39" s="3">
        <f t="shared" si="0"/>
        <v>-13263096568</v>
      </c>
    </row>
    <row r="40" spans="1:17" x14ac:dyDescent="0.5">
      <c r="A40" s="1" t="s">
        <v>180</v>
      </c>
      <c r="C40" s="3">
        <v>14734320885</v>
      </c>
      <c r="E40" s="3">
        <v>-132530000</v>
      </c>
      <c r="G40" s="3">
        <v>0</v>
      </c>
      <c r="I40" s="3">
        <v>14601790885</v>
      </c>
      <c r="K40" s="3">
        <v>224066962098</v>
      </c>
      <c r="M40" s="3">
        <v>-86165662500</v>
      </c>
      <c r="O40" s="3">
        <v>0</v>
      </c>
      <c r="Q40" s="3">
        <f t="shared" si="0"/>
        <v>137901299598</v>
      </c>
    </row>
    <row r="41" spans="1:17" x14ac:dyDescent="0.5">
      <c r="A41" s="1" t="s">
        <v>175</v>
      </c>
      <c r="C41" s="3">
        <v>15173160481</v>
      </c>
      <c r="E41" s="3">
        <v>-131544000</v>
      </c>
      <c r="G41" s="3">
        <v>0</v>
      </c>
      <c r="I41" s="3">
        <v>15041616481</v>
      </c>
      <c r="K41" s="3">
        <v>238259981133</v>
      </c>
      <c r="M41" s="3">
        <v>-92964430000</v>
      </c>
      <c r="O41" s="3">
        <v>0</v>
      </c>
      <c r="Q41" s="3">
        <f t="shared" si="0"/>
        <v>145295551133</v>
      </c>
    </row>
    <row r="42" spans="1:17" x14ac:dyDescent="0.5">
      <c r="A42" s="1" t="s">
        <v>178</v>
      </c>
      <c r="C42" s="3">
        <v>11065968018</v>
      </c>
      <c r="E42" s="3">
        <v>-84917442</v>
      </c>
      <c r="G42" s="3">
        <v>0</v>
      </c>
      <c r="I42" s="3">
        <v>10981050576</v>
      </c>
      <c r="K42" s="3">
        <v>58834165731</v>
      </c>
      <c r="M42" s="3">
        <v>-70872048753</v>
      </c>
      <c r="O42" s="3">
        <v>0</v>
      </c>
      <c r="Q42" s="3">
        <f t="shared" si="0"/>
        <v>-12037883022</v>
      </c>
    </row>
    <row r="43" spans="1:17" x14ac:dyDescent="0.5">
      <c r="A43" s="1" t="s">
        <v>179</v>
      </c>
      <c r="C43" s="3">
        <v>22759740724</v>
      </c>
      <c r="E43" s="3">
        <v>-188443740</v>
      </c>
      <c r="G43" s="3">
        <v>0</v>
      </c>
      <c r="I43" s="3">
        <v>22571296984</v>
      </c>
      <c r="K43" s="3">
        <v>336389971702</v>
      </c>
      <c r="M43" s="3">
        <v>-200623554675</v>
      </c>
      <c r="O43" s="3">
        <v>0</v>
      </c>
      <c r="Q43" s="3">
        <f t="shared" si="0"/>
        <v>135766417027</v>
      </c>
    </row>
    <row r="44" spans="1:17" x14ac:dyDescent="0.5">
      <c r="A44" s="1" t="s">
        <v>183</v>
      </c>
      <c r="C44" s="3">
        <v>15444698930</v>
      </c>
      <c r="E44" s="3">
        <v>-132861005</v>
      </c>
      <c r="G44" s="3">
        <v>0</v>
      </c>
      <c r="I44" s="3">
        <v>15311837925</v>
      </c>
      <c r="K44" s="3">
        <v>247200559166</v>
      </c>
      <c r="M44" s="3">
        <v>-82728431257</v>
      </c>
      <c r="O44" s="3">
        <v>0</v>
      </c>
      <c r="Q44" s="3">
        <f t="shared" si="0"/>
        <v>164472127909</v>
      </c>
    </row>
    <row r="45" spans="1:17" x14ac:dyDescent="0.5">
      <c r="A45" s="1" t="s">
        <v>63</v>
      </c>
      <c r="C45" s="3">
        <v>12824471</v>
      </c>
      <c r="E45" s="3">
        <v>15861235</v>
      </c>
      <c r="G45" s="3">
        <v>0</v>
      </c>
      <c r="I45" s="3">
        <v>28685706</v>
      </c>
      <c r="K45" s="3">
        <v>134156833</v>
      </c>
      <c r="M45" s="3">
        <v>112857484</v>
      </c>
      <c r="O45" s="3">
        <v>0</v>
      </c>
      <c r="Q45" s="3">
        <f t="shared" si="0"/>
        <v>247014317</v>
      </c>
    </row>
    <row r="46" spans="1:17" x14ac:dyDescent="0.5">
      <c r="A46" s="1" t="s">
        <v>156</v>
      </c>
      <c r="C46" s="3">
        <v>5107656831</v>
      </c>
      <c r="E46" s="3">
        <v>-54548039</v>
      </c>
      <c r="G46" s="3">
        <v>0</v>
      </c>
      <c r="I46" s="3">
        <v>5053108792</v>
      </c>
      <c r="K46" s="3">
        <v>44943695636</v>
      </c>
      <c r="M46" s="3">
        <v>10166940039</v>
      </c>
      <c r="O46" s="3">
        <v>0</v>
      </c>
      <c r="Q46" s="3">
        <f t="shared" si="0"/>
        <v>55110635675</v>
      </c>
    </row>
    <row r="47" spans="1:17" x14ac:dyDescent="0.5">
      <c r="A47" s="1" t="s">
        <v>70</v>
      </c>
      <c r="C47" s="3">
        <v>34701538455</v>
      </c>
      <c r="E47" s="3">
        <v>-275003264</v>
      </c>
      <c r="G47" s="3">
        <v>0</v>
      </c>
      <c r="I47" s="3">
        <v>34426535191</v>
      </c>
      <c r="K47" s="3">
        <v>232228513085</v>
      </c>
      <c r="M47" s="3">
        <v>-73361238340</v>
      </c>
      <c r="O47" s="3">
        <v>0</v>
      </c>
      <c r="Q47" s="3">
        <f t="shared" si="0"/>
        <v>158867274745</v>
      </c>
    </row>
    <row r="48" spans="1:17" x14ac:dyDescent="0.5">
      <c r="A48" s="1" t="s">
        <v>273</v>
      </c>
      <c r="C48" s="3">
        <v>0</v>
      </c>
      <c r="E48" s="3">
        <v>0</v>
      </c>
      <c r="G48" s="3">
        <v>0</v>
      </c>
      <c r="I48" s="3">
        <v>0</v>
      </c>
      <c r="K48" s="3">
        <v>1936210</v>
      </c>
      <c r="M48" s="3">
        <v>0</v>
      </c>
      <c r="O48" s="3">
        <v>0</v>
      </c>
      <c r="Q48" s="3">
        <f t="shared" si="0"/>
        <v>1936210</v>
      </c>
    </row>
    <row r="49" spans="1:17" x14ac:dyDescent="0.5">
      <c r="A49" s="1" t="s">
        <v>73</v>
      </c>
      <c r="C49" s="3">
        <v>27785989420</v>
      </c>
      <c r="E49" s="3">
        <v>-210802812</v>
      </c>
      <c r="G49" s="3">
        <v>0</v>
      </c>
      <c r="I49" s="3">
        <v>27575186608</v>
      </c>
      <c r="K49" s="3">
        <v>189505295023</v>
      </c>
      <c r="M49" s="3">
        <v>-90719365513</v>
      </c>
      <c r="O49" s="3">
        <v>0</v>
      </c>
      <c r="Q49" s="3">
        <f t="shared" si="0"/>
        <v>98785929510</v>
      </c>
    </row>
    <row r="50" spans="1:17" x14ac:dyDescent="0.5">
      <c r="A50" s="1" t="s">
        <v>67</v>
      </c>
      <c r="C50" s="3">
        <v>109371009</v>
      </c>
      <c r="E50" s="3">
        <v>11287800</v>
      </c>
      <c r="G50" s="3">
        <v>0</v>
      </c>
      <c r="I50" s="3">
        <v>120658809</v>
      </c>
      <c r="K50" s="3">
        <v>235257861</v>
      </c>
      <c r="M50" s="3">
        <v>152199176</v>
      </c>
      <c r="O50" s="3">
        <v>0</v>
      </c>
      <c r="Q50" s="3">
        <f t="shared" si="0"/>
        <v>387457037</v>
      </c>
    </row>
    <row r="51" spans="1:17" x14ac:dyDescent="0.5">
      <c r="A51" s="1" t="s">
        <v>150</v>
      </c>
      <c r="C51" s="3">
        <v>47029529</v>
      </c>
      <c r="E51" s="3">
        <v>13657360</v>
      </c>
      <c r="G51" s="3">
        <v>0</v>
      </c>
      <c r="I51" s="3">
        <v>60686889</v>
      </c>
      <c r="K51" s="3">
        <v>450884880</v>
      </c>
      <c r="M51" s="3">
        <v>228127841</v>
      </c>
      <c r="O51" s="3">
        <v>0</v>
      </c>
      <c r="Q51" s="3">
        <f t="shared" si="0"/>
        <v>679012721</v>
      </c>
    </row>
    <row r="52" spans="1:17" x14ac:dyDescent="0.5">
      <c r="A52" s="1" t="s">
        <v>172</v>
      </c>
      <c r="C52" s="3">
        <v>215774955</v>
      </c>
      <c r="E52" s="3">
        <v>507882638</v>
      </c>
      <c r="G52" s="3">
        <v>0</v>
      </c>
      <c r="I52" s="3">
        <v>723657593</v>
      </c>
      <c r="K52" s="3">
        <v>1597259475</v>
      </c>
      <c r="M52" s="3">
        <v>593725549</v>
      </c>
      <c r="O52" s="3">
        <v>0</v>
      </c>
      <c r="Q52" s="3">
        <f t="shared" si="0"/>
        <v>2190985024</v>
      </c>
    </row>
    <row r="53" spans="1:17" x14ac:dyDescent="0.5">
      <c r="A53" s="1" t="s">
        <v>162</v>
      </c>
      <c r="C53" s="3">
        <v>48203044788</v>
      </c>
      <c r="E53" s="3">
        <v>-369460000</v>
      </c>
      <c r="G53" s="3">
        <v>0</v>
      </c>
      <c r="I53" s="3">
        <v>47833584788</v>
      </c>
      <c r="K53" s="3">
        <v>471323090895</v>
      </c>
      <c r="M53" s="3">
        <v>-173639977000</v>
      </c>
      <c r="O53" s="3">
        <v>0</v>
      </c>
      <c r="Q53" s="3">
        <f t="shared" si="0"/>
        <v>297683113895</v>
      </c>
    </row>
    <row r="54" spans="1:17" x14ac:dyDescent="0.5">
      <c r="A54" s="1" t="s">
        <v>161</v>
      </c>
      <c r="C54" s="3">
        <v>51646118</v>
      </c>
      <c r="E54" s="3">
        <v>-9290678</v>
      </c>
      <c r="G54" s="3">
        <v>0</v>
      </c>
      <c r="I54" s="3">
        <v>42355440</v>
      </c>
      <c r="K54" s="3">
        <v>504989025</v>
      </c>
      <c r="M54" s="3">
        <v>45100247</v>
      </c>
      <c r="O54" s="3">
        <v>0</v>
      </c>
      <c r="Q54" s="3">
        <f t="shared" si="0"/>
        <v>550089272</v>
      </c>
    </row>
    <row r="55" spans="1:17" x14ac:dyDescent="0.5">
      <c r="A55" s="1" t="s">
        <v>160</v>
      </c>
      <c r="C55" s="3">
        <v>150823882</v>
      </c>
      <c r="E55" s="3">
        <v>-1298291</v>
      </c>
      <c r="G55" s="3">
        <v>0</v>
      </c>
      <c r="I55" s="3">
        <v>149525591</v>
      </c>
      <c r="K55" s="3">
        <v>494018037</v>
      </c>
      <c r="M55" s="3">
        <v>-7423255</v>
      </c>
      <c r="O55" s="3">
        <v>0</v>
      </c>
      <c r="Q55" s="3">
        <f t="shared" si="0"/>
        <v>486594782</v>
      </c>
    </row>
    <row r="56" spans="1:17" x14ac:dyDescent="0.5">
      <c r="A56" s="1" t="s">
        <v>159</v>
      </c>
      <c r="C56" s="3">
        <v>8607686568</v>
      </c>
      <c r="E56" s="3">
        <v>-72137500</v>
      </c>
      <c r="G56" s="3">
        <v>0</v>
      </c>
      <c r="I56" s="3">
        <v>8535549068</v>
      </c>
      <c r="K56" s="3">
        <v>84164837657</v>
      </c>
      <c r="M56" s="3">
        <v>-13059375</v>
      </c>
      <c r="O56" s="3">
        <v>0</v>
      </c>
      <c r="Q56" s="3">
        <f t="shared" si="0"/>
        <v>84151778282</v>
      </c>
    </row>
    <row r="57" spans="1:17" x14ac:dyDescent="0.5">
      <c r="A57" s="1" t="s">
        <v>79</v>
      </c>
      <c r="C57" s="3">
        <v>16342829164</v>
      </c>
      <c r="E57" s="3">
        <v>-125687587</v>
      </c>
      <c r="G57" s="3">
        <v>0</v>
      </c>
      <c r="I57" s="3">
        <v>16217141577</v>
      </c>
      <c r="K57" s="3">
        <v>159146807724</v>
      </c>
      <c r="M57" s="3">
        <v>-73235760146</v>
      </c>
      <c r="O57" s="3">
        <v>0</v>
      </c>
      <c r="Q57" s="3">
        <f t="shared" si="0"/>
        <v>85911047578</v>
      </c>
    </row>
    <row r="58" spans="1:17" x14ac:dyDescent="0.5">
      <c r="A58" s="1" t="s">
        <v>77</v>
      </c>
      <c r="C58" s="3">
        <v>145900286</v>
      </c>
      <c r="E58" s="3">
        <v>-1228887</v>
      </c>
      <c r="G58" s="3">
        <v>0</v>
      </c>
      <c r="I58" s="3">
        <v>144671399</v>
      </c>
      <c r="K58" s="3">
        <v>1005744470</v>
      </c>
      <c r="M58" s="3">
        <v>-2764984</v>
      </c>
      <c r="O58" s="3">
        <v>0</v>
      </c>
      <c r="Q58" s="3">
        <f t="shared" si="0"/>
        <v>1002979486</v>
      </c>
    </row>
    <row r="59" spans="1:17" x14ac:dyDescent="0.5">
      <c r="A59" s="1" t="s">
        <v>74</v>
      </c>
      <c r="C59" s="3">
        <v>8607686568</v>
      </c>
      <c r="E59" s="3">
        <v>-72137500</v>
      </c>
      <c r="G59" s="3">
        <v>0</v>
      </c>
      <c r="I59" s="3">
        <v>8535549068</v>
      </c>
      <c r="K59" s="3">
        <v>84164837657</v>
      </c>
      <c r="M59" s="3">
        <v>-13059375</v>
      </c>
      <c r="O59" s="3">
        <v>0</v>
      </c>
      <c r="Q59" s="3">
        <f t="shared" si="0"/>
        <v>84151778282</v>
      </c>
    </row>
    <row r="60" spans="1:17" x14ac:dyDescent="0.5">
      <c r="A60" s="1" t="s">
        <v>80</v>
      </c>
      <c r="C60" s="3">
        <v>84292509477</v>
      </c>
      <c r="E60" s="3">
        <v>-709970894</v>
      </c>
      <c r="G60" s="3">
        <v>0</v>
      </c>
      <c r="I60" s="3">
        <v>83582538583</v>
      </c>
      <c r="K60" s="3">
        <v>228339360961</v>
      </c>
      <c r="M60" s="3">
        <v>-206474420986</v>
      </c>
      <c r="O60" s="3">
        <v>0</v>
      </c>
      <c r="Q60" s="3">
        <f t="shared" si="0"/>
        <v>21864939975</v>
      </c>
    </row>
    <row r="61" spans="1:17" x14ac:dyDescent="0.5">
      <c r="A61" s="1" t="s">
        <v>78</v>
      </c>
      <c r="C61" s="3">
        <v>86076866</v>
      </c>
      <c r="E61" s="3">
        <v>-701800</v>
      </c>
      <c r="G61" s="3">
        <v>0</v>
      </c>
      <c r="I61" s="3">
        <v>85375066</v>
      </c>
      <c r="K61" s="3">
        <v>14278227197</v>
      </c>
      <c r="M61" s="3">
        <v>-448982</v>
      </c>
      <c r="O61" s="3">
        <v>0</v>
      </c>
      <c r="Q61" s="3">
        <f t="shared" si="0"/>
        <v>14277778215</v>
      </c>
    </row>
    <row r="62" spans="1:17" x14ac:dyDescent="0.5">
      <c r="A62" s="1" t="s">
        <v>153</v>
      </c>
      <c r="C62" s="3">
        <v>8294042</v>
      </c>
      <c r="E62" s="3">
        <v>-3788069</v>
      </c>
      <c r="G62" s="3">
        <v>0</v>
      </c>
      <c r="I62" s="3">
        <v>4505973</v>
      </c>
      <c r="K62" s="3">
        <v>75372768</v>
      </c>
      <c r="M62" s="3">
        <v>10448807</v>
      </c>
      <c r="O62" s="3">
        <v>0</v>
      </c>
      <c r="Q62" s="3">
        <f t="shared" si="0"/>
        <v>85821575</v>
      </c>
    </row>
    <row r="63" spans="1:17" x14ac:dyDescent="0.5">
      <c r="A63" s="1" t="s">
        <v>275</v>
      </c>
      <c r="C63" s="3">
        <v>0</v>
      </c>
      <c r="E63" s="3">
        <v>0</v>
      </c>
      <c r="G63" s="3">
        <v>0</v>
      </c>
      <c r="I63" s="3">
        <v>0</v>
      </c>
      <c r="K63" s="3">
        <v>6024829868</v>
      </c>
      <c r="M63" s="3">
        <v>0</v>
      </c>
      <c r="O63" s="3">
        <v>0</v>
      </c>
      <c r="Q63" s="3">
        <f t="shared" si="0"/>
        <v>6024829868</v>
      </c>
    </row>
    <row r="64" spans="1:17" x14ac:dyDescent="0.5">
      <c r="A64" s="1" t="s">
        <v>277</v>
      </c>
      <c r="C64" s="3">
        <v>0</v>
      </c>
      <c r="E64" s="3">
        <v>0</v>
      </c>
      <c r="G64" s="3">
        <v>0</v>
      </c>
      <c r="I64" s="3">
        <v>0</v>
      </c>
      <c r="K64" s="3">
        <v>609197655</v>
      </c>
      <c r="M64" s="3">
        <v>0</v>
      </c>
      <c r="O64" s="3">
        <v>0</v>
      </c>
      <c r="Q64" s="3">
        <f t="shared" si="0"/>
        <v>609197655</v>
      </c>
    </row>
    <row r="65" spans="1:17" x14ac:dyDescent="0.5">
      <c r="A65" s="1" t="s">
        <v>279</v>
      </c>
      <c r="C65" s="3">
        <v>0</v>
      </c>
      <c r="E65" s="3">
        <v>0</v>
      </c>
      <c r="G65" s="3">
        <v>0</v>
      </c>
      <c r="I65" s="3">
        <v>0</v>
      </c>
      <c r="K65" s="3">
        <v>50674571755</v>
      </c>
      <c r="M65" s="3">
        <v>0</v>
      </c>
      <c r="O65" s="3">
        <v>0</v>
      </c>
      <c r="Q65" s="3">
        <f t="shared" si="0"/>
        <v>50674571755</v>
      </c>
    </row>
    <row r="66" spans="1:17" x14ac:dyDescent="0.5">
      <c r="A66" s="1" t="s">
        <v>117</v>
      </c>
      <c r="C66" s="3">
        <v>0</v>
      </c>
      <c r="E66" s="3">
        <v>4611422190</v>
      </c>
      <c r="G66" s="3">
        <v>0</v>
      </c>
      <c r="I66" s="3">
        <v>4611422190</v>
      </c>
      <c r="K66" s="3">
        <v>0</v>
      </c>
      <c r="M66" s="3">
        <v>26530303499</v>
      </c>
      <c r="O66" s="3">
        <v>0</v>
      </c>
      <c r="Q66" s="3">
        <f t="shared" si="0"/>
        <v>26530303499</v>
      </c>
    </row>
    <row r="67" spans="1:17" x14ac:dyDescent="0.5">
      <c r="A67" s="1" t="s">
        <v>120</v>
      </c>
      <c r="C67" s="3">
        <v>0</v>
      </c>
      <c r="E67" s="3">
        <v>8613491040</v>
      </c>
      <c r="G67" s="3">
        <v>0</v>
      </c>
      <c r="I67" s="3">
        <v>8613491040</v>
      </c>
      <c r="K67" s="3">
        <v>0</v>
      </c>
      <c r="M67" s="3">
        <v>447888943578</v>
      </c>
      <c r="O67" s="3">
        <v>0</v>
      </c>
      <c r="Q67" s="3">
        <f t="shared" si="0"/>
        <v>447888943578</v>
      </c>
    </row>
    <row r="68" spans="1:17" x14ac:dyDescent="0.5">
      <c r="A68" s="1" t="s">
        <v>126</v>
      </c>
      <c r="C68" s="3">
        <v>0</v>
      </c>
      <c r="E68" s="3">
        <v>-11520346680</v>
      </c>
      <c r="G68" s="3">
        <v>0</v>
      </c>
      <c r="I68" s="3">
        <v>-11520346680</v>
      </c>
      <c r="K68" s="3">
        <v>0</v>
      </c>
      <c r="M68" s="3">
        <v>-36699539241</v>
      </c>
      <c r="O68" s="3">
        <v>0</v>
      </c>
      <c r="Q68" s="3">
        <f t="shared" si="0"/>
        <v>-36699539241</v>
      </c>
    </row>
    <row r="69" spans="1:17" x14ac:dyDescent="0.5">
      <c r="A69" s="1" t="s">
        <v>87</v>
      </c>
      <c r="C69" s="3">
        <v>0</v>
      </c>
      <c r="E69" s="3">
        <v>2891585639</v>
      </c>
      <c r="G69" s="3">
        <v>0</v>
      </c>
      <c r="I69" s="3">
        <v>2891585639</v>
      </c>
      <c r="K69" s="3">
        <v>0</v>
      </c>
      <c r="M69" s="3">
        <v>2579827995</v>
      </c>
      <c r="O69" s="3">
        <v>0</v>
      </c>
      <c r="Q69" s="3">
        <f t="shared" si="0"/>
        <v>2579827995</v>
      </c>
    </row>
    <row r="70" spans="1:17" x14ac:dyDescent="0.5">
      <c r="A70" s="1" t="s">
        <v>93</v>
      </c>
      <c r="C70" s="3">
        <v>0</v>
      </c>
      <c r="E70" s="3">
        <v>14105679716</v>
      </c>
      <c r="G70" s="3">
        <v>0</v>
      </c>
      <c r="I70" s="3">
        <v>14105679716</v>
      </c>
      <c r="K70" s="3">
        <v>0</v>
      </c>
      <c r="M70" s="3">
        <v>41265440451</v>
      </c>
      <c r="O70" s="3">
        <v>0</v>
      </c>
      <c r="Q70" s="3">
        <f t="shared" si="0"/>
        <v>41265440451</v>
      </c>
    </row>
    <row r="71" spans="1:17" x14ac:dyDescent="0.5">
      <c r="A71" s="1" t="s">
        <v>114</v>
      </c>
      <c r="C71" s="3">
        <v>0</v>
      </c>
      <c r="E71" s="3">
        <v>-62394587</v>
      </c>
      <c r="G71" s="3">
        <v>0</v>
      </c>
      <c r="I71" s="3">
        <v>-62394587</v>
      </c>
      <c r="K71" s="3">
        <v>0</v>
      </c>
      <c r="M71" s="3">
        <v>2632001832</v>
      </c>
      <c r="O71" s="3">
        <v>0</v>
      </c>
      <c r="Q71" s="3">
        <f t="shared" si="0"/>
        <v>2632001832</v>
      </c>
    </row>
    <row r="72" spans="1:17" x14ac:dyDescent="0.5">
      <c r="A72" s="1" t="s">
        <v>96</v>
      </c>
      <c r="C72" s="3">
        <v>0</v>
      </c>
      <c r="E72" s="3">
        <v>2657199010</v>
      </c>
      <c r="G72" s="3">
        <v>0</v>
      </c>
      <c r="I72" s="3">
        <v>2657199010</v>
      </c>
      <c r="K72" s="3">
        <v>0</v>
      </c>
      <c r="M72" s="3">
        <v>1707801140</v>
      </c>
      <c r="O72" s="3">
        <v>0</v>
      </c>
      <c r="Q72" s="3">
        <f t="shared" si="0"/>
        <v>1707801140</v>
      </c>
    </row>
    <row r="73" spans="1:17" x14ac:dyDescent="0.5">
      <c r="A73" s="1" t="s">
        <v>102</v>
      </c>
      <c r="C73" s="3">
        <v>0</v>
      </c>
      <c r="E73" s="3">
        <v>1180909487</v>
      </c>
      <c r="G73" s="3">
        <v>0</v>
      </c>
      <c r="I73" s="3">
        <v>1180909487</v>
      </c>
      <c r="K73" s="3">
        <v>0</v>
      </c>
      <c r="M73" s="3">
        <v>10054167692</v>
      </c>
      <c r="O73" s="3">
        <v>0</v>
      </c>
      <c r="Q73" s="3">
        <f t="shared" ref="Q73:Q93" si="1">K73+M73+O73</f>
        <v>10054167692</v>
      </c>
    </row>
    <row r="74" spans="1:17" x14ac:dyDescent="0.5">
      <c r="A74" s="1" t="s">
        <v>105</v>
      </c>
      <c r="C74" s="3">
        <v>0</v>
      </c>
      <c r="E74" s="3">
        <v>6113326204</v>
      </c>
      <c r="G74" s="3">
        <v>0</v>
      </c>
      <c r="I74" s="3">
        <v>6113326204</v>
      </c>
      <c r="K74" s="3">
        <v>0</v>
      </c>
      <c r="M74" s="3">
        <v>4288342169</v>
      </c>
      <c r="O74" s="3">
        <v>0</v>
      </c>
      <c r="Q74" s="3">
        <f t="shared" si="1"/>
        <v>4288342169</v>
      </c>
    </row>
    <row r="75" spans="1:17" x14ac:dyDescent="0.5">
      <c r="A75" s="1" t="s">
        <v>108</v>
      </c>
      <c r="C75" s="3">
        <v>0</v>
      </c>
      <c r="E75" s="3">
        <v>9929797631</v>
      </c>
      <c r="G75" s="3">
        <v>0</v>
      </c>
      <c r="I75" s="3">
        <v>9929797631</v>
      </c>
      <c r="K75" s="3">
        <v>0</v>
      </c>
      <c r="M75" s="3">
        <v>-32789603157</v>
      </c>
      <c r="O75" s="3">
        <v>0</v>
      </c>
      <c r="Q75" s="3">
        <f t="shared" si="1"/>
        <v>-32789603157</v>
      </c>
    </row>
    <row r="76" spans="1:17" x14ac:dyDescent="0.5">
      <c r="A76" s="1" t="s">
        <v>227</v>
      </c>
      <c r="C76" s="3">
        <v>0</v>
      </c>
      <c r="E76" s="3">
        <v>-88762859</v>
      </c>
      <c r="G76" s="3">
        <v>0</v>
      </c>
      <c r="I76" s="3">
        <v>-88762859</v>
      </c>
      <c r="K76" s="3">
        <v>0</v>
      </c>
      <c r="M76" s="3">
        <v>0</v>
      </c>
      <c r="O76" s="3">
        <v>0</v>
      </c>
      <c r="Q76" s="3">
        <f t="shared" si="1"/>
        <v>0</v>
      </c>
    </row>
    <row r="77" spans="1:17" x14ac:dyDescent="0.5">
      <c r="A77" s="1" t="s">
        <v>229</v>
      </c>
      <c r="C77" s="3">
        <v>0</v>
      </c>
      <c r="E77" s="3">
        <v>-79495198</v>
      </c>
      <c r="G77" s="3">
        <v>0</v>
      </c>
      <c r="I77" s="3">
        <v>-79495198</v>
      </c>
      <c r="K77" s="3">
        <v>0</v>
      </c>
      <c r="M77" s="3">
        <v>0</v>
      </c>
      <c r="O77" s="3">
        <v>0</v>
      </c>
      <c r="Q77" s="3">
        <f t="shared" si="1"/>
        <v>0</v>
      </c>
    </row>
    <row r="78" spans="1:17" x14ac:dyDescent="0.5">
      <c r="A78" s="1" t="s">
        <v>230</v>
      </c>
      <c r="C78" s="3">
        <v>0</v>
      </c>
      <c r="E78" s="3">
        <v>-65320243</v>
      </c>
      <c r="G78" s="3">
        <v>0</v>
      </c>
      <c r="I78" s="3">
        <v>-65320243</v>
      </c>
      <c r="K78" s="3">
        <v>0</v>
      </c>
      <c r="M78" s="3">
        <v>0</v>
      </c>
      <c r="O78" s="3">
        <v>0</v>
      </c>
      <c r="Q78" s="3">
        <f t="shared" si="1"/>
        <v>0</v>
      </c>
    </row>
    <row r="79" spans="1:17" x14ac:dyDescent="0.5">
      <c r="A79" s="1" t="s">
        <v>90</v>
      </c>
      <c r="C79" s="3">
        <v>0</v>
      </c>
      <c r="E79" s="3">
        <v>524033706</v>
      </c>
      <c r="G79" s="3">
        <v>0</v>
      </c>
      <c r="I79" s="3">
        <v>524033706</v>
      </c>
      <c r="K79" s="3">
        <v>0</v>
      </c>
      <c r="M79" s="3">
        <v>-1394395807</v>
      </c>
      <c r="O79" s="3">
        <v>0</v>
      </c>
      <c r="Q79" s="3">
        <f t="shared" si="1"/>
        <v>-1394395807</v>
      </c>
    </row>
    <row r="80" spans="1:17" x14ac:dyDescent="0.5">
      <c r="A80" s="1" t="s">
        <v>81</v>
      </c>
      <c r="C80" s="3">
        <v>0</v>
      </c>
      <c r="E80" s="3">
        <v>961859142</v>
      </c>
      <c r="G80" s="3">
        <v>0</v>
      </c>
      <c r="I80" s="3">
        <v>961859142</v>
      </c>
      <c r="K80" s="3">
        <v>0</v>
      </c>
      <c r="M80" s="3">
        <v>4908580543</v>
      </c>
      <c r="O80" s="3">
        <v>0</v>
      </c>
      <c r="Q80" s="3">
        <f t="shared" si="1"/>
        <v>4908580543</v>
      </c>
    </row>
    <row r="81" spans="1:17" x14ac:dyDescent="0.5">
      <c r="A81" s="1" t="s">
        <v>138</v>
      </c>
      <c r="C81" s="3">
        <v>0</v>
      </c>
      <c r="E81" s="3">
        <v>3000960293</v>
      </c>
      <c r="G81" s="3">
        <v>0</v>
      </c>
      <c r="I81" s="3">
        <v>3000960293</v>
      </c>
      <c r="K81" s="3">
        <v>0</v>
      </c>
      <c r="M81" s="3">
        <v>2457551393</v>
      </c>
      <c r="O81" s="3">
        <v>0</v>
      </c>
      <c r="Q81" s="3">
        <f t="shared" si="1"/>
        <v>2457551393</v>
      </c>
    </row>
    <row r="82" spans="1:17" x14ac:dyDescent="0.5">
      <c r="A82" s="1" t="s">
        <v>132</v>
      </c>
      <c r="C82" s="3">
        <v>0</v>
      </c>
      <c r="E82" s="3">
        <v>-20254713377</v>
      </c>
      <c r="G82" s="3">
        <v>0</v>
      </c>
      <c r="I82" s="3">
        <v>-20254713377</v>
      </c>
      <c r="K82" s="3">
        <v>0</v>
      </c>
      <c r="M82" s="3">
        <v>-106035543844</v>
      </c>
      <c r="O82" s="3">
        <v>0</v>
      </c>
      <c r="Q82" s="3">
        <f t="shared" si="1"/>
        <v>-106035543844</v>
      </c>
    </row>
    <row r="83" spans="1:17" x14ac:dyDescent="0.5">
      <c r="A83" s="1" t="s">
        <v>147</v>
      </c>
      <c r="C83" s="3">
        <v>0</v>
      </c>
      <c r="E83" s="3">
        <v>1388565655</v>
      </c>
      <c r="G83" s="3">
        <v>0</v>
      </c>
      <c r="I83" s="3">
        <v>1388565655</v>
      </c>
      <c r="K83" s="3">
        <v>0</v>
      </c>
      <c r="M83" s="3">
        <v>-245413475</v>
      </c>
      <c r="O83" s="3">
        <v>0</v>
      </c>
      <c r="Q83" s="3">
        <f t="shared" si="1"/>
        <v>-245413475</v>
      </c>
    </row>
    <row r="84" spans="1:17" x14ac:dyDescent="0.5">
      <c r="A84" s="1" t="s">
        <v>135</v>
      </c>
      <c r="C84" s="3">
        <v>0</v>
      </c>
      <c r="E84" s="3">
        <v>7218489083</v>
      </c>
      <c r="G84" s="3">
        <v>0</v>
      </c>
      <c r="I84" s="3">
        <v>7218489083</v>
      </c>
      <c r="K84" s="3">
        <v>0</v>
      </c>
      <c r="M84" s="3">
        <v>5730977032</v>
      </c>
      <c r="O84" s="3">
        <v>0</v>
      </c>
      <c r="Q84" s="3">
        <f t="shared" si="1"/>
        <v>5730977032</v>
      </c>
    </row>
    <row r="85" spans="1:17" x14ac:dyDescent="0.5">
      <c r="A85" s="1" t="s">
        <v>129</v>
      </c>
      <c r="C85" s="3">
        <v>0</v>
      </c>
      <c r="E85" s="3">
        <v>17156509884</v>
      </c>
      <c r="G85" s="3">
        <v>0</v>
      </c>
      <c r="I85" s="3">
        <v>17156509884</v>
      </c>
      <c r="K85" s="3">
        <v>0</v>
      </c>
      <c r="M85" s="3">
        <v>19867885698</v>
      </c>
      <c r="O85" s="3">
        <v>0</v>
      </c>
      <c r="Q85" s="3">
        <f t="shared" si="1"/>
        <v>19867885698</v>
      </c>
    </row>
    <row r="86" spans="1:17" x14ac:dyDescent="0.5">
      <c r="A86" s="1" t="s">
        <v>141</v>
      </c>
      <c r="C86" s="3">
        <v>0</v>
      </c>
      <c r="E86" s="3">
        <v>2620753145</v>
      </c>
      <c r="G86" s="3">
        <v>0</v>
      </c>
      <c r="I86" s="3">
        <v>2620753145</v>
      </c>
      <c r="K86" s="3">
        <v>0</v>
      </c>
      <c r="M86" s="3">
        <v>2734196789</v>
      </c>
      <c r="O86" s="3">
        <v>0</v>
      </c>
      <c r="Q86" s="3">
        <f t="shared" si="1"/>
        <v>2734196789</v>
      </c>
    </row>
    <row r="87" spans="1:17" x14ac:dyDescent="0.5">
      <c r="A87" s="1" t="s">
        <v>84</v>
      </c>
      <c r="C87" s="3">
        <v>0</v>
      </c>
      <c r="E87" s="3">
        <v>723014887</v>
      </c>
      <c r="G87" s="3">
        <v>0</v>
      </c>
      <c r="I87" s="3">
        <v>723014887</v>
      </c>
      <c r="K87" s="3">
        <v>0</v>
      </c>
      <c r="M87" s="3">
        <v>3638830426</v>
      </c>
      <c r="O87" s="3">
        <v>0</v>
      </c>
      <c r="Q87" s="3">
        <f t="shared" si="1"/>
        <v>3638830426</v>
      </c>
    </row>
    <row r="88" spans="1:17" x14ac:dyDescent="0.5">
      <c r="A88" s="1" t="s">
        <v>99</v>
      </c>
      <c r="C88" s="3">
        <v>0</v>
      </c>
      <c r="E88" s="3">
        <v>31185675</v>
      </c>
      <c r="G88" s="3">
        <v>0</v>
      </c>
      <c r="I88" s="3">
        <v>31185675</v>
      </c>
      <c r="K88" s="3">
        <v>0</v>
      </c>
      <c r="M88" s="3">
        <v>-66911193</v>
      </c>
      <c r="O88" s="3">
        <v>0</v>
      </c>
      <c r="Q88" s="3">
        <f t="shared" si="1"/>
        <v>-66911193</v>
      </c>
    </row>
    <row r="89" spans="1:17" x14ac:dyDescent="0.5">
      <c r="A89" s="1" t="s">
        <v>186</v>
      </c>
      <c r="C89" s="3">
        <v>0</v>
      </c>
      <c r="E89" s="3">
        <v>340931520948</v>
      </c>
      <c r="G89" s="3">
        <v>0</v>
      </c>
      <c r="I89" s="3">
        <v>340931520948</v>
      </c>
      <c r="K89" s="3">
        <v>0</v>
      </c>
      <c r="M89" s="3">
        <v>0</v>
      </c>
      <c r="O89" s="3">
        <v>0</v>
      </c>
      <c r="Q89" s="3">
        <f t="shared" si="1"/>
        <v>0</v>
      </c>
    </row>
    <row r="90" spans="1:17" x14ac:dyDescent="0.5">
      <c r="A90" s="1" t="s">
        <v>189</v>
      </c>
      <c r="C90" s="3">
        <v>0</v>
      </c>
      <c r="E90" s="3">
        <v>-12797058368</v>
      </c>
      <c r="G90" s="3">
        <v>0</v>
      </c>
      <c r="I90" s="3">
        <v>-12797058368</v>
      </c>
      <c r="K90" s="3">
        <v>0</v>
      </c>
      <c r="M90" s="3">
        <v>0</v>
      </c>
      <c r="O90" s="3">
        <v>0</v>
      </c>
      <c r="Q90" s="3">
        <f t="shared" si="1"/>
        <v>0</v>
      </c>
    </row>
    <row r="91" spans="1:17" x14ac:dyDescent="0.5">
      <c r="A91" s="1" t="s">
        <v>111</v>
      </c>
      <c r="C91" s="3">
        <v>0</v>
      </c>
      <c r="E91" s="3">
        <v>-16898338613</v>
      </c>
      <c r="G91" s="3">
        <v>0</v>
      </c>
      <c r="I91" s="3">
        <v>-16898338613</v>
      </c>
      <c r="K91" s="3">
        <v>0</v>
      </c>
      <c r="M91" s="3">
        <v>0</v>
      </c>
      <c r="O91" s="3">
        <v>0</v>
      </c>
      <c r="Q91" s="3">
        <f t="shared" si="1"/>
        <v>0</v>
      </c>
    </row>
    <row r="92" spans="1:17" x14ac:dyDescent="0.5">
      <c r="A92" s="1" t="s">
        <v>144</v>
      </c>
      <c r="C92" s="3">
        <v>0</v>
      </c>
      <c r="E92" s="3">
        <v>-76206174657</v>
      </c>
      <c r="G92" s="3">
        <v>0</v>
      </c>
      <c r="I92" s="3">
        <v>-76206174657</v>
      </c>
      <c r="K92" s="3">
        <v>0</v>
      </c>
      <c r="M92" s="3">
        <v>0</v>
      </c>
      <c r="O92" s="3">
        <v>0</v>
      </c>
      <c r="Q92" s="3">
        <f t="shared" si="1"/>
        <v>0</v>
      </c>
    </row>
    <row r="93" spans="1:17" x14ac:dyDescent="0.5">
      <c r="A93" s="1" t="s">
        <v>123</v>
      </c>
      <c r="C93" s="3">
        <v>0</v>
      </c>
      <c r="E93" s="3">
        <v>-13823853522</v>
      </c>
      <c r="G93" s="3">
        <v>0</v>
      </c>
      <c r="I93" s="3">
        <v>-13823853522</v>
      </c>
      <c r="K93" s="3">
        <v>0</v>
      </c>
      <c r="M93" s="3">
        <v>0</v>
      </c>
      <c r="O93" s="3">
        <v>0</v>
      </c>
      <c r="Q93" s="3">
        <f t="shared" si="1"/>
        <v>0</v>
      </c>
    </row>
    <row r="94" spans="1:17" ht="22.5" thickBot="1" x14ac:dyDescent="0.55000000000000004">
      <c r="C94" s="6">
        <f>SUM(C8:C93)</f>
        <v>522451694959</v>
      </c>
      <c r="E94" s="6">
        <f>SUM(E8:E93)</f>
        <v>140916269539</v>
      </c>
      <c r="G94" s="6">
        <f>SUM(G8:G93)</f>
        <v>116631086151</v>
      </c>
      <c r="I94" s="6">
        <f>SUM(I8:I93)</f>
        <v>779999050649</v>
      </c>
      <c r="K94" s="6">
        <f>SUM(K8:K93)</f>
        <v>3213195707480</v>
      </c>
      <c r="M94" s="6">
        <f>SUM(M8:M93)</f>
        <v>-1091020614479</v>
      </c>
      <c r="O94" s="6">
        <f>SUM(O8:O93)</f>
        <v>690878782671</v>
      </c>
      <c r="Q94" s="6">
        <f>SUM(Q8:Q93)</f>
        <v>2813053875672</v>
      </c>
    </row>
    <row r="95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16" sqref="I16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5" x14ac:dyDescent="0.5">
      <c r="A3" s="13" t="s">
        <v>263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2.5" x14ac:dyDescent="0.5">
      <c r="A6" s="15" t="s">
        <v>379</v>
      </c>
      <c r="B6" s="15" t="s">
        <v>379</v>
      </c>
      <c r="C6" s="15" t="s">
        <v>379</v>
      </c>
      <c r="E6" s="15" t="s">
        <v>265</v>
      </c>
      <c r="F6" s="15" t="s">
        <v>265</v>
      </c>
      <c r="G6" s="15" t="s">
        <v>265</v>
      </c>
      <c r="I6" s="15" t="s">
        <v>266</v>
      </c>
      <c r="J6" s="15" t="s">
        <v>266</v>
      </c>
      <c r="K6" s="15" t="s">
        <v>266</v>
      </c>
    </row>
    <row r="7" spans="1:11" ht="22.5" x14ac:dyDescent="0.5">
      <c r="A7" s="18" t="s">
        <v>380</v>
      </c>
      <c r="C7" s="16" t="s">
        <v>244</v>
      </c>
      <c r="E7" s="16" t="s">
        <v>381</v>
      </c>
      <c r="G7" s="16" t="s">
        <v>382</v>
      </c>
      <c r="I7" s="16" t="s">
        <v>381</v>
      </c>
      <c r="K7" s="16" t="s">
        <v>382</v>
      </c>
    </row>
    <row r="8" spans="1:11" x14ac:dyDescent="0.5">
      <c r="A8" s="1" t="s">
        <v>250</v>
      </c>
      <c r="C8" s="1" t="s">
        <v>251</v>
      </c>
      <c r="E8" s="3">
        <v>0</v>
      </c>
      <c r="G8" s="7">
        <f>E8/$E$11</f>
        <v>0</v>
      </c>
      <c r="I8" s="3">
        <v>81451285738</v>
      </c>
      <c r="K8" s="7">
        <f>I8/$I$11</f>
        <v>0.12276356845255881</v>
      </c>
    </row>
    <row r="9" spans="1:11" x14ac:dyDescent="0.5">
      <c r="A9" s="1" t="s">
        <v>254</v>
      </c>
      <c r="C9" s="1" t="s">
        <v>255</v>
      </c>
      <c r="E9" s="3">
        <v>1519533428</v>
      </c>
      <c r="G9" s="7">
        <f t="shared" ref="G9:G10" si="0">E9/$E$11</f>
        <v>7.0655878479667054E-3</v>
      </c>
      <c r="I9" s="3">
        <v>358651477882</v>
      </c>
      <c r="K9" s="7">
        <f t="shared" ref="K9:K10" si="1">I9/$I$11</f>
        <v>0.54056034667402431</v>
      </c>
    </row>
    <row r="10" spans="1:11" x14ac:dyDescent="0.5">
      <c r="A10" s="1" t="s">
        <v>260</v>
      </c>
      <c r="C10" s="1" t="s">
        <v>261</v>
      </c>
      <c r="E10" s="3">
        <v>213541613740</v>
      </c>
      <c r="G10" s="7">
        <f t="shared" si="0"/>
        <v>0.99293441215203326</v>
      </c>
      <c r="I10" s="3">
        <v>223378159627</v>
      </c>
      <c r="K10" s="7">
        <f t="shared" si="1"/>
        <v>0.33667608487341694</v>
      </c>
    </row>
    <row r="11" spans="1:11" ht="22.5" thickBot="1" x14ac:dyDescent="0.55000000000000004">
      <c r="E11" s="6">
        <f>SUM(E8:E10)</f>
        <v>215061147168</v>
      </c>
      <c r="G11" s="12">
        <f>SUM(G8:G10)</f>
        <v>1</v>
      </c>
      <c r="I11" s="6">
        <f>SUM(I8:I10)</f>
        <v>663480923247</v>
      </c>
      <c r="K11" s="12">
        <f>SUM(K8:K10)</f>
        <v>1</v>
      </c>
    </row>
    <row r="12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1"/>
  <sheetViews>
    <sheetView rightToLeft="1" workbookViewId="0">
      <selection activeCell="K14" sqref="K14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6.425781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 ht="22.5" x14ac:dyDescent="0.5">
      <c r="A2" s="13" t="s">
        <v>0</v>
      </c>
      <c r="B2" s="13"/>
      <c r="C2" s="13"/>
      <c r="D2" s="13"/>
      <c r="E2" s="13"/>
      <c r="F2" s="5"/>
      <c r="G2" s="5"/>
      <c r="H2" s="5"/>
      <c r="I2" s="5"/>
    </row>
    <row r="3" spans="1:9" ht="22.5" x14ac:dyDescent="0.5">
      <c r="A3" s="13" t="s">
        <v>263</v>
      </c>
      <c r="B3" s="13"/>
      <c r="C3" s="13"/>
      <c r="D3" s="13"/>
      <c r="E3" s="13"/>
    </row>
    <row r="4" spans="1:9" ht="22.5" x14ac:dyDescent="0.5">
      <c r="A4" s="13" t="s">
        <v>2</v>
      </c>
      <c r="B4" s="13"/>
      <c r="C4" s="13"/>
      <c r="D4" s="13"/>
      <c r="E4" s="13"/>
    </row>
    <row r="5" spans="1:9" ht="22.5" x14ac:dyDescent="0.5">
      <c r="E5" s="4" t="s">
        <v>390</v>
      </c>
    </row>
    <row r="6" spans="1:9" ht="22.5" x14ac:dyDescent="0.5">
      <c r="A6" s="17" t="s">
        <v>383</v>
      </c>
      <c r="C6" s="15" t="s">
        <v>265</v>
      </c>
      <c r="E6" s="15" t="s">
        <v>391</v>
      </c>
    </row>
    <row r="7" spans="1:9" ht="22.5" x14ac:dyDescent="0.5">
      <c r="A7" s="15" t="s">
        <v>383</v>
      </c>
      <c r="C7" s="16" t="s">
        <v>247</v>
      </c>
      <c r="E7" s="16" t="s">
        <v>247</v>
      </c>
    </row>
    <row r="8" spans="1:9" x14ac:dyDescent="0.5">
      <c r="A8" s="1" t="s">
        <v>383</v>
      </c>
      <c r="C8" s="3">
        <v>0</v>
      </c>
      <c r="E8" s="3">
        <v>366278147</v>
      </c>
    </row>
    <row r="9" spans="1:9" x14ac:dyDescent="0.5">
      <c r="A9" s="1" t="s">
        <v>384</v>
      </c>
      <c r="C9" s="3">
        <v>0</v>
      </c>
      <c r="E9" s="3">
        <v>2608877932</v>
      </c>
    </row>
    <row r="10" spans="1:9" ht="23.25" thickBot="1" x14ac:dyDescent="0.6">
      <c r="A10" s="2" t="s">
        <v>272</v>
      </c>
      <c r="C10" s="6">
        <v>0</v>
      </c>
      <c r="E10" s="6">
        <v>2975156079</v>
      </c>
    </row>
    <row r="11" spans="1:9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0"/>
  <sheetViews>
    <sheetView rightToLeft="1" topLeftCell="B1" workbookViewId="0">
      <selection activeCell="X52" sqref="X52"/>
    </sheetView>
  </sheetViews>
  <sheetFormatPr defaultRowHeight="21.75" x14ac:dyDescent="0.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3.28515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2.5" x14ac:dyDescent="0.5">
      <c r="A6" s="17" t="s">
        <v>3</v>
      </c>
      <c r="C6" s="15" t="s">
        <v>388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2.5" x14ac:dyDescent="0.5">
      <c r="A7" s="17" t="s">
        <v>3</v>
      </c>
      <c r="C7" s="14" t="s">
        <v>7</v>
      </c>
      <c r="E7" s="14" t="s">
        <v>8</v>
      </c>
      <c r="G7" s="14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2.5" x14ac:dyDescent="0.5">
      <c r="A8" s="15" t="s">
        <v>3</v>
      </c>
      <c r="C8" s="15" t="s">
        <v>7</v>
      </c>
      <c r="E8" s="15" t="s">
        <v>8</v>
      </c>
      <c r="G8" s="15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5">
      <c r="A9" s="1" t="s">
        <v>15</v>
      </c>
      <c r="C9" s="3">
        <v>426382</v>
      </c>
      <c r="E9" s="3">
        <v>17619135008</v>
      </c>
      <c r="G9" s="3">
        <v>63930128308.183098</v>
      </c>
      <c r="I9" s="3">
        <v>0</v>
      </c>
      <c r="K9" s="3">
        <v>0</v>
      </c>
      <c r="M9" s="3">
        <v>0</v>
      </c>
      <c r="O9" s="3">
        <v>0</v>
      </c>
      <c r="Q9" s="3">
        <v>426382</v>
      </c>
      <c r="S9" s="3">
        <v>113589</v>
      </c>
      <c r="U9" s="3">
        <v>17619135008</v>
      </c>
      <c r="W9" s="3">
        <v>48144132783.261902</v>
      </c>
      <c r="Y9" s="7">
        <v>4.5918574527165025E-4</v>
      </c>
    </row>
    <row r="10" spans="1:25" x14ac:dyDescent="0.5">
      <c r="A10" s="1" t="s">
        <v>16</v>
      </c>
      <c r="C10" s="3">
        <v>486269</v>
      </c>
      <c r="E10" s="3">
        <v>5616985447</v>
      </c>
      <c r="G10" s="3">
        <v>25630251863.93</v>
      </c>
      <c r="I10" s="3">
        <v>0</v>
      </c>
      <c r="K10" s="3">
        <v>0</v>
      </c>
      <c r="M10" s="3">
        <v>0</v>
      </c>
      <c r="O10" s="3">
        <v>0</v>
      </c>
      <c r="Q10" s="3">
        <v>486269</v>
      </c>
      <c r="S10" s="3">
        <v>44170</v>
      </c>
      <c r="U10" s="3">
        <v>5616985447</v>
      </c>
      <c r="W10" s="3">
        <v>21350704644.706501</v>
      </c>
      <c r="Y10" s="7">
        <v>2.0363725873909479E-4</v>
      </c>
    </row>
    <row r="11" spans="1:25" x14ac:dyDescent="0.5">
      <c r="A11" s="1" t="s">
        <v>17</v>
      </c>
      <c r="C11" s="3">
        <v>569044</v>
      </c>
      <c r="E11" s="3">
        <v>6067916635</v>
      </c>
      <c r="G11" s="3">
        <v>36602966149.7808</v>
      </c>
      <c r="I11" s="3">
        <v>0</v>
      </c>
      <c r="K11" s="3">
        <v>0</v>
      </c>
      <c r="M11" s="3">
        <v>0</v>
      </c>
      <c r="O11" s="3">
        <v>0</v>
      </c>
      <c r="Q11" s="3">
        <v>569044</v>
      </c>
      <c r="S11" s="3">
        <v>57790</v>
      </c>
      <c r="U11" s="3">
        <v>6067916635</v>
      </c>
      <c r="W11" s="3">
        <v>32689386696.077999</v>
      </c>
      <c r="Y11" s="7">
        <v>3.1178254804353631E-4</v>
      </c>
    </row>
    <row r="12" spans="1:25" x14ac:dyDescent="0.5">
      <c r="A12" s="1" t="s">
        <v>18</v>
      </c>
      <c r="C12" s="3">
        <v>1169079</v>
      </c>
      <c r="E12" s="3">
        <v>76158374279</v>
      </c>
      <c r="G12" s="3">
        <v>137414436591.724</v>
      </c>
      <c r="I12" s="3">
        <v>0</v>
      </c>
      <c r="K12" s="3">
        <v>0</v>
      </c>
      <c r="M12" s="3">
        <v>0</v>
      </c>
      <c r="O12" s="3">
        <v>0</v>
      </c>
      <c r="Q12" s="3">
        <v>1169079</v>
      </c>
      <c r="S12" s="3">
        <v>174960</v>
      </c>
      <c r="U12" s="3">
        <v>76158374279</v>
      </c>
      <c r="W12" s="3">
        <v>203325036572.052</v>
      </c>
      <c r="Y12" s="7">
        <v>1.9392593251400876E-3</v>
      </c>
    </row>
    <row r="13" spans="1:25" x14ac:dyDescent="0.5">
      <c r="A13" s="1" t="s">
        <v>19</v>
      </c>
      <c r="C13" s="3">
        <v>737080</v>
      </c>
      <c r="E13" s="3">
        <v>20013579070</v>
      </c>
      <c r="G13" s="3">
        <v>63120239327.012001</v>
      </c>
      <c r="I13" s="3">
        <v>0</v>
      </c>
      <c r="K13" s="3">
        <v>0</v>
      </c>
      <c r="M13" s="3">
        <v>0</v>
      </c>
      <c r="O13" s="3">
        <v>0</v>
      </c>
      <c r="Q13" s="3">
        <v>737080</v>
      </c>
      <c r="S13" s="3">
        <v>87190</v>
      </c>
      <c r="U13" s="3">
        <v>20013579070</v>
      </c>
      <c r="W13" s="3">
        <v>63883622469.059998</v>
      </c>
      <c r="Y13" s="7">
        <v>6.0930475009629125E-4</v>
      </c>
    </row>
    <row r="14" spans="1:25" x14ac:dyDescent="0.5">
      <c r="A14" s="1" t="s">
        <v>20</v>
      </c>
      <c r="C14" s="3">
        <v>1329224</v>
      </c>
      <c r="E14" s="3">
        <v>2177551901</v>
      </c>
      <c r="G14" s="3">
        <v>23424067570.467201</v>
      </c>
      <c r="I14" s="3">
        <v>474722</v>
      </c>
      <c r="K14" s="3">
        <v>0</v>
      </c>
      <c r="M14" s="3">
        <v>-746417</v>
      </c>
      <c r="O14" s="3">
        <v>21476870400</v>
      </c>
      <c r="Q14" s="3">
        <v>1057529</v>
      </c>
      <c r="S14" s="3">
        <v>28020</v>
      </c>
      <c r="U14" s="3">
        <v>1732398412</v>
      </c>
      <c r="W14" s="3">
        <v>29455652402.648998</v>
      </c>
      <c r="Y14" s="7">
        <v>2.8094006307816306E-4</v>
      </c>
    </row>
    <row r="15" spans="1:25" x14ac:dyDescent="0.5">
      <c r="A15" s="1" t="s">
        <v>21</v>
      </c>
      <c r="C15" s="3">
        <v>9058544</v>
      </c>
      <c r="E15" s="3">
        <v>27990552150</v>
      </c>
      <c r="G15" s="3">
        <v>146660519559.27701</v>
      </c>
      <c r="I15" s="3">
        <v>0</v>
      </c>
      <c r="K15" s="3">
        <v>0</v>
      </c>
      <c r="M15" s="3">
        <v>0</v>
      </c>
      <c r="O15" s="3">
        <v>0</v>
      </c>
      <c r="Q15" s="3">
        <v>9058544</v>
      </c>
      <c r="S15" s="3">
        <v>13300</v>
      </c>
      <c r="U15" s="3">
        <v>27990552150</v>
      </c>
      <c r="W15" s="3">
        <v>119761787320.56</v>
      </c>
      <c r="Y15" s="7">
        <v>1.1422556059619254E-3</v>
      </c>
    </row>
    <row r="16" spans="1:25" x14ac:dyDescent="0.5">
      <c r="A16" s="1" t="s">
        <v>22</v>
      </c>
      <c r="C16" s="3">
        <v>474722</v>
      </c>
      <c r="E16" s="3">
        <v>302872636</v>
      </c>
      <c r="G16" s="3">
        <v>7870011717.2726002</v>
      </c>
      <c r="I16" s="3">
        <v>0</v>
      </c>
      <c r="K16" s="3">
        <v>0</v>
      </c>
      <c r="M16" s="3">
        <v>-474722</v>
      </c>
      <c r="O16" s="3">
        <v>0</v>
      </c>
      <c r="Q16" s="3">
        <v>0</v>
      </c>
      <c r="S16" s="3">
        <v>0</v>
      </c>
      <c r="U16" s="3">
        <v>0</v>
      </c>
      <c r="W16" s="3">
        <v>0</v>
      </c>
      <c r="Y16" s="7">
        <v>0</v>
      </c>
    </row>
    <row r="17" spans="1:25" x14ac:dyDescent="0.5">
      <c r="A17" s="1" t="s">
        <v>23</v>
      </c>
      <c r="C17" s="3">
        <v>755052</v>
      </c>
      <c r="E17" s="3">
        <v>4081056060</v>
      </c>
      <c r="G17" s="3">
        <v>6750516054.6851997</v>
      </c>
      <c r="I17" s="3">
        <v>0</v>
      </c>
      <c r="K17" s="3">
        <v>0</v>
      </c>
      <c r="M17" s="3">
        <v>0</v>
      </c>
      <c r="O17" s="3">
        <v>0</v>
      </c>
      <c r="Q17" s="3">
        <v>755052</v>
      </c>
      <c r="S17" s="3">
        <v>16687</v>
      </c>
      <c r="U17" s="3">
        <v>4081056060</v>
      </c>
      <c r="W17" s="3">
        <v>12524585385.2922</v>
      </c>
      <c r="Y17" s="7">
        <v>1.194561152498999E-4</v>
      </c>
    </row>
    <row r="18" spans="1:25" x14ac:dyDescent="0.5">
      <c r="A18" s="1" t="s">
        <v>24</v>
      </c>
      <c r="C18" s="3">
        <v>567944</v>
      </c>
      <c r="E18" s="3">
        <v>14204030964</v>
      </c>
      <c r="G18" s="3">
        <v>14541152612.277201</v>
      </c>
      <c r="I18" s="3">
        <v>0</v>
      </c>
      <c r="K18" s="3">
        <v>0</v>
      </c>
      <c r="M18" s="3">
        <v>0</v>
      </c>
      <c r="O18" s="3">
        <v>0</v>
      </c>
      <c r="Q18" s="3">
        <v>567944</v>
      </c>
      <c r="S18" s="3">
        <v>26591</v>
      </c>
      <c r="U18" s="3">
        <v>14204030964</v>
      </c>
      <c r="W18" s="3">
        <v>15012340820.5212</v>
      </c>
      <c r="Y18" s="7">
        <v>1.4318365519172188E-4</v>
      </c>
    </row>
    <row r="19" spans="1:25" x14ac:dyDescent="0.5">
      <c r="A19" s="1" t="s">
        <v>25</v>
      </c>
      <c r="C19" s="3">
        <v>30000000</v>
      </c>
      <c r="E19" s="3">
        <v>258185039198</v>
      </c>
      <c r="G19" s="3">
        <v>1205918574000</v>
      </c>
      <c r="I19" s="3">
        <v>0</v>
      </c>
      <c r="K19" s="3">
        <v>0</v>
      </c>
      <c r="M19" s="3">
        <v>-21100000</v>
      </c>
      <c r="O19" s="3">
        <v>1101208613380</v>
      </c>
      <c r="Q19" s="3">
        <v>8900000</v>
      </c>
      <c r="S19" s="3">
        <v>47460</v>
      </c>
      <c r="U19" s="3">
        <v>76594894756</v>
      </c>
      <c r="W19" s="3">
        <v>419880755700</v>
      </c>
      <c r="Y19" s="7">
        <v>4.0047093297806676E-3</v>
      </c>
    </row>
    <row r="20" spans="1:25" x14ac:dyDescent="0.5">
      <c r="A20" s="1" t="s">
        <v>26</v>
      </c>
      <c r="C20" s="3">
        <v>11676101</v>
      </c>
      <c r="E20" s="3">
        <v>183987321815</v>
      </c>
      <c r="G20" s="3">
        <v>226777783798.56</v>
      </c>
      <c r="I20" s="3">
        <v>0</v>
      </c>
      <c r="K20" s="3">
        <v>0</v>
      </c>
      <c r="M20" s="3">
        <v>-2000000</v>
      </c>
      <c r="O20" s="3">
        <v>56839779696</v>
      </c>
      <c r="Q20" s="3">
        <v>9676101</v>
      </c>
      <c r="S20" s="3">
        <v>32550</v>
      </c>
      <c r="U20" s="3">
        <v>152472123066</v>
      </c>
      <c r="W20" s="3">
        <v>313083092879.078</v>
      </c>
      <c r="Y20" s="7">
        <v>2.9861020445177571E-3</v>
      </c>
    </row>
    <row r="21" spans="1:25" x14ac:dyDescent="0.5">
      <c r="A21" s="1" t="s">
        <v>27</v>
      </c>
      <c r="C21" s="3">
        <v>9470811</v>
      </c>
      <c r="E21" s="3">
        <v>113747401916</v>
      </c>
      <c r="G21" s="3">
        <v>334135205470.39203</v>
      </c>
      <c r="I21" s="3">
        <v>0</v>
      </c>
      <c r="K21" s="3">
        <v>0</v>
      </c>
      <c r="M21" s="3">
        <v>0</v>
      </c>
      <c r="O21" s="3">
        <v>0</v>
      </c>
      <c r="Q21" s="3">
        <v>9470811</v>
      </c>
      <c r="S21" s="3">
        <v>33984</v>
      </c>
      <c r="U21" s="3">
        <v>113747401916</v>
      </c>
      <c r="W21" s="3">
        <v>319940997579.90698</v>
      </c>
      <c r="Y21" s="7">
        <v>3.0515108887320397E-3</v>
      </c>
    </row>
    <row r="22" spans="1:25" x14ac:dyDescent="0.5">
      <c r="A22" s="1" t="s">
        <v>28</v>
      </c>
      <c r="C22" s="3">
        <v>1135888</v>
      </c>
      <c r="E22" s="3">
        <v>4658922155</v>
      </c>
      <c r="G22" s="3">
        <v>6526997847.6393604</v>
      </c>
      <c r="I22" s="3">
        <v>0</v>
      </c>
      <c r="K22" s="3">
        <v>0</v>
      </c>
      <c r="M22" s="3">
        <v>-1135888</v>
      </c>
      <c r="O22" s="3">
        <v>16598203486</v>
      </c>
      <c r="Q22" s="3">
        <v>0</v>
      </c>
      <c r="S22" s="3">
        <v>0</v>
      </c>
      <c r="U22" s="3">
        <v>0</v>
      </c>
      <c r="W22" s="3">
        <v>0</v>
      </c>
      <c r="Y22" s="7">
        <v>0</v>
      </c>
    </row>
    <row r="23" spans="1:25" x14ac:dyDescent="0.5">
      <c r="A23" s="1" t="s">
        <v>29</v>
      </c>
      <c r="C23" s="3">
        <v>1287394</v>
      </c>
      <c r="E23" s="3">
        <v>8619084423</v>
      </c>
      <c r="G23" s="3">
        <v>91016559634.575394</v>
      </c>
      <c r="I23" s="3">
        <v>0</v>
      </c>
      <c r="K23" s="3">
        <v>0</v>
      </c>
      <c r="M23" s="3">
        <v>0</v>
      </c>
      <c r="O23" s="3">
        <v>0</v>
      </c>
      <c r="Q23" s="3">
        <v>1287394</v>
      </c>
      <c r="S23" s="3">
        <v>53190</v>
      </c>
      <c r="U23" s="3">
        <v>8619084423</v>
      </c>
      <c r="W23" s="3">
        <v>68069051763.182999</v>
      </c>
      <c r="Y23" s="7">
        <v>6.4922424513332402E-4</v>
      </c>
    </row>
    <row r="24" spans="1:25" x14ac:dyDescent="0.5">
      <c r="A24" s="1" t="s">
        <v>30</v>
      </c>
      <c r="C24" s="3">
        <v>6435486</v>
      </c>
      <c r="E24" s="3">
        <v>32459126142</v>
      </c>
      <c r="G24" s="3">
        <v>125760520177.55099</v>
      </c>
      <c r="I24" s="3">
        <v>0</v>
      </c>
      <c r="K24" s="3">
        <v>0</v>
      </c>
      <c r="M24" s="3">
        <v>0</v>
      </c>
      <c r="O24" s="3">
        <v>0</v>
      </c>
      <c r="Q24" s="3">
        <v>6435486</v>
      </c>
      <c r="S24" s="3">
        <v>16890</v>
      </c>
      <c r="U24" s="3">
        <v>32459126142</v>
      </c>
      <c r="W24" s="3">
        <v>108048621156.687</v>
      </c>
      <c r="Y24" s="7">
        <v>1.0305385882588122E-3</v>
      </c>
    </row>
    <row r="25" spans="1:25" x14ac:dyDescent="0.5">
      <c r="A25" s="1" t="s">
        <v>31</v>
      </c>
      <c r="C25" s="3">
        <v>14000000</v>
      </c>
      <c r="E25" s="3">
        <v>61731015748</v>
      </c>
      <c r="G25" s="3">
        <v>284304801200</v>
      </c>
      <c r="I25" s="3">
        <v>0</v>
      </c>
      <c r="K25" s="3">
        <v>0</v>
      </c>
      <c r="M25" s="3">
        <v>0</v>
      </c>
      <c r="O25" s="3">
        <v>0</v>
      </c>
      <c r="Q25" s="3">
        <v>14000000</v>
      </c>
      <c r="S25" s="3">
        <v>20590</v>
      </c>
      <c r="U25" s="3">
        <v>61731015748</v>
      </c>
      <c r="W25" s="3">
        <v>286544853000</v>
      </c>
      <c r="Y25" s="7">
        <v>2.732987474733484E-3</v>
      </c>
    </row>
    <row r="26" spans="1:25" x14ac:dyDescent="0.5">
      <c r="A26" s="1" t="s">
        <v>32</v>
      </c>
      <c r="C26" s="3">
        <v>9770</v>
      </c>
      <c r="E26" s="3">
        <v>45606277960</v>
      </c>
      <c r="G26" s="3">
        <v>61487948323.969902</v>
      </c>
      <c r="I26" s="3">
        <v>0</v>
      </c>
      <c r="K26" s="3">
        <v>0</v>
      </c>
      <c r="M26" s="3">
        <v>-9770</v>
      </c>
      <c r="O26" s="3">
        <v>61487948328</v>
      </c>
      <c r="Q26" s="3">
        <v>0</v>
      </c>
      <c r="S26" s="3">
        <v>0</v>
      </c>
      <c r="U26" s="3">
        <v>0</v>
      </c>
      <c r="W26" s="3">
        <v>0</v>
      </c>
      <c r="Y26" s="7">
        <v>0</v>
      </c>
    </row>
    <row r="27" spans="1:25" x14ac:dyDescent="0.5">
      <c r="A27" s="1" t="s">
        <v>33</v>
      </c>
      <c r="C27" s="3">
        <v>210400</v>
      </c>
      <c r="E27" s="3">
        <v>100383144687</v>
      </c>
      <c r="G27" s="3">
        <v>216190294424.42999</v>
      </c>
      <c r="I27" s="3">
        <v>0</v>
      </c>
      <c r="K27" s="3">
        <v>0</v>
      </c>
      <c r="M27" s="3">
        <v>0</v>
      </c>
      <c r="O27" s="3">
        <v>0</v>
      </c>
      <c r="Q27" s="3">
        <v>210400</v>
      </c>
      <c r="S27" s="3">
        <v>1073914</v>
      </c>
      <c r="U27" s="3">
        <v>100383144687</v>
      </c>
      <c r="W27" s="3">
        <v>225830056665.73999</v>
      </c>
      <c r="Y27" s="7">
        <v>2.153906133103079E-3</v>
      </c>
    </row>
    <row r="28" spans="1:25" x14ac:dyDescent="0.5">
      <c r="A28" s="1" t="s">
        <v>34</v>
      </c>
      <c r="C28" s="3">
        <v>191800</v>
      </c>
      <c r="E28" s="3">
        <v>83251393614</v>
      </c>
      <c r="G28" s="3">
        <v>197168128936.95801</v>
      </c>
      <c r="I28" s="3">
        <v>0</v>
      </c>
      <c r="K28" s="3">
        <v>0</v>
      </c>
      <c r="M28" s="3">
        <v>0</v>
      </c>
      <c r="O28" s="3">
        <v>0</v>
      </c>
      <c r="Q28" s="3">
        <v>191800</v>
      </c>
      <c r="S28" s="3">
        <v>1080737</v>
      </c>
      <c r="U28" s="3">
        <v>83251393614</v>
      </c>
      <c r="W28" s="3">
        <v>207173940720.828</v>
      </c>
      <c r="Y28" s="7">
        <v>1.9759691341627418E-3</v>
      </c>
    </row>
    <row r="29" spans="1:25" x14ac:dyDescent="0.5">
      <c r="A29" s="1" t="s">
        <v>35</v>
      </c>
      <c r="C29" s="3">
        <v>714014</v>
      </c>
      <c r="E29" s="3">
        <v>8932249357</v>
      </c>
      <c r="G29" s="3">
        <v>10243610947.538401</v>
      </c>
      <c r="I29" s="3">
        <v>0</v>
      </c>
      <c r="K29" s="3">
        <v>0</v>
      </c>
      <c r="M29" s="3">
        <v>0</v>
      </c>
      <c r="O29" s="3">
        <v>0</v>
      </c>
      <c r="Q29" s="3">
        <v>714014</v>
      </c>
      <c r="S29" s="3">
        <v>14865</v>
      </c>
      <c r="U29" s="3">
        <v>8932249357</v>
      </c>
      <c r="W29" s="3">
        <v>10550665892.245501</v>
      </c>
      <c r="Y29" s="7">
        <v>1.0062940384975168E-4</v>
      </c>
    </row>
    <row r="30" spans="1:25" x14ac:dyDescent="0.5">
      <c r="A30" s="1" t="s">
        <v>36</v>
      </c>
      <c r="C30" s="3">
        <v>6965</v>
      </c>
      <c r="E30" s="3">
        <v>69978529553</v>
      </c>
      <c r="G30" s="3">
        <v>236579200795</v>
      </c>
      <c r="I30" s="3">
        <v>0</v>
      </c>
      <c r="K30" s="3">
        <v>0</v>
      </c>
      <c r="M30" s="3">
        <v>0</v>
      </c>
      <c r="O30" s="3">
        <v>0</v>
      </c>
      <c r="Q30" s="3">
        <v>6965</v>
      </c>
      <c r="S30" s="3">
        <v>32421151</v>
      </c>
      <c r="U30" s="3">
        <v>69978529553</v>
      </c>
      <c r="W30" s="3">
        <v>225813316715</v>
      </c>
      <c r="Y30" s="7">
        <v>2.1537464719707257E-3</v>
      </c>
    </row>
    <row r="31" spans="1:25" x14ac:dyDescent="0.5">
      <c r="A31" s="1" t="s">
        <v>37</v>
      </c>
      <c r="C31" s="3">
        <v>302021</v>
      </c>
      <c r="E31" s="3">
        <v>1934751340</v>
      </c>
      <c r="G31" s="3">
        <v>3000565074.2571001</v>
      </c>
      <c r="I31" s="3">
        <v>0</v>
      </c>
      <c r="K31" s="3">
        <v>0</v>
      </c>
      <c r="M31" s="3">
        <v>0</v>
      </c>
      <c r="O31" s="3">
        <v>0</v>
      </c>
      <c r="Q31" s="3">
        <v>302021</v>
      </c>
      <c r="S31" s="3">
        <v>17687</v>
      </c>
      <c r="U31" s="3">
        <v>1934751340</v>
      </c>
      <c r="W31" s="3">
        <v>5310061446.7093496</v>
      </c>
      <c r="Y31" s="7">
        <v>5.064593299088787E-5</v>
      </c>
    </row>
    <row r="32" spans="1:25" x14ac:dyDescent="0.5">
      <c r="A32" s="1" t="s">
        <v>38</v>
      </c>
      <c r="C32" s="3">
        <v>3950300</v>
      </c>
      <c r="E32" s="3">
        <v>36587925756</v>
      </c>
      <c r="G32" s="3">
        <v>169201952790.29001</v>
      </c>
      <c r="I32" s="3">
        <v>0</v>
      </c>
      <c r="K32" s="3">
        <v>0</v>
      </c>
      <c r="M32" s="3">
        <v>0</v>
      </c>
      <c r="O32" s="3">
        <v>0</v>
      </c>
      <c r="Q32" s="3">
        <v>3950300</v>
      </c>
      <c r="S32" s="3">
        <v>39320</v>
      </c>
      <c r="U32" s="3">
        <v>36587925756</v>
      </c>
      <c r="W32" s="3">
        <v>154401607513.79999</v>
      </c>
      <c r="Y32" s="7">
        <v>1.4726408623152993E-3</v>
      </c>
    </row>
    <row r="33" spans="1:25" x14ac:dyDescent="0.5">
      <c r="A33" s="1" t="s">
        <v>39</v>
      </c>
      <c r="C33" s="3">
        <v>440871</v>
      </c>
      <c r="E33" s="3">
        <v>17481508463</v>
      </c>
      <c r="G33" s="3">
        <v>25565541404.064899</v>
      </c>
      <c r="I33" s="3">
        <v>0</v>
      </c>
      <c r="K33" s="3">
        <v>0</v>
      </c>
      <c r="M33" s="3">
        <v>0</v>
      </c>
      <c r="O33" s="3">
        <v>0</v>
      </c>
      <c r="Q33" s="3">
        <v>440871</v>
      </c>
      <c r="S33" s="3">
        <v>55620</v>
      </c>
      <c r="U33" s="3">
        <v>17481508463</v>
      </c>
      <c r="W33" s="3">
        <v>24375343612.131001</v>
      </c>
      <c r="Y33" s="7">
        <v>2.3248544891601614E-4</v>
      </c>
    </row>
    <row r="34" spans="1:25" x14ac:dyDescent="0.5">
      <c r="A34" s="1" t="s">
        <v>40</v>
      </c>
      <c r="C34" s="3">
        <v>4500000</v>
      </c>
      <c r="E34" s="3">
        <v>29057086789</v>
      </c>
      <c r="G34" s="3">
        <v>162539445600</v>
      </c>
      <c r="I34" s="3">
        <v>0</v>
      </c>
      <c r="K34" s="3">
        <v>0</v>
      </c>
      <c r="M34" s="3">
        <v>-4500000</v>
      </c>
      <c r="O34" s="3">
        <v>151525421149</v>
      </c>
      <c r="Q34" s="3">
        <v>0</v>
      </c>
      <c r="S34" s="3">
        <v>0</v>
      </c>
      <c r="U34" s="3">
        <v>0</v>
      </c>
      <c r="W34" s="3">
        <v>0</v>
      </c>
      <c r="Y34" s="7">
        <v>0</v>
      </c>
    </row>
    <row r="35" spans="1:25" ht="24" customHeight="1" x14ac:dyDescent="0.5">
      <c r="A35" s="1" t="s">
        <v>41</v>
      </c>
      <c r="C35" s="3">
        <v>2299779</v>
      </c>
      <c r="E35" s="3">
        <v>7362843656</v>
      </c>
      <c r="G35" s="3">
        <v>7524582746.2658997</v>
      </c>
      <c r="I35" s="3">
        <v>0</v>
      </c>
      <c r="K35" s="3">
        <v>0</v>
      </c>
      <c r="M35" s="3">
        <v>0</v>
      </c>
      <c r="O35" s="3">
        <v>0</v>
      </c>
      <c r="Q35" s="3">
        <v>2299779</v>
      </c>
      <c r="S35" s="3">
        <v>3520</v>
      </c>
      <c r="U35" s="3">
        <v>7362843656</v>
      </c>
      <c r="W35" s="3">
        <v>8047055508.6239996</v>
      </c>
      <c r="Y35" s="7">
        <v>7.6750643689120718E-5</v>
      </c>
    </row>
    <row r="36" spans="1:25" x14ac:dyDescent="0.5">
      <c r="A36" s="1" t="s">
        <v>42</v>
      </c>
      <c r="C36" s="3">
        <v>5001056</v>
      </c>
      <c r="E36" s="3">
        <v>39355464543</v>
      </c>
      <c r="G36" s="3">
        <v>164075770985.70599</v>
      </c>
      <c r="I36" s="3">
        <v>0</v>
      </c>
      <c r="K36" s="3">
        <v>0</v>
      </c>
      <c r="M36" s="3">
        <v>0</v>
      </c>
      <c r="O36" s="3">
        <v>0</v>
      </c>
      <c r="Q36" s="3">
        <v>5001056</v>
      </c>
      <c r="S36" s="3">
        <v>26130</v>
      </c>
      <c r="U36" s="3">
        <v>39355464543</v>
      </c>
      <c r="W36" s="3">
        <v>129900061599.98399</v>
      </c>
      <c r="Y36" s="7">
        <v>1.2389517299054896E-3</v>
      </c>
    </row>
    <row r="37" spans="1:25" x14ac:dyDescent="0.5">
      <c r="A37" s="1" t="s">
        <v>43</v>
      </c>
      <c r="C37" s="3">
        <v>1167893</v>
      </c>
      <c r="E37" s="3">
        <v>47138943480</v>
      </c>
      <c r="G37" s="3">
        <v>59365598131.851402</v>
      </c>
      <c r="I37" s="3">
        <v>0</v>
      </c>
      <c r="K37" s="3">
        <v>0</v>
      </c>
      <c r="M37" s="3">
        <v>-215000</v>
      </c>
      <c r="O37" s="3">
        <v>25490424289</v>
      </c>
      <c r="Q37" s="3">
        <v>952893</v>
      </c>
      <c r="S37" s="3">
        <v>130368</v>
      </c>
      <c r="U37" s="3">
        <v>38461031336</v>
      </c>
      <c r="W37" s="3">
        <v>123487605433.987</v>
      </c>
      <c r="Y37" s="7">
        <v>1.1777914535980758E-3</v>
      </c>
    </row>
    <row r="38" spans="1:25" x14ac:dyDescent="0.5">
      <c r="A38" s="1" t="s">
        <v>44</v>
      </c>
      <c r="C38" s="3">
        <v>0</v>
      </c>
      <c r="E38" s="3">
        <v>0</v>
      </c>
      <c r="G38" s="3">
        <v>0</v>
      </c>
      <c r="I38" s="3">
        <v>9</v>
      </c>
      <c r="K38" s="3">
        <v>54044</v>
      </c>
      <c r="M38" s="3">
        <v>0</v>
      </c>
      <c r="O38" s="3">
        <v>0</v>
      </c>
      <c r="Q38" s="3">
        <v>9</v>
      </c>
      <c r="S38" s="3">
        <v>6000</v>
      </c>
      <c r="U38" s="3">
        <v>54044</v>
      </c>
      <c r="W38" s="3">
        <v>53678.7</v>
      </c>
      <c r="Y38" s="7">
        <v>5.1197295370709817E-10</v>
      </c>
    </row>
    <row r="39" spans="1:25" x14ac:dyDescent="0.5">
      <c r="A39" s="1" t="s">
        <v>45</v>
      </c>
      <c r="C39" s="3">
        <v>0</v>
      </c>
      <c r="E39" s="3">
        <v>0</v>
      </c>
      <c r="G39" s="3">
        <v>0</v>
      </c>
      <c r="I39" s="3">
        <v>1145478</v>
      </c>
      <c r="K39" s="3">
        <v>24076879965</v>
      </c>
      <c r="M39" s="3">
        <v>0</v>
      </c>
      <c r="O39" s="3">
        <v>0</v>
      </c>
      <c r="Q39" s="3">
        <v>1145478</v>
      </c>
      <c r="S39" s="3">
        <v>21511</v>
      </c>
      <c r="U39" s="3">
        <v>24076879965</v>
      </c>
      <c r="W39" s="3">
        <v>24493767013.314899</v>
      </c>
      <c r="Y39" s="7">
        <v>2.3361493935621238E-4</v>
      </c>
    </row>
    <row r="40" spans="1:25" x14ac:dyDescent="0.5">
      <c r="A40" s="1" t="s">
        <v>46</v>
      </c>
      <c r="C40" s="3">
        <v>0</v>
      </c>
      <c r="E40" s="3">
        <v>0</v>
      </c>
      <c r="G40" s="3">
        <v>0</v>
      </c>
      <c r="I40" s="3">
        <v>50494617</v>
      </c>
      <c r="K40" s="3">
        <v>111191247203</v>
      </c>
      <c r="M40" s="3">
        <v>0</v>
      </c>
      <c r="O40" s="3">
        <v>0</v>
      </c>
      <c r="Q40" s="3">
        <v>50494617</v>
      </c>
      <c r="S40" s="3">
        <v>2570</v>
      </c>
      <c r="U40" s="3">
        <v>111191247203</v>
      </c>
      <c r="W40" s="3">
        <v>128999027254.145</v>
      </c>
      <c r="Y40" s="7">
        <v>1.2303579074874592E-3</v>
      </c>
    </row>
    <row r="41" spans="1:25" x14ac:dyDescent="0.5">
      <c r="A41" s="1" t="s">
        <v>47</v>
      </c>
      <c r="C41" s="3">
        <v>0</v>
      </c>
      <c r="E41" s="3">
        <v>0</v>
      </c>
      <c r="G41" s="3">
        <v>0</v>
      </c>
      <c r="I41" s="3">
        <v>97700</v>
      </c>
      <c r="K41" s="3">
        <v>61487948328</v>
      </c>
      <c r="M41" s="3">
        <v>0</v>
      </c>
      <c r="O41" s="3">
        <v>0</v>
      </c>
      <c r="Q41" s="3">
        <v>97700</v>
      </c>
      <c r="S41" s="3">
        <v>1084310</v>
      </c>
      <c r="U41" s="3">
        <v>61487948328</v>
      </c>
      <c r="W41" s="3">
        <v>105306761332.35001</v>
      </c>
      <c r="Y41" s="7">
        <v>1.0043874692317748E-3</v>
      </c>
    </row>
    <row r="42" spans="1:25" x14ac:dyDescent="0.5">
      <c r="A42" s="1" t="s">
        <v>48</v>
      </c>
      <c r="C42" s="3">
        <v>0</v>
      </c>
      <c r="E42" s="3">
        <v>0</v>
      </c>
      <c r="G42" s="3">
        <v>0</v>
      </c>
      <c r="I42" s="3">
        <v>17558223</v>
      </c>
      <c r="K42" s="3">
        <v>182774977114</v>
      </c>
      <c r="M42" s="3">
        <v>0</v>
      </c>
      <c r="O42" s="3">
        <v>0</v>
      </c>
      <c r="Q42" s="3">
        <v>17558223</v>
      </c>
      <c r="S42" s="3">
        <v>11920</v>
      </c>
      <c r="U42" s="3">
        <v>182774977114</v>
      </c>
      <c r="W42" s="3">
        <v>208048718751.948</v>
      </c>
      <c r="Y42" s="7">
        <v>1.9843125309370788E-3</v>
      </c>
    </row>
    <row r="43" spans="1:25" x14ac:dyDescent="0.5">
      <c r="A43" s="1" t="s">
        <v>49</v>
      </c>
      <c r="C43" s="3">
        <v>0</v>
      </c>
      <c r="E43" s="3">
        <v>0</v>
      </c>
      <c r="G43" s="3">
        <v>0</v>
      </c>
      <c r="I43" s="3">
        <v>2290956</v>
      </c>
      <c r="K43" s="3">
        <v>14446127975</v>
      </c>
      <c r="M43" s="3">
        <v>0</v>
      </c>
      <c r="O43" s="3">
        <v>0</v>
      </c>
      <c r="Q43" s="3">
        <v>2290956</v>
      </c>
      <c r="S43" s="3">
        <v>6486</v>
      </c>
      <c r="U43" s="3">
        <v>14446127975</v>
      </c>
      <c r="W43" s="3">
        <v>14770728729.334801</v>
      </c>
      <c r="Y43" s="7">
        <v>1.4087922427264132E-4</v>
      </c>
    </row>
    <row r="44" spans="1:25" x14ac:dyDescent="0.5">
      <c r="A44" s="1" t="s">
        <v>50</v>
      </c>
      <c r="C44" s="3">
        <v>0</v>
      </c>
      <c r="E44" s="3">
        <v>0</v>
      </c>
      <c r="G44" s="3">
        <v>0</v>
      </c>
      <c r="I44" s="3">
        <v>11760</v>
      </c>
      <c r="K44" s="3">
        <v>414410644</v>
      </c>
      <c r="M44" s="3">
        <v>0</v>
      </c>
      <c r="O44" s="3">
        <v>0</v>
      </c>
      <c r="Q44" s="3">
        <v>11760</v>
      </c>
      <c r="S44" s="3">
        <v>29760</v>
      </c>
      <c r="U44" s="3">
        <v>414410644</v>
      </c>
      <c r="W44" s="3">
        <v>347895233.27999997</v>
      </c>
      <c r="Y44" s="7">
        <v>3.3181308445059503E-6</v>
      </c>
    </row>
    <row r="45" spans="1:25" x14ac:dyDescent="0.5">
      <c r="A45" s="1" t="s">
        <v>51</v>
      </c>
      <c r="C45" s="3">
        <v>0</v>
      </c>
      <c r="E45" s="3">
        <v>0</v>
      </c>
      <c r="G45" s="3">
        <v>0</v>
      </c>
      <c r="I45" s="3">
        <v>2675546</v>
      </c>
      <c r="K45" s="3">
        <v>106470792564</v>
      </c>
      <c r="M45" s="3">
        <v>-1000000</v>
      </c>
      <c r="O45" s="3">
        <v>74434465726</v>
      </c>
      <c r="Q45" s="3">
        <v>1675546</v>
      </c>
      <c r="S45" s="3">
        <v>77910</v>
      </c>
      <c r="U45" s="3">
        <v>66676749572</v>
      </c>
      <c r="W45" s="3">
        <v>129765065216.283</v>
      </c>
      <c r="Y45" s="7">
        <v>1.2376641708307882E-3</v>
      </c>
    </row>
    <row r="46" spans="1:25" x14ac:dyDescent="0.5">
      <c r="A46" s="1" t="s">
        <v>52</v>
      </c>
      <c r="C46" s="3">
        <v>0</v>
      </c>
      <c r="E46" s="3">
        <v>0</v>
      </c>
      <c r="G46" s="3">
        <v>0</v>
      </c>
      <c r="I46" s="3">
        <v>1145521</v>
      </c>
      <c r="K46" s="3">
        <v>27520766289</v>
      </c>
      <c r="M46" s="3">
        <v>0</v>
      </c>
      <c r="O46" s="3">
        <v>0</v>
      </c>
      <c r="Q46" s="3">
        <v>1145521</v>
      </c>
      <c r="S46" s="3">
        <v>27397</v>
      </c>
      <c r="U46" s="3">
        <v>27520766289</v>
      </c>
      <c r="W46" s="3">
        <v>31197104995.9198</v>
      </c>
      <c r="Y46" s="7">
        <v>2.9754956792678528E-4</v>
      </c>
    </row>
    <row r="47" spans="1:25" x14ac:dyDescent="0.5">
      <c r="A47" s="1" t="s">
        <v>53</v>
      </c>
      <c r="C47" s="3">
        <v>0</v>
      </c>
      <c r="E47" s="3">
        <v>0</v>
      </c>
      <c r="G47" s="3">
        <v>0</v>
      </c>
      <c r="I47" s="3">
        <v>1769108</v>
      </c>
      <c r="K47" s="3">
        <v>27453201924</v>
      </c>
      <c r="M47" s="3">
        <v>0</v>
      </c>
      <c r="O47" s="3">
        <v>0</v>
      </c>
      <c r="Q47" s="3">
        <v>1769108</v>
      </c>
      <c r="S47" s="3">
        <v>31670</v>
      </c>
      <c r="U47" s="3">
        <v>27453201924</v>
      </c>
      <c r="W47" s="3">
        <v>55694285840.358002</v>
      </c>
      <c r="Y47" s="7">
        <v>5.3119706748292156E-4</v>
      </c>
    </row>
    <row r="48" spans="1:25" ht="22.5" thickBot="1" x14ac:dyDescent="0.55000000000000004">
      <c r="E48" s="6">
        <f>SUM(E9:E47)</f>
        <v>1324690084745</v>
      </c>
      <c r="G48" s="6">
        <f>SUM(G9:G47)</f>
        <v>4113327372043.6587</v>
      </c>
      <c r="K48" s="6">
        <f>SUM(K9:K47)</f>
        <v>555836406050</v>
      </c>
      <c r="O48" s="6">
        <f>SUM(O9:O47)</f>
        <v>1509061726454</v>
      </c>
      <c r="U48" s="6">
        <f>SUM(U9:U47)</f>
        <v>1538878879439</v>
      </c>
      <c r="W48" s="6">
        <f>SUM(W9:W47)</f>
        <v>3875227744327.7188</v>
      </c>
      <c r="Y48" s="9">
        <f>SUM(Y9:Y47)</f>
        <v>3.6960876372772747E-2</v>
      </c>
    </row>
    <row r="49" spans="25:25" ht="22.5" thickTop="1" x14ac:dyDescent="0.5"/>
    <row r="50" spans="25:25" x14ac:dyDescent="0.5">
      <c r="Y50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66"/>
  <sheetViews>
    <sheetView rightToLeft="1" topLeftCell="L1" workbookViewId="0">
      <selection activeCell="AA72" sqref="AA72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2.140625" style="1" customWidth="1"/>
    <col min="38" max="38" width="1" style="1" customWidth="1"/>
    <col min="39" max="39" width="9.140625" style="1" customWidth="1"/>
    <col min="40" max="16384" width="9.140625" style="1"/>
  </cols>
  <sheetData>
    <row r="2" spans="1:38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8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8" ht="22.5" x14ac:dyDescent="0.5">
      <c r="A6" s="15" t="s">
        <v>55</v>
      </c>
      <c r="B6" s="15" t="s">
        <v>55</v>
      </c>
      <c r="C6" s="15" t="s">
        <v>55</v>
      </c>
      <c r="D6" s="15" t="s">
        <v>55</v>
      </c>
      <c r="E6" s="15" t="s">
        <v>55</v>
      </c>
      <c r="F6" s="15" t="s">
        <v>55</v>
      </c>
      <c r="G6" s="15" t="s">
        <v>55</v>
      </c>
      <c r="H6" s="15" t="s">
        <v>55</v>
      </c>
      <c r="I6" s="15" t="s">
        <v>55</v>
      </c>
      <c r="J6" s="15" t="s">
        <v>55</v>
      </c>
      <c r="K6" s="15" t="s">
        <v>55</v>
      </c>
      <c r="L6" s="15" t="s">
        <v>55</v>
      </c>
      <c r="M6" s="15" t="s">
        <v>55</v>
      </c>
      <c r="O6" s="15" t="s">
        <v>388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8" ht="22.5" x14ac:dyDescent="0.5">
      <c r="A7" s="14" t="s">
        <v>56</v>
      </c>
      <c r="C7" s="14" t="s">
        <v>57</v>
      </c>
      <c r="E7" s="14" t="s">
        <v>58</v>
      </c>
      <c r="G7" s="14" t="s">
        <v>59</v>
      </c>
      <c r="I7" s="14" t="s">
        <v>60</v>
      </c>
      <c r="K7" s="14" t="s">
        <v>61</v>
      </c>
      <c r="M7" s="14" t="s">
        <v>54</v>
      </c>
      <c r="O7" s="14" t="s">
        <v>7</v>
      </c>
      <c r="Q7" s="14" t="s">
        <v>8</v>
      </c>
      <c r="S7" s="14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4" t="s">
        <v>7</v>
      </c>
      <c r="AE7" s="14" t="s">
        <v>62</v>
      </c>
      <c r="AG7" s="14" t="s">
        <v>8</v>
      </c>
      <c r="AI7" s="14" t="s">
        <v>9</v>
      </c>
      <c r="AK7" s="14" t="s">
        <v>13</v>
      </c>
    </row>
    <row r="8" spans="1:38" ht="22.5" x14ac:dyDescent="0.5">
      <c r="A8" s="15" t="s">
        <v>56</v>
      </c>
      <c r="C8" s="15" t="s">
        <v>57</v>
      </c>
      <c r="E8" s="15" t="s">
        <v>58</v>
      </c>
      <c r="G8" s="15" t="s">
        <v>59</v>
      </c>
      <c r="I8" s="15" t="s">
        <v>60</v>
      </c>
      <c r="K8" s="15" t="s">
        <v>61</v>
      </c>
      <c r="M8" s="15" t="s">
        <v>54</v>
      </c>
      <c r="O8" s="15" t="s">
        <v>7</v>
      </c>
      <c r="Q8" s="15" t="s">
        <v>8</v>
      </c>
      <c r="S8" s="15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5" t="s">
        <v>7</v>
      </c>
      <c r="AE8" s="15" t="s">
        <v>62</v>
      </c>
      <c r="AG8" s="15" t="s">
        <v>8</v>
      </c>
      <c r="AI8" s="15" t="s">
        <v>9</v>
      </c>
      <c r="AK8" s="15" t="s">
        <v>13</v>
      </c>
    </row>
    <row r="9" spans="1:38" x14ac:dyDescent="0.5">
      <c r="A9" s="1" t="s">
        <v>63</v>
      </c>
      <c r="C9" s="1" t="s">
        <v>64</v>
      </c>
      <c r="E9" s="1" t="s">
        <v>64</v>
      </c>
      <c r="G9" s="1" t="s">
        <v>65</v>
      </c>
      <c r="I9" s="1" t="s">
        <v>66</v>
      </c>
      <c r="K9" s="3">
        <v>16</v>
      </c>
      <c r="M9" s="3">
        <v>16</v>
      </c>
      <c r="O9" s="3">
        <v>1000</v>
      </c>
      <c r="Q9" s="3">
        <v>790022434</v>
      </c>
      <c r="S9" s="3">
        <v>936966033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E9" s="3">
        <v>953000</v>
      </c>
      <c r="AG9" s="3">
        <v>790022434</v>
      </c>
      <c r="AI9" s="3">
        <v>952827268</v>
      </c>
      <c r="AK9" s="7">
        <v>9.087809331645975E-6</v>
      </c>
    </row>
    <row r="10" spans="1:38" x14ac:dyDescent="0.5">
      <c r="A10" s="1" t="s">
        <v>67</v>
      </c>
      <c r="C10" s="1" t="s">
        <v>64</v>
      </c>
      <c r="E10" s="1" t="s">
        <v>64</v>
      </c>
      <c r="G10" s="1" t="s">
        <v>68</v>
      </c>
      <c r="I10" s="1" t="s">
        <v>69</v>
      </c>
      <c r="K10" s="3">
        <v>20</v>
      </c>
      <c r="M10" s="3">
        <v>20</v>
      </c>
      <c r="O10" s="3">
        <v>6102</v>
      </c>
      <c r="Q10" s="3">
        <v>6162226126</v>
      </c>
      <c r="S10" s="3">
        <v>6303137502</v>
      </c>
      <c r="U10" s="3">
        <v>0</v>
      </c>
      <c r="W10" s="3">
        <v>0</v>
      </c>
      <c r="Y10" s="3">
        <v>0</v>
      </c>
      <c r="AA10" s="3">
        <v>0</v>
      </c>
      <c r="AC10" s="3">
        <v>6102</v>
      </c>
      <c r="AE10" s="3">
        <v>1035000</v>
      </c>
      <c r="AG10" s="3">
        <v>6162226126</v>
      </c>
      <c r="AI10" s="3">
        <v>6314425302</v>
      </c>
      <c r="AK10" s="7">
        <v>6.0225284383335952E-5</v>
      </c>
    </row>
    <row r="11" spans="1:38" x14ac:dyDescent="0.5">
      <c r="A11" s="1" t="s">
        <v>70</v>
      </c>
      <c r="C11" s="1" t="s">
        <v>64</v>
      </c>
      <c r="E11" s="1" t="s">
        <v>64</v>
      </c>
      <c r="G11" s="1" t="s">
        <v>71</v>
      </c>
      <c r="I11" s="1" t="s">
        <v>72</v>
      </c>
      <c r="K11" s="3">
        <v>19</v>
      </c>
      <c r="M11" s="3">
        <v>19</v>
      </c>
      <c r="O11" s="3">
        <v>2003988</v>
      </c>
      <c r="Q11" s="3">
        <v>1969591727459</v>
      </c>
      <c r="S11" s="3">
        <v>1896505492383</v>
      </c>
      <c r="U11" s="3">
        <v>0</v>
      </c>
      <c r="W11" s="3">
        <v>0</v>
      </c>
      <c r="Y11" s="3">
        <v>0</v>
      </c>
      <c r="AA11" s="3">
        <v>0</v>
      </c>
      <c r="AC11" s="3">
        <v>2003988</v>
      </c>
      <c r="AE11" s="3">
        <v>946400</v>
      </c>
      <c r="AG11" s="3">
        <v>1969591727459</v>
      </c>
      <c r="AI11" s="3">
        <v>1896230489118</v>
      </c>
      <c r="AK11" s="7">
        <v>1.8085734647508192E-2</v>
      </c>
    </row>
    <row r="12" spans="1:38" x14ac:dyDescent="0.5">
      <c r="A12" s="1" t="s">
        <v>73</v>
      </c>
      <c r="C12" s="1" t="s">
        <v>64</v>
      </c>
      <c r="E12" s="1" t="s">
        <v>64</v>
      </c>
      <c r="G12" s="1" t="s">
        <v>68</v>
      </c>
      <c r="I12" s="1" t="s">
        <v>69</v>
      </c>
      <c r="K12" s="3">
        <v>20</v>
      </c>
      <c r="M12" s="3">
        <v>20</v>
      </c>
      <c r="O12" s="3">
        <v>1550229</v>
      </c>
      <c r="Q12" s="3">
        <v>1544268369342</v>
      </c>
      <c r="S12" s="3">
        <v>1453759806641</v>
      </c>
      <c r="U12" s="3">
        <v>0</v>
      </c>
      <c r="W12" s="3">
        <v>0</v>
      </c>
      <c r="Y12" s="3">
        <v>0</v>
      </c>
      <c r="AA12" s="3">
        <v>0</v>
      </c>
      <c r="AC12" s="3">
        <v>1550229</v>
      </c>
      <c r="AE12" s="3">
        <v>937805</v>
      </c>
      <c r="AG12" s="3">
        <v>1544268369342</v>
      </c>
      <c r="AI12" s="3">
        <v>1453549003828</v>
      </c>
      <c r="AK12" s="7">
        <v>1.3863558112395258E-2</v>
      </c>
    </row>
    <row r="13" spans="1:38" x14ac:dyDescent="0.5">
      <c r="A13" s="1" t="s">
        <v>74</v>
      </c>
      <c r="C13" s="1" t="s">
        <v>64</v>
      </c>
      <c r="E13" s="1" t="s">
        <v>64</v>
      </c>
      <c r="G13" s="1" t="s">
        <v>75</v>
      </c>
      <c r="I13" s="1" t="s">
        <v>76</v>
      </c>
      <c r="K13" s="3">
        <v>20</v>
      </c>
      <c r="M13" s="3">
        <v>20</v>
      </c>
      <c r="O13" s="3">
        <v>500000</v>
      </c>
      <c r="Q13" s="3">
        <v>497532500000</v>
      </c>
      <c r="S13" s="3">
        <v>497481965625</v>
      </c>
      <c r="U13" s="3">
        <v>0</v>
      </c>
      <c r="W13" s="3">
        <v>0</v>
      </c>
      <c r="Y13" s="3">
        <v>0</v>
      </c>
      <c r="AA13" s="3">
        <v>0</v>
      </c>
      <c r="AC13" s="3">
        <v>500000</v>
      </c>
      <c r="AE13" s="3">
        <v>995000</v>
      </c>
      <c r="AG13" s="3">
        <v>497532500000</v>
      </c>
      <c r="AI13" s="3">
        <v>497409828125</v>
      </c>
      <c r="AK13" s="7">
        <v>4.7441606989009847E-3</v>
      </c>
    </row>
    <row r="14" spans="1:38" x14ac:dyDescent="0.5">
      <c r="A14" s="1" t="s">
        <v>77</v>
      </c>
      <c r="C14" s="1" t="s">
        <v>64</v>
      </c>
      <c r="E14" s="1" t="s">
        <v>64</v>
      </c>
      <c r="G14" s="1" t="s">
        <v>75</v>
      </c>
      <c r="I14" s="1" t="s">
        <v>76</v>
      </c>
      <c r="K14" s="3">
        <v>20</v>
      </c>
      <c r="M14" s="3">
        <v>20</v>
      </c>
      <c r="O14" s="3">
        <v>8475</v>
      </c>
      <c r="Q14" s="3">
        <v>8476313625</v>
      </c>
      <c r="S14" s="3">
        <v>8474777528</v>
      </c>
      <c r="U14" s="3">
        <v>0</v>
      </c>
      <c r="W14" s="3">
        <v>0</v>
      </c>
      <c r="Y14" s="3">
        <v>0</v>
      </c>
      <c r="AA14" s="3">
        <v>0</v>
      </c>
      <c r="AC14" s="3">
        <v>8475</v>
      </c>
      <c r="AE14" s="3">
        <v>1000010</v>
      </c>
      <c r="AG14" s="3">
        <v>8476313625</v>
      </c>
      <c r="AI14" s="3">
        <v>8473548640</v>
      </c>
      <c r="AK14" s="7">
        <v>8.081842007354062E-5</v>
      </c>
    </row>
    <row r="15" spans="1:38" x14ac:dyDescent="0.5">
      <c r="A15" s="1" t="s">
        <v>78</v>
      </c>
      <c r="C15" s="1" t="s">
        <v>64</v>
      </c>
      <c r="E15" s="1" t="s">
        <v>64</v>
      </c>
      <c r="G15" s="1" t="s">
        <v>75</v>
      </c>
      <c r="I15" s="1" t="s">
        <v>76</v>
      </c>
      <c r="K15" s="3">
        <v>20</v>
      </c>
      <c r="M15" s="3">
        <v>20</v>
      </c>
      <c r="O15" s="3">
        <v>5000</v>
      </c>
      <c r="Q15" s="3">
        <v>4887999994</v>
      </c>
      <c r="S15" s="3">
        <v>4839824550</v>
      </c>
      <c r="U15" s="3">
        <v>0</v>
      </c>
      <c r="W15" s="3">
        <v>0</v>
      </c>
      <c r="Y15" s="3">
        <v>0</v>
      </c>
      <c r="AA15" s="3">
        <v>0</v>
      </c>
      <c r="AC15" s="3">
        <v>5000</v>
      </c>
      <c r="AE15" s="3">
        <v>968000</v>
      </c>
      <c r="AG15" s="3">
        <v>4887999994</v>
      </c>
      <c r="AI15" s="3">
        <v>4839122750</v>
      </c>
      <c r="AK15" s="7">
        <v>4.6154246799358327E-5</v>
      </c>
    </row>
    <row r="16" spans="1:38" x14ac:dyDescent="0.5">
      <c r="A16" s="1" t="s">
        <v>79</v>
      </c>
      <c r="C16" s="1" t="s">
        <v>64</v>
      </c>
      <c r="E16" s="1" t="s">
        <v>64</v>
      </c>
      <c r="G16" s="1" t="s">
        <v>75</v>
      </c>
      <c r="I16" s="1" t="s">
        <v>76</v>
      </c>
      <c r="K16" s="3">
        <v>20</v>
      </c>
      <c r="M16" s="3">
        <v>20</v>
      </c>
      <c r="O16" s="3">
        <v>949316</v>
      </c>
      <c r="Q16" s="3">
        <v>940087452102</v>
      </c>
      <c r="S16" s="3">
        <v>866779524543</v>
      </c>
      <c r="U16" s="3">
        <v>0</v>
      </c>
      <c r="W16" s="3">
        <v>0</v>
      </c>
      <c r="Y16" s="3">
        <v>0</v>
      </c>
      <c r="AA16" s="3">
        <v>0</v>
      </c>
      <c r="AC16" s="3">
        <v>949316</v>
      </c>
      <c r="AE16" s="3">
        <v>913090</v>
      </c>
      <c r="AG16" s="3">
        <v>940087452102</v>
      </c>
      <c r="AI16" s="3">
        <v>866653836955</v>
      </c>
      <c r="AK16" s="7">
        <v>8.2659104029613462E-3</v>
      </c>
    </row>
    <row r="17" spans="1:37" x14ac:dyDescent="0.5">
      <c r="A17" s="1" t="s">
        <v>80</v>
      </c>
      <c r="C17" s="1" t="s">
        <v>64</v>
      </c>
      <c r="E17" s="1" t="s">
        <v>64</v>
      </c>
      <c r="G17" s="1" t="s">
        <v>75</v>
      </c>
      <c r="I17" s="1" t="s">
        <v>76</v>
      </c>
      <c r="K17" s="3">
        <v>20</v>
      </c>
      <c r="M17" s="3">
        <v>20</v>
      </c>
      <c r="O17" s="3">
        <v>4896351</v>
      </c>
      <c r="Q17" s="3">
        <v>5101937957368</v>
      </c>
      <c r="S17" s="3">
        <v>4896173507276</v>
      </c>
      <c r="U17" s="3">
        <v>0</v>
      </c>
      <c r="W17" s="3">
        <v>0</v>
      </c>
      <c r="Y17" s="3">
        <v>0</v>
      </c>
      <c r="AA17" s="3">
        <v>0</v>
      </c>
      <c r="AC17" s="3">
        <v>4896351</v>
      </c>
      <c r="AE17" s="3">
        <v>1000000</v>
      </c>
      <c r="AG17" s="3">
        <v>5101937957368</v>
      </c>
      <c r="AI17" s="3">
        <v>4895463536381</v>
      </c>
      <c r="AK17" s="7">
        <v>4.6691610014519297E-2</v>
      </c>
    </row>
    <row r="18" spans="1:37" x14ac:dyDescent="0.5">
      <c r="A18" s="1" t="s">
        <v>81</v>
      </c>
      <c r="C18" s="1" t="s">
        <v>64</v>
      </c>
      <c r="E18" s="1" t="s">
        <v>64</v>
      </c>
      <c r="G18" s="1" t="s">
        <v>82</v>
      </c>
      <c r="I18" s="1" t="s">
        <v>83</v>
      </c>
      <c r="K18" s="3">
        <v>0</v>
      </c>
      <c r="M18" s="3">
        <v>0</v>
      </c>
      <c r="O18" s="3">
        <v>56655</v>
      </c>
      <c r="Q18" s="3">
        <v>39954156529</v>
      </c>
      <c r="S18" s="3">
        <v>43900877930</v>
      </c>
      <c r="U18" s="3">
        <v>27075</v>
      </c>
      <c r="W18" s="3">
        <v>21048790118</v>
      </c>
      <c r="Y18" s="3">
        <v>0</v>
      </c>
      <c r="AA18" s="3">
        <v>0</v>
      </c>
      <c r="AC18" s="3">
        <v>83730</v>
      </c>
      <c r="AE18" s="3">
        <v>787334</v>
      </c>
      <c r="AG18" s="3">
        <v>61002946647</v>
      </c>
      <c r="AI18" s="3">
        <v>65911527190</v>
      </c>
      <c r="AK18" s="7">
        <v>6.2864635803046667E-4</v>
      </c>
    </row>
    <row r="19" spans="1:37" x14ac:dyDescent="0.5">
      <c r="A19" s="1" t="s">
        <v>84</v>
      </c>
      <c r="C19" s="1" t="s">
        <v>64</v>
      </c>
      <c r="E19" s="1" t="s">
        <v>64</v>
      </c>
      <c r="G19" s="1" t="s">
        <v>85</v>
      </c>
      <c r="I19" s="1" t="s">
        <v>86</v>
      </c>
      <c r="K19" s="3">
        <v>0</v>
      </c>
      <c r="M19" s="3">
        <v>0</v>
      </c>
      <c r="O19" s="3">
        <v>96672</v>
      </c>
      <c r="Q19" s="3">
        <v>71674562381</v>
      </c>
      <c r="S19" s="3">
        <v>74590377920</v>
      </c>
      <c r="U19" s="3">
        <v>16337</v>
      </c>
      <c r="W19" s="3">
        <v>12540263736</v>
      </c>
      <c r="Y19" s="3">
        <v>0</v>
      </c>
      <c r="AA19" s="3">
        <v>0</v>
      </c>
      <c r="AC19" s="3">
        <v>113009</v>
      </c>
      <c r="AE19" s="3">
        <v>777545</v>
      </c>
      <c r="AG19" s="3">
        <v>84214826117</v>
      </c>
      <c r="AI19" s="3">
        <v>87853656543</v>
      </c>
      <c r="AK19" s="7">
        <v>8.3792446602262434E-4</v>
      </c>
    </row>
    <row r="20" spans="1:37" x14ac:dyDescent="0.5">
      <c r="A20" s="1" t="s">
        <v>87</v>
      </c>
      <c r="C20" s="1" t="s">
        <v>64</v>
      </c>
      <c r="E20" s="1" t="s">
        <v>64</v>
      </c>
      <c r="G20" s="1" t="s">
        <v>88</v>
      </c>
      <c r="I20" s="1" t="s">
        <v>89</v>
      </c>
      <c r="K20" s="3">
        <v>0</v>
      </c>
      <c r="M20" s="3">
        <v>0</v>
      </c>
      <c r="O20" s="3">
        <v>337956</v>
      </c>
      <c r="Q20" s="3">
        <v>285685653017</v>
      </c>
      <c r="S20" s="3">
        <v>285373895373</v>
      </c>
      <c r="U20" s="3">
        <v>205613</v>
      </c>
      <c r="W20" s="3">
        <v>173255627181</v>
      </c>
      <c r="Y20" s="3">
        <v>0</v>
      </c>
      <c r="AA20" s="3">
        <v>0</v>
      </c>
      <c r="AC20" s="3">
        <v>543569</v>
      </c>
      <c r="AE20" s="3">
        <v>849211</v>
      </c>
      <c r="AG20" s="3">
        <v>458941280198</v>
      </c>
      <c r="AI20" s="3">
        <v>461521108193</v>
      </c>
      <c r="AK20" s="7">
        <v>4.401863773894365E-3</v>
      </c>
    </row>
    <row r="21" spans="1:37" x14ac:dyDescent="0.5">
      <c r="A21" s="1" t="s">
        <v>90</v>
      </c>
      <c r="C21" s="1" t="s">
        <v>64</v>
      </c>
      <c r="E21" s="1" t="s">
        <v>64</v>
      </c>
      <c r="G21" s="1" t="s">
        <v>91</v>
      </c>
      <c r="I21" s="1" t="s">
        <v>92</v>
      </c>
      <c r="K21" s="3">
        <v>0</v>
      </c>
      <c r="M21" s="3">
        <v>0</v>
      </c>
      <c r="O21" s="3">
        <v>53556</v>
      </c>
      <c r="Q21" s="3">
        <v>40117950415</v>
      </c>
      <c r="S21" s="3">
        <v>38199520901</v>
      </c>
      <c r="U21" s="3">
        <v>0</v>
      </c>
      <c r="W21" s="3">
        <v>0</v>
      </c>
      <c r="Y21" s="3">
        <v>0</v>
      </c>
      <c r="AA21" s="3">
        <v>0</v>
      </c>
      <c r="AC21" s="3">
        <v>53556</v>
      </c>
      <c r="AE21" s="3">
        <v>723179</v>
      </c>
      <c r="AG21" s="3">
        <v>40117950415</v>
      </c>
      <c r="AI21" s="3">
        <v>38723554607</v>
      </c>
      <c r="AK21" s="7">
        <v>3.6933481306708059E-4</v>
      </c>
    </row>
    <row r="22" spans="1:37" x14ac:dyDescent="0.5">
      <c r="A22" s="1" t="s">
        <v>93</v>
      </c>
      <c r="C22" s="1" t="s">
        <v>64</v>
      </c>
      <c r="E22" s="1" t="s">
        <v>64</v>
      </c>
      <c r="G22" s="1" t="s">
        <v>94</v>
      </c>
      <c r="I22" s="1" t="s">
        <v>95</v>
      </c>
      <c r="K22" s="3">
        <v>0</v>
      </c>
      <c r="M22" s="3">
        <v>0</v>
      </c>
      <c r="O22" s="3">
        <v>865549</v>
      </c>
      <c r="Q22" s="3">
        <v>706291990961</v>
      </c>
      <c r="S22" s="3">
        <v>733451751696</v>
      </c>
      <c r="U22" s="3">
        <v>89310</v>
      </c>
      <c r="W22" s="3">
        <v>76813870706</v>
      </c>
      <c r="Y22" s="3">
        <v>0</v>
      </c>
      <c r="AA22" s="3">
        <v>0</v>
      </c>
      <c r="AC22" s="3">
        <v>954859</v>
      </c>
      <c r="AE22" s="3">
        <v>863500</v>
      </c>
      <c r="AG22" s="3">
        <v>783105861663</v>
      </c>
      <c r="AI22" s="3">
        <v>824371302114</v>
      </c>
      <c r="AK22" s="7">
        <v>7.8626309969256174E-3</v>
      </c>
    </row>
    <row r="23" spans="1:37" x14ac:dyDescent="0.5">
      <c r="A23" s="1" t="s">
        <v>96</v>
      </c>
      <c r="C23" s="1" t="s">
        <v>64</v>
      </c>
      <c r="E23" s="1" t="s">
        <v>64</v>
      </c>
      <c r="G23" s="1" t="s">
        <v>97</v>
      </c>
      <c r="I23" s="1" t="s">
        <v>98</v>
      </c>
      <c r="K23" s="3">
        <v>0</v>
      </c>
      <c r="M23" s="3">
        <v>0</v>
      </c>
      <c r="O23" s="3">
        <v>397005</v>
      </c>
      <c r="Q23" s="3">
        <v>332682293211</v>
      </c>
      <c r="S23" s="3">
        <v>331732895341</v>
      </c>
      <c r="U23" s="3">
        <v>77809</v>
      </c>
      <c r="W23" s="3">
        <v>65435271251</v>
      </c>
      <c r="Y23" s="3">
        <v>0</v>
      </c>
      <c r="AA23" s="3">
        <v>0</v>
      </c>
      <c r="AC23" s="3">
        <v>474814</v>
      </c>
      <c r="AE23" s="3">
        <v>842220</v>
      </c>
      <c r="AG23" s="3">
        <v>398117564455</v>
      </c>
      <c r="AI23" s="3">
        <v>399825365595</v>
      </c>
      <c r="AK23" s="7">
        <v>3.8134264315397457E-3</v>
      </c>
    </row>
    <row r="24" spans="1:37" x14ac:dyDescent="0.5">
      <c r="A24" s="1" t="s">
        <v>99</v>
      </c>
      <c r="C24" s="1" t="s">
        <v>64</v>
      </c>
      <c r="E24" s="1" t="s">
        <v>64</v>
      </c>
      <c r="G24" s="1" t="s">
        <v>100</v>
      </c>
      <c r="I24" s="1" t="s">
        <v>101</v>
      </c>
      <c r="K24" s="3">
        <v>0</v>
      </c>
      <c r="M24" s="3">
        <v>0</v>
      </c>
      <c r="O24" s="3">
        <v>2000</v>
      </c>
      <c r="Q24" s="3">
        <v>1467953209</v>
      </c>
      <c r="S24" s="3">
        <v>1369856340</v>
      </c>
      <c r="U24" s="3">
        <v>0</v>
      </c>
      <c r="W24" s="3">
        <v>0</v>
      </c>
      <c r="Y24" s="3">
        <v>0</v>
      </c>
      <c r="AA24" s="3">
        <v>0</v>
      </c>
      <c r="AC24" s="3">
        <v>2000</v>
      </c>
      <c r="AE24" s="3">
        <v>700648</v>
      </c>
      <c r="AG24" s="3">
        <v>1467953209</v>
      </c>
      <c r="AI24" s="3">
        <v>1401042015</v>
      </c>
      <c r="AK24" s="7">
        <v>1.3362760623623421E-5</v>
      </c>
    </row>
    <row r="25" spans="1:37" x14ac:dyDescent="0.5">
      <c r="A25" s="1" t="s">
        <v>102</v>
      </c>
      <c r="C25" s="1" t="s">
        <v>64</v>
      </c>
      <c r="E25" s="1" t="s">
        <v>64</v>
      </c>
      <c r="G25" s="1" t="s">
        <v>103</v>
      </c>
      <c r="I25" s="1" t="s">
        <v>104</v>
      </c>
      <c r="K25" s="3">
        <v>0</v>
      </c>
      <c r="M25" s="3">
        <v>0</v>
      </c>
      <c r="O25" s="3">
        <v>251127</v>
      </c>
      <c r="Q25" s="3">
        <v>209611867772</v>
      </c>
      <c r="S25" s="3">
        <v>218485125977</v>
      </c>
      <c r="U25" s="3">
        <v>47254</v>
      </c>
      <c r="W25" s="3">
        <v>41070199621</v>
      </c>
      <c r="Y25" s="3">
        <v>0</v>
      </c>
      <c r="AA25" s="3">
        <v>0</v>
      </c>
      <c r="AC25" s="3">
        <v>298381</v>
      </c>
      <c r="AE25" s="3">
        <v>873995</v>
      </c>
      <c r="AG25" s="3">
        <v>250682067393</v>
      </c>
      <c r="AI25" s="3">
        <v>260736235085</v>
      </c>
      <c r="AK25" s="7">
        <v>2.4868318423310509E-3</v>
      </c>
    </row>
    <row r="26" spans="1:37" x14ac:dyDescent="0.5">
      <c r="A26" s="1" t="s">
        <v>105</v>
      </c>
      <c r="C26" s="1" t="s">
        <v>64</v>
      </c>
      <c r="E26" s="1" t="s">
        <v>64</v>
      </c>
      <c r="G26" s="1" t="s">
        <v>106</v>
      </c>
      <c r="I26" s="1" t="s">
        <v>107</v>
      </c>
      <c r="K26" s="3">
        <v>0</v>
      </c>
      <c r="M26" s="3">
        <v>0</v>
      </c>
      <c r="O26" s="3">
        <v>206966</v>
      </c>
      <c r="Q26" s="3">
        <v>164907245258</v>
      </c>
      <c r="S26" s="3">
        <v>163082261223</v>
      </c>
      <c r="U26" s="3">
        <v>60771</v>
      </c>
      <c r="W26" s="3">
        <v>49409794590</v>
      </c>
      <c r="Y26" s="3">
        <v>0</v>
      </c>
      <c r="AA26" s="3">
        <v>0</v>
      </c>
      <c r="AC26" s="3">
        <v>267737</v>
      </c>
      <c r="AE26" s="3">
        <v>816641</v>
      </c>
      <c r="AG26" s="3">
        <v>214317039839</v>
      </c>
      <c r="AI26" s="3">
        <v>218605382008</v>
      </c>
      <c r="AK26" s="7">
        <v>2.0849991360242385E-3</v>
      </c>
    </row>
    <row r="27" spans="1:37" x14ac:dyDescent="0.5">
      <c r="A27" s="1" t="s">
        <v>108</v>
      </c>
      <c r="C27" s="1" t="s">
        <v>64</v>
      </c>
      <c r="E27" s="1" t="s">
        <v>64</v>
      </c>
      <c r="G27" s="1" t="s">
        <v>109</v>
      </c>
      <c r="I27" s="1" t="s">
        <v>110</v>
      </c>
      <c r="K27" s="3">
        <v>0</v>
      </c>
      <c r="M27" s="3">
        <v>0</v>
      </c>
      <c r="O27" s="3">
        <v>1406534</v>
      </c>
      <c r="Q27" s="3">
        <v>1139621437908</v>
      </c>
      <c r="S27" s="3">
        <v>1096902037119</v>
      </c>
      <c r="U27" s="3">
        <v>69118</v>
      </c>
      <c r="W27" s="3">
        <v>59031781091</v>
      </c>
      <c r="Y27" s="3">
        <v>0</v>
      </c>
      <c r="AA27" s="3">
        <v>0</v>
      </c>
      <c r="AC27" s="3">
        <v>1475652</v>
      </c>
      <c r="AE27" s="3">
        <v>790210</v>
      </c>
      <c r="AG27" s="3">
        <v>1198653218990</v>
      </c>
      <c r="AI27" s="3">
        <v>1165863615832</v>
      </c>
      <c r="AK27" s="7">
        <v>1.1119692522679324E-2</v>
      </c>
    </row>
    <row r="28" spans="1:37" x14ac:dyDescent="0.5">
      <c r="A28" s="1" t="s">
        <v>111</v>
      </c>
      <c r="C28" s="1" t="s">
        <v>64</v>
      </c>
      <c r="E28" s="1" t="s">
        <v>64</v>
      </c>
      <c r="G28" s="1" t="s">
        <v>112</v>
      </c>
      <c r="I28" s="1" t="s">
        <v>113</v>
      </c>
      <c r="K28" s="3">
        <v>0</v>
      </c>
      <c r="M28" s="3">
        <v>0</v>
      </c>
      <c r="O28" s="3">
        <v>244082</v>
      </c>
      <c r="Q28" s="3">
        <v>220571948824</v>
      </c>
      <c r="S28" s="3">
        <v>240867983395</v>
      </c>
      <c r="U28" s="3">
        <v>0</v>
      </c>
      <c r="W28" s="3">
        <v>0</v>
      </c>
      <c r="Y28" s="3">
        <v>244082</v>
      </c>
      <c r="AA28" s="3">
        <v>244082000000</v>
      </c>
      <c r="AC28" s="3">
        <v>0</v>
      </c>
      <c r="AE28" s="3">
        <v>0</v>
      </c>
      <c r="AG28" s="3">
        <v>0</v>
      </c>
      <c r="AI28" s="3">
        <v>0</v>
      </c>
      <c r="AK28" s="7">
        <v>0</v>
      </c>
    </row>
    <row r="29" spans="1:37" x14ac:dyDescent="0.5">
      <c r="A29" s="1" t="s">
        <v>114</v>
      </c>
      <c r="C29" s="1" t="s">
        <v>64</v>
      </c>
      <c r="E29" s="1" t="s">
        <v>64</v>
      </c>
      <c r="G29" s="1" t="s">
        <v>115</v>
      </c>
      <c r="I29" s="1" t="s">
        <v>116</v>
      </c>
      <c r="K29" s="3">
        <v>0</v>
      </c>
      <c r="M29" s="3">
        <v>0</v>
      </c>
      <c r="O29" s="3">
        <v>587627</v>
      </c>
      <c r="Q29" s="3">
        <v>427597504493</v>
      </c>
      <c r="S29" s="3">
        <v>430291900913</v>
      </c>
      <c r="U29" s="3">
        <v>0</v>
      </c>
      <c r="W29" s="3">
        <v>0</v>
      </c>
      <c r="Y29" s="3">
        <v>0</v>
      </c>
      <c r="AA29" s="3">
        <v>0</v>
      </c>
      <c r="AC29" s="3">
        <v>587627</v>
      </c>
      <c r="AE29" s="3">
        <v>732280</v>
      </c>
      <c r="AG29" s="3">
        <v>427597504493</v>
      </c>
      <c r="AI29" s="3">
        <v>430229506325</v>
      </c>
      <c r="AK29" s="7">
        <v>4.1034129203046448E-3</v>
      </c>
    </row>
    <row r="30" spans="1:37" x14ac:dyDescent="0.5">
      <c r="A30" s="1" t="s">
        <v>117</v>
      </c>
      <c r="C30" s="1" t="s">
        <v>64</v>
      </c>
      <c r="E30" s="1" t="s">
        <v>64</v>
      </c>
      <c r="G30" s="1" t="s">
        <v>118</v>
      </c>
      <c r="I30" s="1" t="s">
        <v>119</v>
      </c>
      <c r="K30" s="3">
        <v>0</v>
      </c>
      <c r="M30" s="3">
        <v>0</v>
      </c>
      <c r="O30" s="3">
        <v>358002</v>
      </c>
      <c r="Q30" s="3">
        <v>321851149009</v>
      </c>
      <c r="S30" s="3">
        <v>348529878487</v>
      </c>
      <c r="U30" s="3">
        <v>13977</v>
      </c>
      <c r="W30" s="3">
        <v>13692569343</v>
      </c>
      <c r="Y30" s="3">
        <v>0</v>
      </c>
      <c r="AA30" s="3">
        <v>0</v>
      </c>
      <c r="AC30" s="3">
        <v>371979</v>
      </c>
      <c r="AE30" s="3">
        <v>986347</v>
      </c>
      <c r="AG30" s="3">
        <v>335543718352</v>
      </c>
      <c r="AI30" s="3">
        <v>366833870020</v>
      </c>
      <c r="AK30" s="7">
        <v>3.498762450542676E-3</v>
      </c>
    </row>
    <row r="31" spans="1:37" x14ac:dyDescent="0.5">
      <c r="A31" s="1" t="s">
        <v>120</v>
      </c>
      <c r="C31" s="1" t="s">
        <v>64</v>
      </c>
      <c r="E31" s="1" t="s">
        <v>64</v>
      </c>
      <c r="G31" s="1" t="s">
        <v>121</v>
      </c>
      <c r="I31" s="1" t="s">
        <v>122</v>
      </c>
      <c r="K31" s="3">
        <v>0</v>
      </c>
      <c r="M31" s="3">
        <v>0</v>
      </c>
      <c r="O31" s="3">
        <v>3370307</v>
      </c>
      <c r="Q31" s="3">
        <v>2948725843700</v>
      </c>
      <c r="S31" s="3">
        <v>3370184826371</v>
      </c>
      <c r="U31" s="3">
        <v>304023</v>
      </c>
      <c r="W31" s="3">
        <v>294865710279</v>
      </c>
      <c r="Y31" s="3">
        <v>0</v>
      </c>
      <c r="AA31" s="3">
        <v>0</v>
      </c>
      <c r="AC31" s="3">
        <v>3674330</v>
      </c>
      <c r="AE31" s="3">
        <v>1000000</v>
      </c>
      <c r="AG31" s="3">
        <v>3243591553976</v>
      </c>
      <c r="AI31" s="3">
        <v>3673664027687</v>
      </c>
      <c r="AK31" s="7">
        <v>3.5038416041789915E-2</v>
      </c>
    </row>
    <row r="32" spans="1:37" x14ac:dyDescent="0.5">
      <c r="A32" s="1" t="s">
        <v>123</v>
      </c>
      <c r="C32" s="1" t="s">
        <v>64</v>
      </c>
      <c r="E32" s="1" t="s">
        <v>64</v>
      </c>
      <c r="G32" s="1" t="s">
        <v>124</v>
      </c>
      <c r="I32" s="1" t="s">
        <v>125</v>
      </c>
      <c r="K32" s="3">
        <v>0</v>
      </c>
      <c r="M32" s="3">
        <v>0</v>
      </c>
      <c r="O32" s="3">
        <v>548229</v>
      </c>
      <c r="Q32" s="3">
        <v>527984383413</v>
      </c>
      <c r="S32" s="3">
        <v>541808236935</v>
      </c>
      <c r="U32" s="3">
        <v>1349</v>
      </c>
      <c r="W32" s="3">
        <v>1324097689</v>
      </c>
      <c r="Y32" s="3">
        <v>549578</v>
      </c>
      <c r="AA32" s="3">
        <v>549578000000</v>
      </c>
      <c r="AC32" s="3">
        <v>0</v>
      </c>
      <c r="AE32" s="3">
        <v>0</v>
      </c>
      <c r="AG32" s="3">
        <v>0</v>
      </c>
      <c r="AI32" s="3">
        <v>0</v>
      </c>
      <c r="AK32" s="7">
        <v>0</v>
      </c>
    </row>
    <row r="33" spans="1:37" x14ac:dyDescent="0.5">
      <c r="A33" s="1" t="s">
        <v>126</v>
      </c>
      <c r="C33" s="1" t="s">
        <v>64</v>
      </c>
      <c r="E33" s="1" t="s">
        <v>64</v>
      </c>
      <c r="G33" s="1" t="s">
        <v>127</v>
      </c>
      <c r="I33" s="1" t="s">
        <v>128</v>
      </c>
      <c r="K33" s="3">
        <v>0</v>
      </c>
      <c r="M33" s="3">
        <v>0</v>
      </c>
      <c r="O33" s="3">
        <v>1841013</v>
      </c>
      <c r="Q33" s="3">
        <v>1588339160710</v>
      </c>
      <c r="S33" s="3">
        <v>1563175086343</v>
      </c>
      <c r="U33" s="3">
        <v>64061</v>
      </c>
      <c r="W33" s="3">
        <v>59808601100</v>
      </c>
      <c r="Y33" s="3">
        <v>0</v>
      </c>
      <c r="AA33" s="3">
        <v>0</v>
      </c>
      <c r="AC33" s="3">
        <v>1905074</v>
      </c>
      <c r="AE33" s="3">
        <v>846033</v>
      </c>
      <c r="AG33" s="3">
        <v>1648147761810</v>
      </c>
      <c r="AI33" s="3">
        <v>1611463340762</v>
      </c>
      <c r="AK33" s="7">
        <v>1.5369702439899423E-2</v>
      </c>
    </row>
    <row r="34" spans="1:37" x14ac:dyDescent="0.5">
      <c r="A34" s="1" t="s">
        <v>129</v>
      </c>
      <c r="C34" s="1" t="s">
        <v>64</v>
      </c>
      <c r="E34" s="1" t="s">
        <v>64</v>
      </c>
      <c r="G34" s="1" t="s">
        <v>130</v>
      </c>
      <c r="I34" s="1" t="s">
        <v>131</v>
      </c>
      <c r="K34" s="3">
        <v>0</v>
      </c>
      <c r="M34" s="3">
        <v>0</v>
      </c>
      <c r="O34" s="3">
        <v>851409</v>
      </c>
      <c r="Q34" s="3">
        <v>718466353584</v>
      </c>
      <c r="S34" s="3">
        <v>721177729398</v>
      </c>
      <c r="U34" s="3">
        <v>190260</v>
      </c>
      <c r="W34" s="3">
        <v>162332628117</v>
      </c>
      <c r="Y34" s="3">
        <v>0</v>
      </c>
      <c r="AA34" s="3">
        <v>0</v>
      </c>
      <c r="AC34" s="3">
        <v>1041669</v>
      </c>
      <c r="AE34" s="3">
        <v>864795</v>
      </c>
      <c r="AG34" s="3">
        <v>880798981693</v>
      </c>
      <c r="AI34" s="3">
        <v>900666867391</v>
      </c>
      <c r="AK34" s="7">
        <v>8.590317507769181E-3</v>
      </c>
    </row>
    <row r="35" spans="1:37" x14ac:dyDescent="0.5">
      <c r="A35" s="1" t="s">
        <v>132</v>
      </c>
      <c r="C35" s="1" t="s">
        <v>64</v>
      </c>
      <c r="E35" s="1" t="s">
        <v>64</v>
      </c>
      <c r="G35" s="1" t="s">
        <v>133</v>
      </c>
      <c r="I35" s="1" t="s">
        <v>134</v>
      </c>
      <c r="K35" s="3">
        <v>0</v>
      </c>
      <c r="M35" s="3">
        <v>0</v>
      </c>
      <c r="O35" s="3">
        <v>2930202</v>
      </c>
      <c r="Q35" s="3">
        <v>2376222051352</v>
      </c>
      <c r="S35" s="3">
        <v>2290441220885</v>
      </c>
      <c r="U35" s="3">
        <v>276046</v>
      </c>
      <c r="W35" s="3">
        <v>235667254524</v>
      </c>
      <c r="Y35" s="3">
        <v>0</v>
      </c>
      <c r="AA35" s="3">
        <v>0</v>
      </c>
      <c r="AC35" s="3">
        <v>3206248</v>
      </c>
      <c r="AE35" s="3">
        <v>781695</v>
      </c>
      <c r="AG35" s="3">
        <v>2611889305874</v>
      </c>
      <c r="AI35" s="3">
        <v>2505853762029</v>
      </c>
      <c r="AK35" s="7">
        <v>2.3900156898435151E-2</v>
      </c>
    </row>
    <row r="36" spans="1:37" x14ac:dyDescent="0.5">
      <c r="A36" s="1" t="s">
        <v>135</v>
      </c>
      <c r="C36" s="1" t="s">
        <v>64</v>
      </c>
      <c r="E36" s="1" t="s">
        <v>64</v>
      </c>
      <c r="G36" s="1" t="s">
        <v>136</v>
      </c>
      <c r="I36" s="1" t="s">
        <v>137</v>
      </c>
      <c r="K36" s="3">
        <v>0</v>
      </c>
      <c r="M36" s="3">
        <v>0</v>
      </c>
      <c r="O36" s="3">
        <v>404676</v>
      </c>
      <c r="Q36" s="3">
        <v>339345326801</v>
      </c>
      <c r="S36" s="3">
        <v>337857814750</v>
      </c>
      <c r="U36" s="3">
        <v>102430</v>
      </c>
      <c r="W36" s="3">
        <v>85668668126</v>
      </c>
      <c r="Y36" s="3">
        <v>0</v>
      </c>
      <c r="AA36" s="3">
        <v>0</v>
      </c>
      <c r="AC36" s="3">
        <v>507106</v>
      </c>
      <c r="AE36" s="3">
        <v>849572</v>
      </c>
      <c r="AG36" s="3">
        <v>425013994920</v>
      </c>
      <c r="AI36" s="3">
        <v>430744971952</v>
      </c>
      <c r="AK36" s="7">
        <v>4.1083292923402874E-3</v>
      </c>
    </row>
    <row r="37" spans="1:37" x14ac:dyDescent="0.5">
      <c r="A37" s="1" t="s">
        <v>138</v>
      </c>
      <c r="C37" s="1" t="s">
        <v>64</v>
      </c>
      <c r="E37" s="1" t="s">
        <v>64</v>
      </c>
      <c r="G37" s="1" t="s">
        <v>139</v>
      </c>
      <c r="I37" s="1" t="s">
        <v>140</v>
      </c>
      <c r="K37" s="3">
        <v>0</v>
      </c>
      <c r="M37" s="3">
        <v>0</v>
      </c>
      <c r="O37" s="3">
        <v>66942</v>
      </c>
      <c r="Q37" s="3">
        <v>54106915886</v>
      </c>
      <c r="S37" s="3">
        <v>53563506986</v>
      </c>
      <c r="U37" s="3">
        <v>241424</v>
      </c>
      <c r="W37" s="3">
        <v>195978508934</v>
      </c>
      <c r="Y37" s="3">
        <v>0</v>
      </c>
      <c r="AA37" s="3">
        <v>0</v>
      </c>
      <c r="AC37" s="3">
        <v>308366</v>
      </c>
      <c r="AE37" s="3">
        <v>819120</v>
      </c>
      <c r="AG37" s="3">
        <v>250085424814</v>
      </c>
      <c r="AI37" s="3">
        <v>252542976207</v>
      </c>
      <c r="AK37" s="7">
        <v>2.4086867503624195E-3</v>
      </c>
    </row>
    <row r="38" spans="1:37" x14ac:dyDescent="0.5">
      <c r="A38" s="1" t="s">
        <v>141</v>
      </c>
      <c r="C38" s="1" t="s">
        <v>64</v>
      </c>
      <c r="E38" s="1" t="s">
        <v>64</v>
      </c>
      <c r="G38" s="1" t="s">
        <v>142</v>
      </c>
      <c r="I38" s="1" t="s">
        <v>143</v>
      </c>
      <c r="K38" s="3">
        <v>0</v>
      </c>
      <c r="M38" s="3">
        <v>0</v>
      </c>
      <c r="O38" s="3">
        <v>137685</v>
      </c>
      <c r="Q38" s="3">
        <v>109808347956</v>
      </c>
      <c r="S38" s="3">
        <v>109921791600</v>
      </c>
      <c r="U38" s="3">
        <v>176014</v>
      </c>
      <c r="W38" s="3">
        <v>140838905277</v>
      </c>
      <c r="Y38" s="3">
        <v>0</v>
      </c>
      <c r="AA38" s="3">
        <v>0</v>
      </c>
      <c r="AC38" s="3">
        <v>313699</v>
      </c>
      <c r="AE38" s="3">
        <v>807868</v>
      </c>
      <c r="AG38" s="3">
        <v>250647253229</v>
      </c>
      <c r="AI38" s="3">
        <v>253381450018</v>
      </c>
      <c r="AK38" s="7">
        <v>2.4166838872830923E-3</v>
      </c>
    </row>
    <row r="39" spans="1:37" x14ac:dyDescent="0.5">
      <c r="A39" s="1" t="s">
        <v>144</v>
      </c>
      <c r="C39" s="1" t="s">
        <v>64</v>
      </c>
      <c r="E39" s="1" t="s">
        <v>64</v>
      </c>
      <c r="G39" s="1" t="s">
        <v>145</v>
      </c>
      <c r="I39" s="1" t="s">
        <v>146</v>
      </c>
      <c r="K39" s="3">
        <v>0</v>
      </c>
      <c r="M39" s="3">
        <v>0</v>
      </c>
      <c r="O39" s="3">
        <v>1187238</v>
      </c>
      <c r="Q39" s="3">
        <v>1101478078126</v>
      </c>
      <c r="S39" s="3">
        <v>1187194962622</v>
      </c>
      <c r="U39" s="3">
        <v>0</v>
      </c>
      <c r="W39" s="3">
        <v>0</v>
      </c>
      <c r="Y39" s="3">
        <v>1187238</v>
      </c>
      <c r="AA39" s="3">
        <v>1187238000000</v>
      </c>
      <c r="AC39" s="3">
        <v>0</v>
      </c>
      <c r="AE39" s="3">
        <v>0</v>
      </c>
      <c r="AG39" s="3">
        <v>0</v>
      </c>
      <c r="AI39" s="3">
        <v>0</v>
      </c>
      <c r="AK39" s="7">
        <v>0</v>
      </c>
    </row>
    <row r="40" spans="1:37" x14ac:dyDescent="0.5">
      <c r="A40" s="1" t="s">
        <v>147</v>
      </c>
      <c r="C40" s="1" t="s">
        <v>64</v>
      </c>
      <c r="E40" s="1" t="s">
        <v>64</v>
      </c>
      <c r="G40" s="1" t="s">
        <v>148</v>
      </c>
      <c r="I40" s="1" t="s">
        <v>149</v>
      </c>
      <c r="K40" s="3">
        <v>0</v>
      </c>
      <c r="M40" s="3">
        <v>0</v>
      </c>
      <c r="O40" s="3">
        <v>89103</v>
      </c>
      <c r="Q40" s="3">
        <v>71402484844</v>
      </c>
      <c r="S40" s="3">
        <v>69768505713</v>
      </c>
      <c r="U40" s="3">
        <v>50859</v>
      </c>
      <c r="W40" s="3">
        <v>39893701048</v>
      </c>
      <c r="Y40" s="3">
        <v>0</v>
      </c>
      <c r="AA40" s="3">
        <v>0</v>
      </c>
      <c r="AC40" s="3">
        <v>139962</v>
      </c>
      <c r="AE40" s="3">
        <v>793579</v>
      </c>
      <c r="AG40" s="3">
        <v>111296185872</v>
      </c>
      <c r="AI40" s="3">
        <v>111050772396</v>
      </c>
      <c r="AK40" s="7">
        <v>1.05917229655403E-3</v>
      </c>
    </row>
    <row r="41" spans="1:37" x14ac:dyDescent="0.5">
      <c r="A41" s="1" t="s">
        <v>150</v>
      </c>
      <c r="C41" s="1" t="s">
        <v>64</v>
      </c>
      <c r="E41" s="1" t="s">
        <v>64</v>
      </c>
      <c r="G41" s="1" t="s">
        <v>151</v>
      </c>
      <c r="I41" s="1" t="s">
        <v>152</v>
      </c>
      <c r="K41" s="3">
        <v>18</v>
      </c>
      <c r="M41" s="3">
        <v>18</v>
      </c>
      <c r="O41" s="3">
        <v>3000</v>
      </c>
      <c r="Q41" s="3">
        <v>2643409665</v>
      </c>
      <c r="S41" s="3">
        <v>2910842478</v>
      </c>
      <c r="U41" s="3">
        <v>0</v>
      </c>
      <c r="W41" s="3">
        <v>0</v>
      </c>
      <c r="Y41" s="3">
        <v>0</v>
      </c>
      <c r="AA41" s="3">
        <v>0</v>
      </c>
      <c r="AC41" s="3">
        <v>3000</v>
      </c>
      <c r="AE41" s="3">
        <v>975010</v>
      </c>
      <c r="AG41" s="3">
        <v>2643409665</v>
      </c>
      <c r="AI41" s="3">
        <v>2924499838</v>
      </c>
      <c r="AK41" s="7">
        <v>2.7893090186177945E-5</v>
      </c>
    </row>
    <row r="42" spans="1:37" x14ac:dyDescent="0.5">
      <c r="A42" s="1" t="s">
        <v>153</v>
      </c>
      <c r="C42" s="1" t="s">
        <v>64</v>
      </c>
      <c r="E42" s="1" t="s">
        <v>64</v>
      </c>
      <c r="G42" s="1" t="s">
        <v>154</v>
      </c>
      <c r="I42" s="1" t="s">
        <v>155</v>
      </c>
      <c r="K42" s="3">
        <v>18</v>
      </c>
      <c r="M42" s="3">
        <v>18</v>
      </c>
      <c r="O42" s="3">
        <v>500</v>
      </c>
      <c r="Q42" s="3">
        <v>447069285</v>
      </c>
      <c r="S42" s="3">
        <v>501660314</v>
      </c>
      <c r="U42" s="3">
        <v>0</v>
      </c>
      <c r="W42" s="3">
        <v>0</v>
      </c>
      <c r="Y42" s="3">
        <v>0</v>
      </c>
      <c r="AA42" s="3">
        <v>0</v>
      </c>
      <c r="AC42" s="3">
        <v>500</v>
      </c>
      <c r="AE42" s="3">
        <v>995925</v>
      </c>
      <c r="AG42" s="3">
        <v>447069285</v>
      </c>
      <c r="AI42" s="3">
        <v>497872244</v>
      </c>
      <c r="AK42" s="7">
        <v>4.7485710967192029E-6</v>
      </c>
    </row>
    <row r="43" spans="1:37" x14ac:dyDescent="0.5">
      <c r="A43" s="1" t="s">
        <v>156</v>
      </c>
      <c r="C43" s="1" t="s">
        <v>64</v>
      </c>
      <c r="E43" s="1" t="s">
        <v>64</v>
      </c>
      <c r="G43" s="1" t="s">
        <v>157</v>
      </c>
      <c r="I43" s="1" t="s">
        <v>158</v>
      </c>
      <c r="K43" s="3">
        <v>16</v>
      </c>
      <c r="M43" s="3">
        <v>16</v>
      </c>
      <c r="O43" s="3">
        <v>376193</v>
      </c>
      <c r="Q43" s="3">
        <v>366031087911</v>
      </c>
      <c r="S43" s="3">
        <v>376179739183</v>
      </c>
      <c r="U43" s="3">
        <v>0</v>
      </c>
      <c r="W43" s="3">
        <v>0</v>
      </c>
      <c r="Y43" s="3">
        <v>0</v>
      </c>
      <c r="AA43" s="3">
        <v>0</v>
      </c>
      <c r="AC43" s="3">
        <v>376193</v>
      </c>
      <c r="AE43" s="3">
        <v>1000001</v>
      </c>
      <c r="AG43" s="3">
        <v>366031087911</v>
      </c>
      <c r="AI43" s="3">
        <v>376125191143</v>
      </c>
      <c r="AK43" s="7">
        <v>3.5873805638573326E-3</v>
      </c>
    </row>
    <row r="44" spans="1:37" x14ac:dyDescent="0.5">
      <c r="A44" s="1" t="s">
        <v>159</v>
      </c>
      <c r="C44" s="1" t="s">
        <v>64</v>
      </c>
      <c r="E44" s="1" t="s">
        <v>64</v>
      </c>
      <c r="G44" s="1" t="s">
        <v>75</v>
      </c>
      <c r="I44" s="1" t="s">
        <v>76</v>
      </c>
      <c r="K44" s="3">
        <v>20</v>
      </c>
      <c r="M44" s="3">
        <v>20</v>
      </c>
      <c r="O44" s="3">
        <v>500000</v>
      </c>
      <c r="Q44" s="3">
        <v>497532500000</v>
      </c>
      <c r="S44" s="3">
        <v>497481965625</v>
      </c>
      <c r="U44" s="3">
        <v>0</v>
      </c>
      <c r="W44" s="3">
        <v>0</v>
      </c>
      <c r="Y44" s="3">
        <v>0</v>
      </c>
      <c r="AA44" s="3">
        <v>0</v>
      </c>
      <c r="AC44" s="3">
        <v>500000</v>
      </c>
      <c r="AE44" s="3">
        <v>995000</v>
      </c>
      <c r="AG44" s="3">
        <v>497532500000</v>
      </c>
      <c r="AI44" s="3">
        <v>497409828125</v>
      </c>
      <c r="AK44" s="7">
        <v>4.7441606989009847E-3</v>
      </c>
    </row>
    <row r="45" spans="1:37" x14ac:dyDescent="0.5">
      <c r="A45" s="1" t="s">
        <v>160</v>
      </c>
      <c r="C45" s="1" t="s">
        <v>64</v>
      </c>
      <c r="E45" s="1" t="s">
        <v>64</v>
      </c>
      <c r="G45" s="1" t="s">
        <v>75</v>
      </c>
      <c r="I45" s="1" t="s">
        <v>76</v>
      </c>
      <c r="K45" s="3">
        <v>20</v>
      </c>
      <c r="M45" s="3">
        <v>20</v>
      </c>
      <c r="O45" s="3">
        <v>8761</v>
      </c>
      <c r="Q45" s="3">
        <v>8959542390</v>
      </c>
      <c r="S45" s="3">
        <v>8953417426</v>
      </c>
      <c r="U45" s="3">
        <v>0</v>
      </c>
      <c r="W45" s="3">
        <v>0</v>
      </c>
      <c r="Y45" s="3">
        <v>0</v>
      </c>
      <c r="AA45" s="3">
        <v>0</v>
      </c>
      <c r="AC45" s="3">
        <v>8761</v>
      </c>
      <c r="AE45" s="3">
        <v>1022000</v>
      </c>
      <c r="AG45" s="3">
        <v>8959542390</v>
      </c>
      <c r="AI45" s="3">
        <v>8952119134</v>
      </c>
      <c r="AK45" s="7">
        <v>8.5382896287946805E-5</v>
      </c>
    </row>
    <row r="46" spans="1:37" x14ac:dyDescent="0.5">
      <c r="A46" s="1" t="s">
        <v>161</v>
      </c>
      <c r="C46" s="1" t="s">
        <v>64</v>
      </c>
      <c r="E46" s="1" t="s">
        <v>64</v>
      </c>
      <c r="G46" s="1" t="s">
        <v>75</v>
      </c>
      <c r="I46" s="1" t="s">
        <v>76</v>
      </c>
      <c r="K46" s="3">
        <v>20</v>
      </c>
      <c r="M46" s="3">
        <v>20</v>
      </c>
      <c r="O46" s="3">
        <v>3000</v>
      </c>
      <c r="Q46" s="3">
        <v>2805518787</v>
      </c>
      <c r="S46" s="3">
        <v>3008746928</v>
      </c>
      <c r="U46" s="3">
        <v>0</v>
      </c>
      <c r="W46" s="3">
        <v>0</v>
      </c>
      <c r="Y46" s="3">
        <v>0</v>
      </c>
      <c r="AA46" s="3">
        <v>0</v>
      </c>
      <c r="AC46" s="3">
        <v>3000</v>
      </c>
      <c r="AE46" s="3">
        <v>1000000</v>
      </c>
      <c r="AG46" s="3">
        <v>2805518787</v>
      </c>
      <c r="AI46" s="3">
        <v>2999456250</v>
      </c>
      <c r="AK46" s="7">
        <v>2.8608004214478299E-5</v>
      </c>
    </row>
    <row r="47" spans="1:37" x14ac:dyDescent="0.5">
      <c r="A47" s="1" t="s">
        <v>162</v>
      </c>
      <c r="C47" s="1" t="s">
        <v>64</v>
      </c>
      <c r="E47" s="1" t="s">
        <v>64</v>
      </c>
      <c r="G47" s="1" t="s">
        <v>75</v>
      </c>
      <c r="I47" s="1" t="s">
        <v>76</v>
      </c>
      <c r="K47" s="3">
        <v>20</v>
      </c>
      <c r="M47" s="3">
        <v>20</v>
      </c>
      <c r="O47" s="3">
        <v>2800000</v>
      </c>
      <c r="Q47" s="3">
        <v>2783265000000</v>
      </c>
      <c r="S47" s="3">
        <v>2547907635000</v>
      </c>
      <c r="U47" s="3">
        <v>0</v>
      </c>
      <c r="W47" s="3">
        <v>0</v>
      </c>
      <c r="Y47" s="3">
        <v>0</v>
      </c>
      <c r="AA47" s="3">
        <v>0</v>
      </c>
      <c r="AC47" s="3">
        <v>2800000</v>
      </c>
      <c r="AE47" s="3">
        <v>910000</v>
      </c>
      <c r="AG47" s="3">
        <v>2783265000000</v>
      </c>
      <c r="AI47" s="3">
        <v>2547538175000</v>
      </c>
      <c r="AK47" s="7">
        <v>2.4297731579496901E-2</v>
      </c>
    </row>
    <row r="48" spans="1:37" x14ac:dyDescent="0.5">
      <c r="A48" s="1" t="s">
        <v>163</v>
      </c>
      <c r="C48" s="1" t="s">
        <v>64</v>
      </c>
      <c r="E48" s="1" t="s">
        <v>64</v>
      </c>
      <c r="G48" s="1" t="s">
        <v>164</v>
      </c>
      <c r="I48" s="1" t="s">
        <v>165</v>
      </c>
      <c r="K48" s="3">
        <v>18</v>
      </c>
      <c r="M48" s="3">
        <v>18</v>
      </c>
      <c r="O48" s="3">
        <v>1998800</v>
      </c>
      <c r="Q48" s="3">
        <v>1998800000000</v>
      </c>
      <c r="S48" s="3">
        <v>1778867513715</v>
      </c>
      <c r="U48" s="3">
        <v>0</v>
      </c>
      <c r="W48" s="3">
        <v>0</v>
      </c>
      <c r="Y48" s="3">
        <v>0</v>
      </c>
      <c r="AA48" s="3">
        <v>0</v>
      </c>
      <c r="AC48" s="3">
        <v>1998800</v>
      </c>
      <c r="AE48" s="3">
        <v>826000</v>
      </c>
      <c r="AG48" s="3">
        <v>1998800000000</v>
      </c>
      <c r="AI48" s="3">
        <v>1650709554655</v>
      </c>
      <c r="AK48" s="7">
        <v>1.5744022236180252E-2</v>
      </c>
    </row>
    <row r="49" spans="1:37" x14ac:dyDescent="0.5">
      <c r="A49" s="1" t="s">
        <v>166</v>
      </c>
      <c r="C49" s="1" t="s">
        <v>64</v>
      </c>
      <c r="E49" s="1" t="s">
        <v>64</v>
      </c>
      <c r="G49" s="1" t="s">
        <v>167</v>
      </c>
      <c r="I49" s="1" t="s">
        <v>168</v>
      </c>
      <c r="K49" s="3">
        <v>15</v>
      </c>
      <c r="M49" s="3">
        <v>15</v>
      </c>
      <c r="O49" s="3">
        <v>5000000</v>
      </c>
      <c r="Q49" s="3">
        <v>4895177443750</v>
      </c>
      <c r="S49" s="3">
        <v>4894822556250</v>
      </c>
      <c r="U49" s="3">
        <v>0</v>
      </c>
      <c r="W49" s="3">
        <v>0</v>
      </c>
      <c r="Y49" s="3">
        <v>0</v>
      </c>
      <c r="AA49" s="3">
        <v>0</v>
      </c>
      <c r="AC49" s="3">
        <v>5000000</v>
      </c>
      <c r="AE49" s="3">
        <v>979177</v>
      </c>
      <c r="AG49" s="3">
        <v>4895177443750</v>
      </c>
      <c r="AI49" s="3">
        <v>4894997620843</v>
      </c>
      <c r="AK49" s="7">
        <v>4.668716623785988E-2</v>
      </c>
    </row>
    <row r="50" spans="1:37" x14ac:dyDescent="0.5">
      <c r="A50" s="1" t="s">
        <v>169</v>
      </c>
      <c r="C50" s="1" t="s">
        <v>64</v>
      </c>
      <c r="E50" s="1" t="s">
        <v>64</v>
      </c>
      <c r="G50" s="1" t="s">
        <v>170</v>
      </c>
      <c r="I50" s="1" t="s">
        <v>171</v>
      </c>
      <c r="K50" s="3">
        <v>15</v>
      </c>
      <c r="M50" s="3">
        <v>15</v>
      </c>
      <c r="O50" s="3">
        <v>5000000</v>
      </c>
      <c r="Q50" s="3">
        <v>4890177262500</v>
      </c>
      <c r="S50" s="3">
        <v>4889822737500</v>
      </c>
      <c r="U50" s="3">
        <v>0</v>
      </c>
      <c r="W50" s="3">
        <v>0</v>
      </c>
      <c r="Y50" s="3">
        <v>0</v>
      </c>
      <c r="AA50" s="3">
        <v>0</v>
      </c>
      <c r="AC50" s="3">
        <v>5000000</v>
      </c>
      <c r="AE50" s="3">
        <v>978000</v>
      </c>
      <c r="AG50" s="3">
        <v>4890177262500</v>
      </c>
      <c r="AI50" s="3">
        <v>4889113687500</v>
      </c>
      <c r="AK50" s="7">
        <v>4.6631046869599631E-2</v>
      </c>
    </row>
    <row r="51" spans="1:37" x14ac:dyDescent="0.5">
      <c r="A51" s="1" t="s">
        <v>172</v>
      </c>
      <c r="C51" s="1" t="s">
        <v>64</v>
      </c>
      <c r="E51" s="1" t="s">
        <v>64</v>
      </c>
      <c r="G51" s="1" t="s">
        <v>173</v>
      </c>
      <c r="I51" s="1" t="s">
        <v>174</v>
      </c>
      <c r="K51" s="3">
        <v>17</v>
      </c>
      <c r="M51" s="3">
        <v>17</v>
      </c>
      <c r="O51" s="3">
        <v>15000</v>
      </c>
      <c r="Q51" s="3">
        <v>13878650857</v>
      </c>
      <c r="S51" s="3">
        <v>13964493768</v>
      </c>
      <c r="U51" s="3">
        <v>0</v>
      </c>
      <c r="W51" s="3">
        <v>0</v>
      </c>
      <c r="Y51" s="3">
        <v>0</v>
      </c>
      <c r="AA51" s="3">
        <v>0</v>
      </c>
      <c r="AC51" s="3">
        <v>15000</v>
      </c>
      <c r="AE51" s="3">
        <v>965000</v>
      </c>
      <c r="AG51" s="3">
        <v>13878650857</v>
      </c>
      <c r="AI51" s="3">
        <v>14472376406</v>
      </c>
      <c r="AK51" s="7">
        <v>1.3803362033247338E-4</v>
      </c>
    </row>
    <row r="52" spans="1:37" x14ac:dyDescent="0.5">
      <c r="A52" s="1" t="s">
        <v>175</v>
      </c>
      <c r="C52" s="1" t="s">
        <v>64</v>
      </c>
      <c r="E52" s="1" t="s">
        <v>64</v>
      </c>
      <c r="G52" s="1" t="s">
        <v>176</v>
      </c>
      <c r="I52" s="1" t="s">
        <v>177</v>
      </c>
      <c r="K52" s="3">
        <v>18</v>
      </c>
      <c r="M52" s="3">
        <v>18</v>
      </c>
      <c r="O52" s="3">
        <v>1000000</v>
      </c>
      <c r="Q52" s="3">
        <v>1000000000000</v>
      </c>
      <c r="S52" s="3">
        <v>907167114000</v>
      </c>
      <c r="U52" s="3">
        <v>0</v>
      </c>
      <c r="W52" s="3">
        <v>0</v>
      </c>
      <c r="Y52" s="3">
        <v>0</v>
      </c>
      <c r="AA52" s="3">
        <v>0</v>
      </c>
      <c r="AC52" s="3">
        <v>1000000</v>
      </c>
      <c r="AE52" s="3">
        <v>907200</v>
      </c>
      <c r="AG52" s="3">
        <v>1000000000000</v>
      </c>
      <c r="AI52" s="3">
        <v>907035570000</v>
      </c>
      <c r="AK52" s="7">
        <v>8.6510604744582387E-3</v>
      </c>
    </row>
    <row r="53" spans="1:37" x14ac:dyDescent="0.5">
      <c r="A53" s="1" t="s">
        <v>178</v>
      </c>
      <c r="C53" s="1" t="s">
        <v>64</v>
      </c>
      <c r="E53" s="1" t="s">
        <v>64</v>
      </c>
      <c r="G53" s="1" t="s">
        <v>176</v>
      </c>
      <c r="I53" s="1" t="s">
        <v>177</v>
      </c>
      <c r="K53" s="3">
        <v>18</v>
      </c>
      <c r="M53" s="3">
        <v>18</v>
      </c>
      <c r="O53" s="3">
        <v>729312</v>
      </c>
      <c r="Q53" s="3">
        <v>656403437950</v>
      </c>
      <c r="S53" s="3">
        <v>585616306639</v>
      </c>
      <c r="U53" s="3">
        <v>0</v>
      </c>
      <c r="W53" s="3">
        <v>0</v>
      </c>
      <c r="Y53" s="3">
        <v>0</v>
      </c>
      <c r="AA53" s="3">
        <v>0</v>
      </c>
      <c r="AC53" s="3">
        <v>729312</v>
      </c>
      <c r="AE53" s="3">
        <v>803000</v>
      </c>
      <c r="AG53" s="3">
        <v>656403437950</v>
      </c>
      <c r="AI53" s="3">
        <v>585531389196</v>
      </c>
      <c r="AK53" s="7">
        <v>5.5846403660091727E-3</v>
      </c>
    </row>
    <row r="54" spans="1:37" x14ac:dyDescent="0.5">
      <c r="A54" s="1" t="s">
        <v>179</v>
      </c>
      <c r="C54" s="1" t="s">
        <v>64</v>
      </c>
      <c r="E54" s="1" t="s">
        <v>64</v>
      </c>
      <c r="G54" s="1" t="s">
        <v>176</v>
      </c>
      <c r="I54" s="1" t="s">
        <v>177</v>
      </c>
      <c r="K54" s="3">
        <v>18</v>
      </c>
      <c r="M54" s="3">
        <v>18</v>
      </c>
      <c r="O54" s="3">
        <v>1500000</v>
      </c>
      <c r="Q54" s="3">
        <v>1500000000000</v>
      </c>
      <c r="S54" s="3">
        <v>1299564889065</v>
      </c>
      <c r="U54" s="3">
        <v>0</v>
      </c>
      <c r="W54" s="3">
        <v>0</v>
      </c>
      <c r="Y54" s="3">
        <v>0</v>
      </c>
      <c r="AA54" s="3">
        <v>0</v>
      </c>
      <c r="AC54" s="3">
        <v>1500000</v>
      </c>
      <c r="AE54" s="3">
        <v>866408</v>
      </c>
      <c r="AG54" s="3">
        <v>1500000000000</v>
      </c>
      <c r="AI54" s="3">
        <v>1299376445325</v>
      </c>
      <c r="AK54" s="7">
        <v>1.2393101857728857E-2</v>
      </c>
    </row>
    <row r="55" spans="1:37" x14ac:dyDescent="0.5">
      <c r="A55" s="1" t="s">
        <v>180</v>
      </c>
      <c r="C55" s="1" t="s">
        <v>64</v>
      </c>
      <c r="E55" s="1" t="s">
        <v>64</v>
      </c>
      <c r="G55" s="1" t="s">
        <v>181</v>
      </c>
      <c r="I55" s="1" t="s">
        <v>182</v>
      </c>
      <c r="K55" s="3">
        <v>18</v>
      </c>
      <c r="M55" s="3">
        <v>18</v>
      </c>
      <c r="O55" s="3">
        <v>1000000</v>
      </c>
      <c r="Q55" s="3">
        <v>1000000000000</v>
      </c>
      <c r="S55" s="3">
        <v>913966867500</v>
      </c>
      <c r="U55" s="3">
        <v>0</v>
      </c>
      <c r="W55" s="3">
        <v>0</v>
      </c>
      <c r="Y55" s="3">
        <v>0</v>
      </c>
      <c r="AA55" s="3">
        <v>0</v>
      </c>
      <c r="AC55" s="3">
        <v>1000000</v>
      </c>
      <c r="AE55" s="3">
        <v>914000</v>
      </c>
      <c r="AG55" s="3">
        <v>1000000000000</v>
      </c>
      <c r="AI55" s="3">
        <v>913834337500</v>
      </c>
      <c r="AK55" s="7">
        <v>8.7159052840110555E-3</v>
      </c>
    </row>
    <row r="56" spans="1:37" x14ac:dyDescent="0.5">
      <c r="A56" s="1" t="s">
        <v>183</v>
      </c>
      <c r="C56" s="1" t="s">
        <v>64</v>
      </c>
      <c r="E56" s="1" t="s">
        <v>64</v>
      </c>
      <c r="G56" s="1" t="s">
        <v>184</v>
      </c>
      <c r="I56" s="1" t="s">
        <v>185</v>
      </c>
      <c r="K56" s="3">
        <v>18</v>
      </c>
      <c r="M56" s="3">
        <v>18</v>
      </c>
      <c r="O56" s="3">
        <v>999000</v>
      </c>
      <c r="Q56" s="3">
        <v>999000000000</v>
      </c>
      <c r="S56" s="3">
        <v>916249584748</v>
      </c>
      <c r="U56" s="3">
        <v>0</v>
      </c>
      <c r="W56" s="3">
        <v>0</v>
      </c>
      <c r="Y56" s="3">
        <v>0</v>
      </c>
      <c r="AA56" s="3">
        <v>0</v>
      </c>
      <c r="AC56" s="3">
        <v>999000</v>
      </c>
      <c r="AE56" s="3">
        <v>917200</v>
      </c>
      <c r="AG56" s="3">
        <v>999000000000</v>
      </c>
      <c r="AI56" s="3">
        <v>916116723742</v>
      </c>
      <c r="AK56" s="7">
        <v>8.7376740680132226E-3</v>
      </c>
    </row>
    <row r="57" spans="1:37" x14ac:dyDescent="0.5">
      <c r="A57" s="1" t="s">
        <v>186</v>
      </c>
      <c r="C57" s="1" t="s">
        <v>64</v>
      </c>
      <c r="E57" s="1" t="s">
        <v>64</v>
      </c>
      <c r="G57" s="1" t="s">
        <v>187</v>
      </c>
      <c r="I57" s="1" t="s">
        <v>188</v>
      </c>
      <c r="K57" s="3">
        <v>18</v>
      </c>
      <c r="M57" s="3">
        <v>18</v>
      </c>
      <c r="O57" s="3">
        <v>8947626</v>
      </c>
      <c r="Q57" s="3">
        <v>6793165394121</v>
      </c>
      <c r="S57" s="3">
        <v>6729516094326</v>
      </c>
      <c r="U57" s="3">
        <v>0</v>
      </c>
      <c r="W57" s="3">
        <v>0</v>
      </c>
      <c r="Y57" s="3">
        <v>0</v>
      </c>
      <c r="AA57" s="3">
        <v>0</v>
      </c>
      <c r="AC57" s="3">
        <v>8947626</v>
      </c>
      <c r="AE57" s="3">
        <v>790347</v>
      </c>
      <c r="AG57" s="3">
        <v>6793165394121</v>
      </c>
      <c r="AI57" s="3">
        <v>7070447615274</v>
      </c>
      <c r="AK57" s="7">
        <v>6.7436021170839425E-2</v>
      </c>
    </row>
    <row r="58" spans="1:37" x14ac:dyDescent="0.5">
      <c r="A58" s="1" t="s">
        <v>189</v>
      </c>
      <c r="C58" s="1" t="s">
        <v>64</v>
      </c>
      <c r="E58" s="1" t="s">
        <v>64</v>
      </c>
      <c r="G58" s="1" t="s">
        <v>190</v>
      </c>
      <c r="I58" s="1" t="s">
        <v>110</v>
      </c>
      <c r="K58" s="3">
        <v>18</v>
      </c>
      <c r="M58" s="3">
        <v>18</v>
      </c>
      <c r="O58" s="3">
        <v>4886916</v>
      </c>
      <c r="Q58" s="3">
        <v>4192827320520</v>
      </c>
      <c r="S58" s="3">
        <v>4271009754283</v>
      </c>
      <c r="U58" s="3">
        <v>0</v>
      </c>
      <c r="W58" s="3">
        <v>0</v>
      </c>
      <c r="Y58" s="3">
        <v>0</v>
      </c>
      <c r="AA58" s="3">
        <v>0</v>
      </c>
      <c r="AC58" s="3">
        <v>4886916</v>
      </c>
      <c r="AE58" s="3">
        <v>871507</v>
      </c>
      <c r="AG58" s="3">
        <v>4192827320520</v>
      </c>
      <c r="AI58" s="3">
        <v>4258212695914</v>
      </c>
      <c r="AK58" s="7">
        <v>4.0613683480415066E-2</v>
      </c>
    </row>
    <row r="59" spans="1:37" x14ac:dyDescent="0.5">
      <c r="A59" s="1" t="s">
        <v>191</v>
      </c>
      <c r="C59" s="1" t="s">
        <v>64</v>
      </c>
      <c r="E59" s="1" t="s">
        <v>64</v>
      </c>
      <c r="G59" s="1" t="s">
        <v>192</v>
      </c>
      <c r="I59" s="1" t="s">
        <v>193</v>
      </c>
      <c r="K59" s="3">
        <v>0</v>
      </c>
      <c r="M59" s="3">
        <v>0</v>
      </c>
      <c r="O59" s="3">
        <v>818940</v>
      </c>
      <c r="Q59" s="3">
        <v>614983339643</v>
      </c>
      <c r="S59" s="3">
        <v>612135459285</v>
      </c>
      <c r="U59" s="3">
        <v>0</v>
      </c>
      <c r="W59" s="3">
        <v>0</v>
      </c>
      <c r="Y59" s="3">
        <v>0</v>
      </c>
      <c r="AA59" s="3">
        <v>0</v>
      </c>
      <c r="AC59" s="3">
        <v>818940</v>
      </c>
      <c r="AE59" s="3">
        <v>747500</v>
      </c>
      <c r="AG59" s="3">
        <v>614983339643</v>
      </c>
      <c r="AI59" s="3">
        <v>612046696425</v>
      </c>
      <c r="AK59" s="7">
        <v>5.8375362103661021E-3</v>
      </c>
    </row>
    <row r="60" spans="1:37" x14ac:dyDescent="0.5">
      <c r="A60" s="1" t="s">
        <v>194</v>
      </c>
      <c r="C60" s="1" t="s">
        <v>64</v>
      </c>
      <c r="E60" s="1" t="s">
        <v>64</v>
      </c>
      <c r="G60" s="1" t="s">
        <v>195</v>
      </c>
      <c r="I60" s="1" t="s">
        <v>196</v>
      </c>
      <c r="K60" s="3">
        <v>0</v>
      </c>
      <c r="M60" s="3">
        <v>0</v>
      </c>
      <c r="O60" s="3">
        <v>775000</v>
      </c>
      <c r="Q60" s="3">
        <v>600646772654</v>
      </c>
      <c r="S60" s="3">
        <v>548222876200</v>
      </c>
      <c r="U60" s="3">
        <v>0</v>
      </c>
      <c r="W60" s="3">
        <v>0</v>
      </c>
      <c r="Y60" s="3">
        <v>0</v>
      </c>
      <c r="AA60" s="3">
        <v>0</v>
      </c>
      <c r="AC60" s="3">
        <v>775000</v>
      </c>
      <c r="AE60" s="3">
        <v>707410</v>
      </c>
      <c r="AG60" s="3">
        <v>600646772654</v>
      </c>
      <c r="AI60" s="3">
        <v>548143381001</v>
      </c>
      <c r="AK60" s="7">
        <v>5.2280436341803592E-3</v>
      </c>
    </row>
    <row r="61" spans="1:37" x14ac:dyDescent="0.5">
      <c r="A61" s="1" t="s">
        <v>197</v>
      </c>
      <c r="C61" s="1" t="s">
        <v>64</v>
      </c>
      <c r="E61" s="1" t="s">
        <v>64</v>
      </c>
      <c r="G61" s="1" t="s">
        <v>195</v>
      </c>
      <c r="I61" s="1" t="s">
        <v>196</v>
      </c>
      <c r="K61" s="3">
        <v>0</v>
      </c>
      <c r="M61" s="3">
        <v>0</v>
      </c>
      <c r="O61" s="3">
        <v>699510</v>
      </c>
      <c r="Q61" s="3">
        <v>499997856330</v>
      </c>
      <c r="S61" s="3">
        <v>450468109939</v>
      </c>
      <c r="U61" s="3">
        <v>0</v>
      </c>
      <c r="W61" s="3">
        <v>0</v>
      </c>
      <c r="Y61" s="3">
        <v>0</v>
      </c>
      <c r="AA61" s="3">
        <v>0</v>
      </c>
      <c r="AC61" s="3">
        <v>699510</v>
      </c>
      <c r="AE61" s="3">
        <v>644000</v>
      </c>
      <c r="AG61" s="3">
        <v>499997856330</v>
      </c>
      <c r="AI61" s="3">
        <v>450402789695</v>
      </c>
      <c r="AK61" s="7">
        <v>4.2958202526899147E-3</v>
      </c>
    </row>
    <row r="62" spans="1:37" x14ac:dyDescent="0.5">
      <c r="A62" s="1" t="s">
        <v>198</v>
      </c>
      <c r="C62" s="1" t="s">
        <v>64</v>
      </c>
      <c r="E62" s="1" t="s">
        <v>64</v>
      </c>
      <c r="G62" s="1" t="s">
        <v>199</v>
      </c>
      <c r="I62" s="1" t="s">
        <v>200</v>
      </c>
      <c r="K62" s="3">
        <v>16</v>
      </c>
      <c r="M62" s="3">
        <v>16</v>
      </c>
      <c r="O62" s="3">
        <v>0</v>
      </c>
      <c r="Q62" s="3">
        <v>0</v>
      </c>
      <c r="S62" s="3">
        <v>0</v>
      </c>
      <c r="U62" s="3">
        <v>500000</v>
      </c>
      <c r="W62" s="3">
        <v>475186111875</v>
      </c>
      <c r="Y62" s="3">
        <v>0</v>
      </c>
      <c r="AA62" s="3">
        <v>0</v>
      </c>
      <c r="AC62" s="3">
        <v>500000</v>
      </c>
      <c r="AE62" s="3">
        <v>950200</v>
      </c>
      <c r="AG62" s="3">
        <v>475186111875</v>
      </c>
      <c r="AI62" s="3">
        <v>475013888125</v>
      </c>
      <c r="AK62" s="7">
        <v>4.5305542674328797E-3</v>
      </c>
    </row>
    <row r="63" spans="1:37" x14ac:dyDescent="0.5">
      <c r="A63" s="1" t="s">
        <v>201</v>
      </c>
      <c r="C63" s="1" t="s">
        <v>64</v>
      </c>
      <c r="E63" s="1" t="s">
        <v>64</v>
      </c>
      <c r="G63" s="1" t="s">
        <v>199</v>
      </c>
      <c r="I63" s="1" t="s">
        <v>202</v>
      </c>
      <c r="K63" s="3">
        <v>15</v>
      </c>
      <c r="M63" s="3">
        <v>15</v>
      </c>
      <c r="O63" s="3">
        <v>0</v>
      </c>
      <c r="Q63" s="3">
        <v>0</v>
      </c>
      <c r="S63" s="3">
        <v>0</v>
      </c>
      <c r="U63" s="3">
        <v>6000000</v>
      </c>
      <c r="W63" s="3">
        <v>5824800000000</v>
      </c>
      <c r="Y63" s="3">
        <v>0</v>
      </c>
      <c r="AA63" s="3">
        <v>0</v>
      </c>
      <c r="AC63" s="3">
        <v>6000000</v>
      </c>
      <c r="AE63" s="3">
        <v>970800</v>
      </c>
      <c r="AG63" s="3">
        <v>5824800000000</v>
      </c>
      <c r="AI63" s="3">
        <v>5823744255000</v>
      </c>
      <c r="AK63" s="7">
        <v>5.5545300982831065E-2</v>
      </c>
    </row>
    <row r="64" spans="1:37" ht="22.5" thickBot="1" x14ac:dyDescent="0.55000000000000004">
      <c r="Q64" s="6">
        <f>SUM(Q9:Q63)</f>
        <v>57188390834172</v>
      </c>
      <c r="S64" s="6">
        <f>SUM(S9:S63)</f>
        <v>56131465410471</v>
      </c>
      <c r="W64" s="6">
        <f>SUM(W9:W63)</f>
        <v>8028662354606</v>
      </c>
      <c r="AA64" s="6">
        <f>SUM(AA9:AA63)</f>
        <v>1980898000000</v>
      </c>
      <c r="AG64" s="6">
        <f>SUM(AG9:AG63)</f>
        <v>63365694680647</v>
      </c>
      <c r="AI64" s="6">
        <f>SUM(AI9:AI63)</f>
        <v>62436777120671</v>
      </c>
      <c r="AK64" s="9">
        <f>SUM(AK9:AK63)</f>
        <v>0.59550512964028013</v>
      </c>
    </row>
    <row r="65" spans="35:35" ht="22.5" thickTop="1" x14ac:dyDescent="0.5"/>
    <row r="66" spans="35:35" x14ac:dyDescent="0.5">
      <c r="AI66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L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1"/>
  <sheetViews>
    <sheetView rightToLeft="1" topLeftCell="A13" workbookViewId="0">
      <selection activeCell="R13" sqref="R13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28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22.5" x14ac:dyDescent="0.5">
      <c r="A6" s="17" t="s">
        <v>3</v>
      </c>
      <c r="C6" s="15" t="s">
        <v>6</v>
      </c>
      <c r="D6" s="15" t="s">
        <v>6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J6" s="15" t="s">
        <v>6</v>
      </c>
      <c r="K6" s="15" t="s">
        <v>6</v>
      </c>
      <c r="L6" s="15" t="s">
        <v>6</v>
      </c>
      <c r="M6" s="15" t="s">
        <v>6</v>
      </c>
    </row>
    <row r="7" spans="1:13" ht="22.5" x14ac:dyDescent="0.5">
      <c r="A7" s="15" t="s">
        <v>3</v>
      </c>
      <c r="C7" s="16" t="s">
        <v>7</v>
      </c>
      <c r="E7" s="16" t="s">
        <v>203</v>
      </c>
      <c r="G7" s="16" t="s">
        <v>204</v>
      </c>
      <c r="I7" s="16" t="s">
        <v>205</v>
      </c>
      <c r="K7" s="16" t="s">
        <v>206</v>
      </c>
      <c r="M7" s="16" t="s">
        <v>207</v>
      </c>
    </row>
    <row r="8" spans="1:13" x14ac:dyDescent="0.5">
      <c r="A8" s="1" t="s">
        <v>208</v>
      </c>
      <c r="C8" s="3">
        <v>5000</v>
      </c>
      <c r="E8" s="3">
        <v>1010000</v>
      </c>
      <c r="G8" s="3">
        <v>968000</v>
      </c>
      <c r="I8" s="1" t="s">
        <v>209</v>
      </c>
      <c r="K8" s="3">
        <v>4840000000</v>
      </c>
      <c r="M8" s="1" t="s">
        <v>389</v>
      </c>
    </row>
    <row r="9" spans="1:13" x14ac:dyDescent="0.5">
      <c r="A9" s="1" t="s">
        <v>210</v>
      </c>
      <c r="C9" s="3">
        <v>949316</v>
      </c>
      <c r="E9" s="3">
        <v>1000000</v>
      </c>
      <c r="G9" s="3">
        <v>913090</v>
      </c>
      <c r="I9" s="1" t="s">
        <v>211</v>
      </c>
      <c r="K9" s="3">
        <v>866810946440</v>
      </c>
      <c r="M9" s="1" t="s">
        <v>389</v>
      </c>
    </row>
    <row r="10" spans="1:13" x14ac:dyDescent="0.5">
      <c r="A10" s="1" t="s">
        <v>212</v>
      </c>
      <c r="C10" s="3">
        <v>4896351</v>
      </c>
      <c r="E10" s="3">
        <v>1010000</v>
      </c>
      <c r="G10" s="3">
        <v>1000000</v>
      </c>
      <c r="I10" s="1" t="s">
        <v>213</v>
      </c>
      <c r="K10" s="3">
        <v>4896351000000</v>
      </c>
      <c r="M10" s="1" t="s">
        <v>389</v>
      </c>
    </row>
    <row r="11" spans="1:13" x14ac:dyDescent="0.5">
      <c r="A11" s="1" t="s">
        <v>214</v>
      </c>
      <c r="C11" s="3">
        <v>500000</v>
      </c>
      <c r="E11" s="3">
        <v>1010000</v>
      </c>
      <c r="G11" s="3">
        <v>995000</v>
      </c>
      <c r="I11" s="1" t="s">
        <v>215</v>
      </c>
      <c r="K11" s="3">
        <v>497500000000</v>
      </c>
      <c r="M11" s="1" t="s">
        <v>389</v>
      </c>
    </row>
    <row r="12" spans="1:13" x14ac:dyDescent="0.5">
      <c r="A12" s="1" t="s">
        <v>216</v>
      </c>
      <c r="C12" s="3">
        <v>500000</v>
      </c>
      <c r="E12" s="3">
        <v>1010000</v>
      </c>
      <c r="G12" s="3">
        <v>995000</v>
      </c>
      <c r="I12" s="1" t="s">
        <v>215</v>
      </c>
      <c r="K12" s="3">
        <v>497500000000</v>
      </c>
      <c r="M12" s="1" t="s">
        <v>389</v>
      </c>
    </row>
    <row r="13" spans="1:13" x14ac:dyDescent="0.5">
      <c r="A13" s="1" t="s">
        <v>217</v>
      </c>
      <c r="C13" s="3">
        <v>2800000</v>
      </c>
      <c r="E13" s="3">
        <v>1010000</v>
      </c>
      <c r="G13" s="3">
        <v>910000</v>
      </c>
      <c r="I13" s="1" t="s">
        <v>218</v>
      </c>
      <c r="K13" s="3">
        <v>2548000000000</v>
      </c>
      <c r="M13" s="1" t="s">
        <v>389</v>
      </c>
    </row>
    <row r="14" spans="1:13" x14ac:dyDescent="0.5">
      <c r="A14" s="1" t="s">
        <v>219</v>
      </c>
      <c r="C14" s="3">
        <v>1550229</v>
      </c>
      <c r="E14" s="3">
        <v>1001010</v>
      </c>
      <c r="G14" s="3">
        <v>937805</v>
      </c>
      <c r="I14" s="1" t="s">
        <v>220</v>
      </c>
      <c r="K14" s="3">
        <v>1453812507345</v>
      </c>
      <c r="M14" s="1" t="s">
        <v>389</v>
      </c>
    </row>
    <row r="15" spans="1:13" x14ac:dyDescent="0.5">
      <c r="A15" s="1" t="s">
        <v>221</v>
      </c>
      <c r="C15" s="3">
        <v>2003988</v>
      </c>
      <c r="E15" s="3">
        <v>1029686</v>
      </c>
      <c r="G15" s="3">
        <v>946400</v>
      </c>
      <c r="I15" s="1" t="s">
        <v>222</v>
      </c>
      <c r="K15" s="3">
        <v>1896574243200</v>
      </c>
      <c r="M15" s="1" t="s">
        <v>389</v>
      </c>
    </row>
    <row r="16" spans="1:13" x14ac:dyDescent="0.5">
      <c r="A16" s="1" t="s">
        <v>120</v>
      </c>
      <c r="C16" s="3">
        <v>3674330</v>
      </c>
      <c r="E16" s="3">
        <v>974396</v>
      </c>
      <c r="G16" s="3">
        <v>1000000</v>
      </c>
      <c r="I16" s="1" t="s">
        <v>223</v>
      </c>
      <c r="K16" s="3">
        <v>3674330000000</v>
      </c>
      <c r="M16" s="1" t="s">
        <v>389</v>
      </c>
    </row>
    <row r="17" spans="1:13" x14ac:dyDescent="0.5">
      <c r="A17" s="1" t="s">
        <v>126</v>
      </c>
      <c r="C17" s="3">
        <v>1905074</v>
      </c>
      <c r="E17" s="3">
        <v>937564</v>
      </c>
      <c r="G17" s="3">
        <v>846033</v>
      </c>
      <c r="I17" s="1" t="s">
        <v>224</v>
      </c>
      <c r="K17" s="3">
        <v>1611755471442</v>
      </c>
      <c r="M17" s="1" t="s">
        <v>389</v>
      </c>
    </row>
    <row r="18" spans="1:13" x14ac:dyDescent="0.5">
      <c r="A18" s="1" t="s">
        <v>114</v>
      </c>
      <c r="C18" s="3">
        <v>587627</v>
      </c>
      <c r="E18" s="3">
        <v>805804</v>
      </c>
      <c r="G18" s="3">
        <v>732280</v>
      </c>
      <c r="I18" s="1" t="s">
        <v>225</v>
      </c>
      <c r="K18" s="3">
        <v>430307499560</v>
      </c>
      <c r="M18" s="1" t="s">
        <v>389</v>
      </c>
    </row>
    <row r="19" spans="1:13" x14ac:dyDescent="0.5">
      <c r="A19" s="1" t="s">
        <v>108</v>
      </c>
      <c r="C19" s="3">
        <v>1475652</v>
      </c>
      <c r="E19" s="3">
        <v>878009</v>
      </c>
      <c r="G19" s="3">
        <v>790210</v>
      </c>
      <c r="I19" s="1" t="s">
        <v>226</v>
      </c>
      <c r="K19" s="3">
        <v>1166074966920</v>
      </c>
      <c r="M19" s="1" t="s">
        <v>389</v>
      </c>
    </row>
    <row r="20" spans="1:13" x14ac:dyDescent="0.5">
      <c r="A20" s="1" t="s">
        <v>227</v>
      </c>
      <c r="C20" s="3">
        <v>818940</v>
      </c>
      <c r="E20" s="3">
        <v>830125</v>
      </c>
      <c r="G20" s="3">
        <v>747500</v>
      </c>
      <c r="I20" s="1" t="s">
        <v>228</v>
      </c>
      <c r="K20" s="3">
        <v>612157650000</v>
      </c>
      <c r="M20" s="1" t="s">
        <v>389</v>
      </c>
    </row>
    <row r="21" spans="1:13" x14ac:dyDescent="0.5">
      <c r="A21" s="1" t="s">
        <v>229</v>
      </c>
      <c r="C21" s="3">
        <v>775000</v>
      </c>
      <c r="E21" s="3">
        <v>786000</v>
      </c>
      <c r="G21" s="3">
        <v>707410</v>
      </c>
      <c r="I21" s="1" t="s">
        <v>226</v>
      </c>
      <c r="K21" s="3">
        <v>548242750000</v>
      </c>
      <c r="M21" s="1" t="s">
        <v>389</v>
      </c>
    </row>
    <row r="22" spans="1:13" x14ac:dyDescent="0.5">
      <c r="A22" s="1" t="s">
        <v>230</v>
      </c>
      <c r="C22" s="3">
        <v>699510</v>
      </c>
      <c r="E22" s="3">
        <v>714783</v>
      </c>
      <c r="G22" s="3">
        <v>644000</v>
      </c>
      <c r="I22" s="1" t="s">
        <v>218</v>
      </c>
      <c r="K22" s="3">
        <v>450484440000</v>
      </c>
      <c r="M22" s="1" t="s">
        <v>389</v>
      </c>
    </row>
    <row r="23" spans="1:13" x14ac:dyDescent="0.5">
      <c r="A23" s="1" t="s">
        <v>132</v>
      </c>
      <c r="C23" s="3">
        <v>3206248</v>
      </c>
      <c r="E23" s="3">
        <v>866875</v>
      </c>
      <c r="G23" s="3">
        <v>781695</v>
      </c>
      <c r="I23" s="1" t="s">
        <v>231</v>
      </c>
      <c r="K23" s="3">
        <v>2506308030360</v>
      </c>
      <c r="M23" s="1" t="s">
        <v>389</v>
      </c>
    </row>
    <row r="24" spans="1:13" x14ac:dyDescent="0.5">
      <c r="A24" s="1" t="s">
        <v>232</v>
      </c>
      <c r="C24" s="3">
        <v>999000</v>
      </c>
      <c r="E24" s="3">
        <v>940510</v>
      </c>
      <c r="G24" s="3">
        <v>917200</v>
      </c>
      <c r="I24" s="1" t="s">
        <v>233</v>
      </c>
      <c r="K24" s="3">
        <v>916282800000</v>
      </c>
      <c r="M24" s="1" t="s">
        <v>389</v>
      </c>
    </row>
    <row r="25" spans="1:13" x14ac:dyDescent="0.5">
      <c r="A25" s="1" t="s">
        <v>234</v>
      </c>
      <c r="C25" s="3">
        <v>1500000</v>
      </c>
      <c r="E25" s="3">
        <v>920000</v>
      </c>
      <c r="G25" s="3">
        <v>866408</v>
      </c>
      <c r="I25" s="1" t="s">
        <v>235</v>
      </c>
      <c r="K25" s="3">
        <v>1299612000000</v>
      </c>
      <c r="M25" s="1" t="s">
        <v>389</v>
      </c>
    </row>
    <row r="26" spans="1:13" x14ac:dyDescent="0.5">
      <c r="A26" s="1" t="s">
        <v>178</v>
      </c>
      <c r="C26" s="3">
        <v>729312</v>
      </c>
      <c r="E26" s="3">
        <v>890886</v>
      </c>
      <c r="G26" s="3">
        <v>803000</v>
      </c>
      <c r="I26" s="1" t="s">
        <v>236</v>
      </c>
      <c r="K26" s="3">
        <v>585637536000</v>
      </c>
      <c r="M26" s="1" t="s">
        <v>389</v>
      </c>
    </row>
    <row r="27" spans="1:13" x14ac:dyDescent="0.5">
      <c r="A27" s="1" t="s">
        <v>237</v>
      </c>
      <c r="C27" s="3">
        <v>1000000</v>
      </c>
      <c r="E27" s="3">
        <v>960000</v>
      </c>
      <c r="G27" s="3">
        <v>907200</v>
      </c>
      <c r="I27" s="1" t="s">
        <v>238</v>
      </c>
      <c r="K27" s="3">
        <v>907200000000</v>
      </c>
      <c r="M27" s="1" t="s">
        <v>389</v>
      </c>
    </row>
    <row r="28" spans="1:13" x14ac:dyDescent="0.5">
      <c r="A28" s="1" t="s">
        <v>180</v>
      </c>
      <c r="C28" s="3">
        <v>1000000</v>
      </c>
      <c r="E28" s="3">
        <v>887593</v>
      </c>
      <c r="G28" s="3">
        <v>914000</v>
      </c>
      <c r="I28" s="1" t="s">
        <v>239</v>
      </c>
      <c r="K28" s="3">
        <v>914000000000</v>
      </c>
      <c r="M28" s="1" t="s">
        <v>389</v>
      </c>
    </row>
    <row r="29" spans="1:13" x14ac:dyDescent="0.5">
      <c r="A29" s="1" t="s">
        <v>163</v>
      </c>
      <c r="C29" s="3">
        <v>1998800</v>
      </c>
      <c r="E29" s="3">
        <v>885000</v>
      </c>
      <c r="G29" s="3">
        <v>826000</v>
      </c>
      <c r="I29" s="1" t="s">
        <v>240</v>
      </c>
      <c r="K29" s="3">
        <v>1651008800000</v>
      </c>
      <c r="M29" s="1" t="s">
        <v>389</v>
      </c>
    </row>
    <row r="30" spans="1:13" ht="22.5" thickBot="1" x14ac:dyDescent="0.55000000000000004">
      <c r="K30" s="6">
        <f>SUM(K8:K29)</f>
        <v>29934790641267</v>
      </c>
    </row>
    <row r="31" spans="1:13" ht="22.5" thickTop="1" x14ac:dyDescent="0.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I12" sqref="I12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3.28515625" style="1" bestFit="1" customWidth="1"/>
    <col min="14" max="14" width="1" style="1" customWidth="1"/>
    <col min="15" max="15" width="23.2851562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7" t="s">
        <v>242</v>
      </c>
      <c r="C6" s="15" t="s">
        <v>243</v>
      </c>
      <c r="D6" s="15" t="s">
        <v>243</v>
      </c>
      <c r="E6" s="15" t="s">
        <v>243</v>
      </c>
      <c r="F6" s="15" t="s">
        <v>243</v>
      </c>
      <c r="G6" s="15" t="s">
        <v>243</v>
      </c>
      <c r="H6" s="15" t="s">
        <v>243</v>
      </c>
      <c r="I6" s="15" t="s">
        <v>243</v>
      </c>
      <c r="K6" s="15" t="s">
        <v>388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2.5" x14ac:dyDescent="0.5">
      <c r="A7" s="15" t="s">
        <v>242</v>
      </c>
      <c r="C7" s="16" t="s">
        <v>244</v>
      </c>
      <c r="E7" s="16" t="s">
        <v>245</v>
      </c>
      <c r="G7" s="16" t="s">
        <v>246</v>
      </c>
      <c r="I7" s="16" t="s">
        <v>61</v>
      </c>
      <c r="K7" s="16" t="s">
        <v>247</v>
      </c>
      <c r="M7" s="16" t="s">
        <v>248</v>
      </c>
      <c r="O7" s="16" t="s">
        <v>249</v>
      </c>
      <c r="Q7" s="16" t="s">
        <v>247</v>
      </c>
      <c r="S7" s="16" t="s">
        <v>241</v>
      </c>
    </row>
    <row r="8" spans="1:19" x14ac:dyDescent="0.5">
      <c r="A8" s="1" t="s">
        <v>250</v>
      </c>
      <c r="C8" s="1" t="s">
        <v>251</v>
      </c>
      <c r="E8" s="1" t="s">
        <v>252</v>
      </c>
      <c r="G8" s="1" t="s">
        <v>253</v>
      </c>
      <c r="I8" s="1">
        <v>10</v>
      </c>
      <c r="K8" s="3">
        <v>9083140912775</v>
      </c>
      <c r="M8" s="3">
        <v>178209895312210</v>
      </c>
      <c r="O8" s="3">
        <v>168055293996721</v>
      </c>
      <c r="Q8" s="3">
        <v>19237742228264</v>
      </c>
      <c r="S8" s="7">
        <v>0.18348439346072265</v>
      </c>
    </row>
    <row r="9" spans="1:19" x14ac:dyDescent="0.5">
      <c r="A9" s="1" t="s">
        <v>254</v>
      </c>
      <c r="C9" s="1" t="s">
        <v>255</v>
      </c>
      <c r="E9" s="1" t="s">
        <v>252</v>
      </c>
      <c r="G9" s="1" t="s">
        <v>256</v>
      </c>
      <c r="I9" s="1">
        <v>10</v>
      </c>
      <c r="K9" s="3">
        <v>17281248718138</v>
      </c>
      <c r="M9" s="3">
        <v>59030733209856</v>
      </c>
      <c r="O9" s="3">
        <v>74067485433602</v>
      </c>
      <c r="Q9" s="3">
        <v>2244496494392</v>
      </c>
      <c r="S9" s="7">
        <v>2.1407401815228377E-2</v>
      </c>
    </row>
    <row r="10" spans="1:19" x14ac:dyDescent="0.5">
      <c r="A10" s="1" t="s">
        <v>250</v>
      </c>
      <c r="C10" s="1" t="s">
        <v>257</v>
      </c>
      <c r="E10" s="1" t="s">
        <v>258</v>
      </c>
      <c r="G10" s="1" t="s">
        <v>259</v>
      </c>
      <c r="I10" s="1">
        <v>0</v>
      </c>
      <c r="K10" s="3">
        <v>993353</v>
      </c>
      <c r="M10" s="3">
        <v>0</v>
      </c>
      <c r="O10" s="3">
        <v>0</v>
      </c>
      <c r="Q10" s="3">
        <v>993353</v>
      </c>
      <c r="S10" s="7">
        <v>9.4743328263129904E-9</v>
      </c>
    </row>
    <row r="11" spans="1:19" x14ac:dyDescent="0.5">
      <c r="A11" s="1" t="s">
        <v>260</v>
      </c>
      <c r="C11" s="1" t="s">
        <v>261</v>
      </c>
      <c r="E11" s="1" t="s">
        <v>252</v>
      </c>
      <c r="G11" s="1" t="s">
        <v>262</v>
      </c>
      <c r="I11" s="1">
        <v>10</v>
      </c>
      <c r="K11" s="3">
        <v>15000000480000</v>
      </c>
      <c r="M11" s="3">
        <v>118356164225</v>
      </c>
      <c r="O11" s="3">
        <v>500000</v>
      </c>
      <c r="Q11" s="3">
        <v>15118356144225</v>
      </c>
      <c r="S11" s="7">
        <v>0.14419480073762458</v>
      </c>
    </row>
    <row r="12" spans="1:19" ht="22.5" thickBot="1" x14ac:dyDescent="0.55000000000000004">
      <c r="K12" s="6">
        <f>SUM(K8:K11)</f>
        <v>41364391104266</v>
      </c>
      <c r="M12" s="6">
        <f>SUM(M8:M11)</f>
        <v>237358984686291</v>
      </c>
      <c r="O12" s="6">
        <f>SUM(O8:O11)</f>
        <v>242122779930323</v>
      </c>
      <c r="Q12" s="6">
        <f>SUM(Q8:Q11)</f>
        <v>36600595860234</v>
      </c>
      <c r="S12" s="11">
        <f>SUM(S8:S11)</f>
        <v>0.34908660548790843</v>
      </c>
    </row>
    <row r="13" spans="1:19" ht="22.5" thickTop="1" x14ac:dyDescent="0.5"/>
    <row r="14" spans="1:19" x14ac:dyDescent="0.5">
      <c r="S14" s="3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orientation="portrait" r:id="rId1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5"/>
  <sheetViews>
    <sheetView rightToLeft="1" workbookViewId="0">
      <selection activeCell="K10" sqref="K10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9.140625" style="1"/>
    <col min="11" max="11" width="18.42578125" style="1" bestFit="1" customWidth="1"/>
    <col min="12" max="16384" width="9.140625" style="1"/>
  </cols>
  <sheetData>
    <row r="2" spans="1:11" ht="22.5" x14ac:dyDescent="0.5">
      <c r="A2" s="13" t="s">
        <v>0</v>
      </c>
      <c r="B2" s="13"/>
      <c r="C2" s="13"/>
      <c r="D2" s="13"/>
      <c r="E2" s="13"/>
      <c r="F2" s="13"/>
      <c r="G2" s="13"/>
      <c r="H2" s="5"/>
      <c r="I2" s="5"/>
    </row>
    <row r="3" spans="1:11" ht="22.5" x14ac:dyDescent="0.5">
      <c r="A3" s="13" t="s">
        <v>263</v>
      </c>
      <c r="B3" s="13"/>
      <c r="C3" s="13"/>
      <c r="D3" s="13"/>
      <c r="E3" s="13"/>
      <c r="F3" s="13"/>
      <c r="G3" s="13"/>
    </row>
    <row r="4" spans="1:11" ht="22.5" x14ac:dyDescent="0.5">
      <c r="A4" s="13" t="s">
        <v>2</v>
      </c>
      <c r="B4" s="13"/>
      <c r="C4" s="13"/>
      <c r="D4" s="13"/>
      <c r="E4" s="13"/>
      <c r="F4" s="13"/>
      <c r="G4" s="13"/>
    </row>
    <row r="6" spans="1:11" ht="22.5" x14ac:dyDescent="0.5">
      <c r="A6" s="15" t="s">
        <v>267</v>
      </c>
      <c r="C6" s="15" t="s">
        <v>247</v>
      </c>
      <c r="E6" s="15" t="s">
        <v>376</v>
      </c>
      <c r="G6" s="15" t="s">
        <v>13</v>
      </c>
    </row>
    <row r="7" spans="1:11" x14ac:dyDescent="0.5">
      <c r="A7" s="1" t="s">
        <v>385</v>
      </c>
      <c r="C7" s="3">
        <f>'سرمایه‌گذاری در سهام'!I83</f>
        <v>118448497973</v>
      </c>
      <c r="E7" s="7">
        <v>6.976758981269178E-2</v>
      </c>
      <c r="G7" s="7">
        <v>1.1295481701315494E-3</v>
      </c>
      <c r="K7" s="3"/>
    </row>
    <row r="8" spans="1:11" x14ac:dyDescent="0.5">
      <c r="A8" s="1" t="s">
        <v>386</v>
      </c>
      <c r="C8" s="3">
        <v>779999050649</v>
      </c>
      <c r="E8" s="7">
        <v>0.72918241370807191</v>
      </c>
      <c r="G8" s="7">
        <v>7.4382243375154984E-3</v>
      </c>
      <c r="K8" s="3"/>
    </row>
    <row r="9" spans="1:11" x14ac:dyDescent="0.5">
      <c r="A9" s="1" t="s">
        <v>387</v>
      </c>
      <c r="C9" s="3">
        <v>215061147168</v>
      </c>
      <c r="E9" s="7">
        <v>0.2010499964792363</v>
      </c>
      <c r="G9" s="7">
        <v>2.0508653921924754E-3</v>
      </c>
      <c r="K9" s="3"/>
    </row>
    <row r="10" spans="1:11" x14ac:dyDescent="0.5">
      <c r="A10" s="1" t="s">
        <v>383</v>
      </c>
      <c r="C10" s="1">
        <v>0</v>
      </c>
      <c r="E10" s="7">
        <v>0</v>
      </c>
      <c r="G10" s="7">
        <v>0</v>
      </c>
      <c r="K10" s="3"/>
    </row>
    <row r="11" spans="1:11" ht="22.5" thickBot="1" x14ac:dyDescent="0.55000000000000004">
      <c r="C11" s="6">
        <f>SUM(C7:C10)</f>
        <v>1113508695790</v>
      </c>
      <c r="E11" s="12">
        <f>SUM(E7:E10)</f>
        <v>1</v>
      </c>
      <c r="G11" s="11">
        <f>SUM(G7:G10)</f>
        <v>1.0618637899839523E-2</v>
      </c>
    </row>
    <row r="12" spans="1:11" ht="22.5" thickTop="1" x14ac:dyDescent="0.5"/>
    <row r="14" spans="1:11" x14ac:dyDescent="0.5">
      <c r="G14" s="3"/>
    </row>
    <row r="15" spans="1:11" x14ac:dyDescent="0.5">
      <c r="G15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3"/>
  <sheetViews>
    <sheetView rightToLeft="1" workbookViewId="0">
      <selection activeCell="O8" sqref="O8:O38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263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5" t="s">
        <v>264</v>
      </c>
      <c r="B6" s="15" t="s">
        <v>264</v>
      </c>
      <c r="C6" s="15" t="s">
        <v>264</v>
      </c>
      <c r="D6" s="15" t="s">
        <v>264</v>
      </c>
      <c r="E6" s="15" t="s">
        <v>264</v>
      </c>
      <c r="F6" s="15" t="s">
        <v>264</v>
      </c>
      <c r="G6" s="15" t="s">
        <v>264</v>
      </c>
      <c r="I6" s="15" t="s">
        <v>265</v>
      </c>
      <c r="J6" s="15" t="s">
        <v>265</v>
      </c>
      <c r="K6" s="15" t="s">
        <v>265</v>
      </c>
      <c r="L6" s="15" t="s">
        <v>265</v>
      </c>
      <c r="M6" s="15" t="s">
        <v>265</v>
      </c>
      <c r="O6" s="15" t="s">
        <v>266</v>
      </c>
      <c r="P6" s="15" t="s">
        <v>266</v>
      </c>
      <c r="Q6" s="15" t="s">
        <v>266</v>
      </c>
      <c r="R6" s="15" t="s">
        <v>266</v>
      </c>
      <c r="S6" s="15" t="s">
        <v>266</v>
      </c>
    </row>
    <row r="7" spans="1:19" ht="22.5" x14ac:dyDescent="0.5">
      <c r="A7" s="16" t="s">
        <v>267</v>
      </c>
      <c r="C7" s="16" t="s">
        <v>268</v>
      </c>
      <c r="E7" s="16" t="s">
        <v>60</v>
      </c>
      <c r="G7" s="16" t="s">
        <v>61</v>
      </c>
      <c r="I7" s="16" t="s">
        <v>269</v>
      </c>
      <c r="K7" s="16" t="s">
        <v>270</v>
      </c>
      <c r="M7" s="16" t="s">
        <v>271</v>
      </c>
      <c r="O7" s="16" t="s">
        <v>269</v>
      </c>
      <c r="Q7" s="16" t="s">
        <v>270</v>
      </c>
      <c r="S7" s="16" t="s">
        <v>271</v>
      </c>
    </row>
    <row r="8" spans="1:19" x14ac:dyDescent="0.5">
      <c r="A8" s="1" t="s">
        <v>198</v>
      </c>
      <c r="C8" s="1" t="s">
        <v>272</v>
      </c>
      <c r="E8" s="1" t="s">
        <v>200</v>
      </c>
      <c r="G8" s="3">
        <v>16</v>
      </c>
      <c r="I8" s="3">
        <v>616031157</v>
      </c>
      <c r="K8" s="1" t="s">
        <v>272</v>
      </c>
      <c r="M8" s="3">
        <v>616031157</v>
      </c>
      <c r="O8" s="3">
        <v>616031157</v>
      </c>
      <c r="Q8" s="1" t="s">
        <v>272</v>
      </c>
      <c r="S8" s="3">
        <v>616031157</v>
      </c>
    </row>
    <row r="9" spans="1:19" x14ac:dyDescent="0.5">
      <c r="A9" s="1" t="s">
        <v>201</v>
      </c>
      <c r="C9" s="1" t="s">
        <v>272</v>
      </c>
      <c r="E9" s="1" t="s">
        <v>202</v>
      </c>
      <c r="G9" s="3">
        <v>15</v>
      </c>
      <c r="I9" s="3">
        <v>55152612988</v>
      </c>
      <c r="K9" s="1" t="s">
        <v>272</v>
      </c>
      <c r="M9" s="3">
        <v>55152612988</v>
      </c>
      <c r="O9" s="3">
        <v>55152612988</v>
      </c>
      <c r="Q9" s="1" t="s">
        <v>272</v>
      </c>
      <c r="S9" s="3">
        <v>55152612988</v>
      </c>
    </row>
    <row r="10" spans="1:19" x14ac:dyDescent="0.5">
      <c r="A10" s="1" t="s">
        <v>166</v>
      </c>
      <c r="C10" s="1" t="s">
        <v>272</v>
      </c>
      <c r="E10" s="1" t="s">
        <v>168</v>
      </c>
      <c r="G10" s="3">
        <v>15</v>
      </c>
      <c r="I10" s="3">
        <v>59912065393</v>
      </c>
      <c r="K10" s="1" t="s">
        <v>272</v>
      </c>
      <c r="M10" s="3">
        <v>59912065393</v>
      </c>
      <c r="O10" s="3">
        <v>59912065393</v>
      </c>
      <c r="Q10" s="1" t="s">
        <v>272</v>
      </c>
      <c r="S10" s="3">
        <v>59912065393</v>
      </c>
    </row>
    <row r="11" spans="1:19" x14ac:dyDescent="0.5">
      <c r="A11" s="1" t="s">
        <v>169</v>
      </c>
      <c r="C11" s="1" t="s">
        <v>272</v>
      </c>
      <c r="E11" s="1" t="s">
        <v>171</v>
      </c>
      <c r="G11" s="3">
        <v>15</v>
      </c>
      <c r="I11" s="3">
        <v>61011529455</v>
      </c>
      <c r="K11" s="1" t="s">
        <v>272</v>
      </c>
      <c r="M11" s="3">
        <v>61011529455</v>
      </c>
      <c r="O11" s="3">
        <v>88033124663</v>
      </c>
      <c r="Q11" s="1" t="s">
        <v>272</v>
      </c>
      <c r="S11" s="3">
        <v>88033124663</v>
      </c>
    </row>
    <row r="12" spans="1:19" x14ac:dyDescent="0.5">
      <c r="A12" s="1" t="s">
        <v>163</v>
      </c>
      <c r="C12" s="1" t="s">
        <v>272</v>
      </c>
      <c r="E12" s="1" t="s">
        <v>165</v>
      </c>
      <c r="G12" s="3">
        <v>18</v>
      </c>
      <c r="I12" s="3">
        <v>32104884499</v>
      </c>
      <c r="K12" s="1" t="s">
        <v>272</v>
      </c>
      <c r="M12" s="3">
        <v>32104884499</v>
      </c>
      <c r="O12" s="3">
        <v>334827348777</v>
      </c>
      <c r="Q12" s="1" t="s">
        <v>272</v>
      </c>
      <c r="S12" s="3">
        <v>334827348777</v>
      </c>
    </row>
    <row r="13" spans="1:19" x14ac:dyDescent="0.5">
      <c r="A13" s="1" t="s">
        <v>180</v>
      </c>
      <c r="C13" s="1" t="s">
        <v>272</v>
      </c>
      <c r="E13" s="1" t="s">
        <v>182</v>
      </c>
      <c r="G13" s="3">
        <v>18</v>
      </c>
      <c r="I13" s="3">
        <v>14734320885</v>
      </c>
      <c r="K13" s="1" t="s">
        <v>272</v>
      </c>
      <c r="M13" s="3">
        <v>14734320885</v>
      </c>
      <c r="O13" s="3">
        <v>224066962098</v>
      </c>
      <c r="Q13" s="1" t="s">
        <v>272</v>
      </c>
      <c r="S13" s="3">
        <v>224066962098</v>
      </c>
    </row>
    <row r="14" spans="1:19" x14ac:dyDescent="0.5">
      <c r="A14" s="1" t="s">
        <v>175</v>
      </c>
      <c r="C14" s="1" t="s">
        <v>272</v>
      </c>
      <c r="E14" s="1" t="s">
        <v>177</v>
      </c>
      <c r="G14" s="3">
        <v>18</v>
      </c>
      <c r="I14" s="3">
        <v>15173160481</v>
      </c>
      <c r="K14" s="1" t="s">
        <v>272</v>
      </c>
      <c r="M14" s="3">
        <v>15173160481</v>
      </c>
      <c r="O14" s="3">
        <v>238259981133</v>
      </c>
      <c r="Q14" s="1" t="s">
        <v>272</v>
      </c>
      <c r="S14" s="3">
        <v>238259981133</v>
      </c>
    </row>
    <row r="15" spans="1:19" x14ac:dyDescent="0.5">
      <c r="A15" s="1" t="s">
        <v>178</v>
      </c>
      <c r="C15" s="1" t="s">
        <v>272</v>
      </c>
      <c r="E15" s="1" t="s">
        <v>177</v>
      </c>
      <c r="G15" s="3">
        <v>18</v>
      </c>
      <c r="I15" s="3">
        <v>11065968018</v>
      </c>
      <c r="K15" s="1" t="s">
        <v>272</v>
      </c>
      <c r="M15" s="3">
        <v>11065968018</v>
      </c>
      <c r="O15" s="3">
        <v>58834165731</v>
      </c>
      <c r="Q15" s="1" t="s">
        <v>272</v>
      </c>
      <c r="S15" s="3">
        <v>58834165731</v>
      </c>
    </row>
    <row r="16" spans="1:19" x14ac:dyDescent="0.5">
      <c r="A16" s="1" t="s">
        <v>179</v>
      </c>
      <c r="C16" s="1" t="s">
        <v>272</v>
      </c>
      <c r="E16" s="1" t="s">
        <v>177</v>
      </c>
      <c r="G16" s="3">
        <v>18</v>
      </c>
      <c r="I16" s="3">
        <v>22759740724</v>
      </c>
      <c r="K16" s="1" t="s">
        <v>272</v>
      </c>
      <c r="M16" s="3">
        <v>22759740724</v>
      </c>
      <c r="O16" s="3">
        <v>336389971702</v>
      </c>
      <c r="Q16" s="1" t="s">
        <v>272</v>
      </c>
      <c r="S16" s="3">
        <v>336389971702</v>
      </c>
    </row>
    <row r="17" spans="1:19" x14ac:dyDescent="0.5">
      <c r="A17" s="1" t="s">
        <v>183</v>
      </c>
      <c r="C17" s="1" t="s">
        <v>272</v>
      </c>
      <c r="E17" s="1" t="s">
        <v>185</v>
      </c>
      <c r="G17" s="3">
        <v>18</v>
      </c>
      <c r="I17" s="3">
        <v>15444698930</v>
      </c>
      <c r="K17" s="1" t="s">
        <v>272</v>
      </c>
      <c r="M17" s="3">
        <v>15444698930</v>
      </c>
      <c r="O17" s="3">
        <v>247200559166</v>
      </c>
      <c r="Q17" s="1" t="s">
        <v>272</v>
      </c>
      <c r="S17" s="3">
        <v>247200559166</v>
      </c>
    </row>
    <row r="18" spans="1:19" x14ac:dyDescent="0.5">
      <c r="A18" s="1" t="s">
        <v>63</v>
      </c>
      <c r="C18" s="1" t="s">
        <v>272</v>
      </c>
      <c r="E18" s="1" t="s">
        <v>66</v>
      </c>
      <c r="G18" s="3">
        <v>16</v>
      </c>
      <c r="I18" s="3">
        <v>12824471</v>
      </c>
      <c r="K18" s="1" t="s">
        <v>272</v>
      </c>
      <c r="M18" s="3">
        <v>12824471</v>
      </c>
      <c r="O18" s="3">
        <v>134156833</v>
      </c>
      <c r="Q18" s="1" t="s">
        <v>272</v>
      </c>
      <c r="S18" s="3">
        <v>134156833</v>
      </c>
    </row>
    <row r="19" spans="1:19" x14ac:dyDescent="0.5">
      <c r="A19" s="1" t="s">
        <v>156</v>
      </c>
      <c r="C19" s="1" t="s">
        <v>272</v>
      </c>
      <c r="E19" s="1" t="s">
        <v>158</v>
      </c>
      <c r="G19" s="3">
        <v>16</v>
      </c>
      <c r="I19" s="3">
        <v>5107656831</v>
      </c>
      <c r="K19" s="1" t="s">
        <v>272</v>
      </c>
      <c r="M19" s="3">
        <v>5107656831</v>
      </c>
      <c r="O19" s="3">
        <v>44943695636</v>
      </c>
      <c r="Q19" s="1" t="s">
        <v>272</v>
      </c>
      <c r="S19" s="3">
        <v>44943695636</v>
      </c>
    </row>
    <row r="20" spans="1:19" x14ac:dyDescent="0.5">
      <c r="A20" s="1" t="s">
        <v>70</v>
      </c>
      <c r="C20" s="1" t="s">
        <v>272</v>
      </c>
      <c r="E20" s="1" t="s">
        <v>72</v>
      </c>
      <c r="G20" s="3">
        <v>19</v>
      </c>
      <c r="I20" s="3">
        <v>34701538455</v>
      </c>
      <c r="K20" s="1" t="s">
        <v>272</v>
      </c>
      <c r="M20" s="3">
        <v>34701538455</v>
      </c>
      <c r="O20" s="3">
        <v>232228513085</v>
      </c>
      <c r="Q20" s="1" t="s">
        <v>272</v>
      </c>
      <c r="S20" s="3">
        <v>232228513085</v>
      </c>
    </row>
    <row r="21" spans="1:19" x14ac:dyDescent="0.5">
      <c r="A21" s="1" t="s">
        <v>273</v>
      </c>
      <c r="C21" s="1" t="s">
        <v>272</v>
      </c>
      <c r="E21" s="1" t="s">
        <v>274</v>
      </c>
      <c r="G21" s="3">
        <v>16</v>
      </c>
      <c r="I21" s="3">
        <v>0</v>
      </c>
      <c r="K21" s="1" t="s">
        <v>272</v>
      </c>
      <c r="M21" s="3">
        <v>0</v>
      </c>
      <c r="O21" s="3">
        <v>1936210</v>
      </c>
      <c r="Q21" s="1" t="s">
        <v>272</v>
      </c>
      <c r="S21" s="3">
        <v>1936210</v>
      </c>
    </row>
    <row r="22" spans="1:19" x14ac:dyDescent="0.5">
      <c r="A22" s="1" t="s">
        <v>73</v>
      </c>
      <c r="C22" s="1" t="s">
        <v>272</v>
      </c>
      <c r="E22" s="1" t="s">
        <v>69</v>
      </c>
      <c r="G22" s="3">
        <v>20</v>
      </c>
      <c r="I22" s="3">
        <v>27785989420</v>
      </c>
      <c r="K22" s="1" t="s">
        <v>272</v>
      </c>
      <c r="M22" s="3">
        <v>27785989420</v>
      </c>
      <c r="O22" s="3">
        <v>189505295023</v>
      </c>
      <c r="Q22" s="1" t="s">
        <v>272</v>
      </c>
      <c r="S22" s="3">
        <v>189505295023</v>
      </c>
    </row>
    <row r="23" spans="1:19" x14ac:dyDescent="0.5">
      <c r="A23" s="1" t="s">
        <v>67</v>
      </c>
      <c r="C23" s="1" t="s">
        <v>272</v>
      </c>
      <c r="E23" s="1" t="s">
        <v>69</v>
      </c>
      <c r="G23" s="3">
        <v>20</v>
      </c>
      <c r="I23" s="3">
        <v>109371009</v>
      </c>
      <c r="K23" s="1" t="s">
        <v>272</v>
      </c>
      <c r="M23" s="3">
        <v>109371009</v>
      </c>
      <c r="O23" s="3">
        <v>235257861</v>
      </c>
      <c r="Q23" s="1" t="s">
        <v>272</v>
      </c>
      <c r="S23" s="3">
        <v>235257861</v>
      </c>
    </row>
    <row r="24" spans="1:19" x14ac:dyDescent="0.5">
      <c r="A24" s="1" t="s">
        <v>150</v>
      </c>
      <c r="C24" s="1" t="s">
        <v>272</v>
      </c>
      <c r="E24" s="1" t="s">
        <v>152</v>
      </c>
      <c r="G24" s="3">
        <v>18</v>
      </c>
      <c r="I24" s="3">
        <v>47029529</v>
      </c>
      <c r="K24" s="1" t="s">
        <v>272</v>
      </c>
      <c r="M24" s="3">
        <v>47029529</v>
      </c>
      <c r="O24" s="3">
        <v>450884880</v>
      </c>
      <c r="Q24" s="1" t="s">
        <v>272</v>
      </c>
      <c r="S24" s="3">
        <v>450884880</v>
      </c>
    </row>
    <row r="25" spans="1:19" x14ac:dyDescent="0.5">
      <c r="A25" s="1" t="s">
        <v>172</v>
      </c>
      <c r="C25" s="1" t="s">
        <v>272</v>
      </c>
      <c r="E25" s="1" t="s">
        <v>174</v>
      </c>
      <c r="G25" s="3">
        <v>17</v>
      </c>
      <c r="I25" s="3">
        <v>215774955</v>
      </c>
      <c r="K25" s="1" t="s">
        <v>272</v>
      </c>
      <c r="M25" s="3">
        <v>215774955</v>
      </c>
      <c r="O25" s="3">
        <v>1597259475</v>
      </c>
      <c r="Q25" s="1" t="s">
        <v>272</v>
      </c>
      <c r="S25" s="3">
        <v>1597259475</v>
      </c>
    </row>
    <row r="26" spans="1:19" x14ac:dyDescent="0.5">
      <c r="A26" s="1" t="s">
        <v>162</v>
      </c>
      <c r="C26" s="1" t="s">
        <v>272</v>
      </c>
      <c r="E26" s="1" t="s">
        <v>76</v>
      </c>
      <c r="G26" s="3">
        <v>20</v>
      </c>
      <c r="I26" s="3">
        <v>48203044788</v>
      </c>
      <c r="K26" s="1" t="s">
        <v>272</v>
      </c>
      <c r="M26" s="3">
        <v>48203044788</v>
      </c>
      <c r="O26" s="3">
        <v>471323090895</v>
      </c>
      <c r="Q26" s="1" t="s">
        <v>272</v>
      </c>
      <c r="S26" s="3">
        <v>471323090895</v>
      </c>
    </row>
    <row r="27" spans="1:19" x14ac:dyDescent="0.5">
      <c r="A27" s="1" t="s">
        <v>161</v>
      </c>
      <c r="C27" s="1" t="s">
        <v>272</v>
      </c>
      <c r="E27" s="1" t="s">
        <v>76</v>
      </c>
      <c r="G27" s="3">
        <v>20</v>
      </c>
      <c r="I27" s="3">
        <v>51646118</v>
      </c>
      <c r="K27" s="1" t="s">
        <v>272</v>
      </c>
      <c r="M27" s="3">
        <v>51646118</v>
      </c>
      <c r="O27" s="3">
        <v>504989025</v>
      </c>
      <c r="Q27" s="1" t="s">
        <v>272</v>
      </c>
      <c r="S27" s="3">
        <v>504989025</v>
      </c>
    </row>
    <row r="28" spans="1:19" x14ac:dyDescent="0.5">
      <c r="A28" s="1" t="s">
        <v>160</v>
      </c>
      <c r="C28" s="1" t="s">
        <v>272</v>
      </c>
      <c r="E28" s="1" t="s">
        <v>76</v>
      </c>
      <c r="G28" s="3">
        <v>20</v>
      </c>
      <c r="I28" s="3">
        <v>150823882</v>
      </c>
      <c r="K28" s="1" t="s">
        <v>272</v>
      </c>
      <c r="M28" s="3">
        <v>150823882</v>
      </c>
      <c r="O28" s="3">
        <v>494018037</v>
      </c>
      <c r="Q28" s="1" t="s">
        <v>272</v>
      </c>
      <c r="S28" s="3">
        <v>494018037</v>
      </c>
    </row>
    <row r="29" spans="1:19" x14ac:dyDescent="0.5">
      <c r="A29" s="1" t="s">
        <v>159</v>
      </c>
      <c r="C29" s="1" t="s">
        <v>272</v>
      </c>
      <c r="E29" s="1" t="s">
        <v>76</v>
      </c>
      <c r="G29" s="3">
        <v>20</v>
      </c>
      <c r="I29" s="3">
        <v>8607686568</v>
      </c>
      <c r="K29" s="1" t="s">
        <v>272</v>
      </c>
      <c r="M29" s="3">
        <v>8607686568</v>
      </c>
      <c r="O29" s="3">
        <v>84164837657</v>
      </c>
      <c r="Q29" s="1" t="s">
        <v>272</v>
      </c>
      <c r="S29" s="3">
        <v>84164837657</v>
      </c>
    </row>
    <row r="30" spans="1:19" x14ac:dyDescent="0.5">
      <c r="A30" s="1" t="s">
        <v>79</v>
      </c>
      <c r="C30" s="1" t="s">
        <v>272</v>
      </c>
      <c r="E30" s="1" t="s">
        <v>76</v>
      </c>
      <c r="G30" s="3">
        <v>20</v>
      </c>
      <c r="I30" s="3">
        <v>16342829164</v>
      </c>
      <c r="K30" s="1" t="s">
        <v>272</v>
      </c>
      <c r="M30" s="3">
        <v>16342829164</v>
      </c>
      <c r="O30" s="3">
        <v>159146807724</v>
      </c>
      <c r="Q30" s="1" t="s">
        <v>272</v>
      </c>
      <c r="S30" s="3">
        <v>159146807724</v>
      </c>
    </row>
    <row r="31" spans="1:19" x14ac:dyDescent="0.5">
      <c r="A31" s="1" t="s">
        <v>77</v>
      </c>
      <c r="C31" s="1" t="s">
        <v>272</v>
      </c>
      <c r="E31" s="1" t="s">
        <v>76</v>
      </c>
      <c r="G31" s="3">
        <v>20</v>
      </c>
      <c r="I31" s="3">
        <v>145900286</v>
      </c>
      <c r="K31" s="1" t="s">
        <v>272</v>
      </c>
      <c r="M31" s="3">
        <v>145900286</v>
      </c>
      <c r="O31" s="3">
        <v>1005744470</v>
      </c>
      <c r="Q31" s="1" t="s">
        <v>272</v>
      </c>
      <c r="S31" s="3">
        <v>1005744470</v>
      </c>
    </row>
    <row r="32" spans="1:19" x14ac:dyDescent="0.5">
      <c r="A32" s="1" t="s">
        <v>74</v>
      </c>
      <c r="C32" s="1" t="s">
        <v>272</v>
      </c>
      <c r="E32" s="1" t="s">
        <v>76</v>
      </c>
      <c r="G32" s="3">
        <v>20</v>
      </c>
      <c r="I32" s="3">
        <v>8607686568</v>
      </c>
      <c r="K32" s="1" t="s">
        <v>272</v>
      </c>
      <c r="M32" s="3">
        <v>8607686568</v>
      </c>
      <c r="O32" s="3">
        <v>84164837657</v>
      </c>
      <c r="Q32" s="1" t="s">
        <v>272</v>
      </c>
      <c r="S32" s="3">
        <v>84164837657</v>
      </c>
    </row>
    <row r="33" spans="1:19" x14ac:dyDescent="0.5">
      <c r="A33" s="1" t="s">
        <v>80</v>
      </c>
      <c r="C33" s="1" t="s">
        <v>272</v>
      </c>
      <c r="E33" s="1" t="s">
        <v>76</v>
      </c>
      <c r="G33" s="3">
        <v>20</v>
      </c>
      <c r="I33" s="3">
        <v>84292509477</v>
      </c>
      <c r="K33" s="1" t="s">
        <v>272</v>
      </c>
      <c r="M33" s="3">
        <v>84292509477</v>
      </c>
      <c r="O33" s="3">
        <v>228339360961</v>
      </c>
      <c r="Q33" s="1" t="s">
        <v>272</v>
      </c>
      <c r="S33" s="3">
        <v>228339360961</v>
      </c>
    </row>
    <row r="34" spans="1:19" x14ac:dyDescent="0.5">
      <c r="A34" s="1" t="s">
        <v>78</v>
      </c>
      <c r="C34" s="1" t="s">
        <v>272</v>
      </c>
      <c r="E34" s="1" t="s">
        <v>76</v>
      </c>
      <c r="G34" s="3">
        <v>20</v>
      </c>
      <c r="I34" s="3">
        <v>86076866</v>
      </c>
      <c r="K34" s="1" t="s">
        <v>272</v>
      </c>
      <c r="M34" s="3">
        <v>86076866</v>
      </c>
      <c r="O34" s="3">
        <v>14278227197</v>
      </c>
      <c r="Q34" s="1" t="s">
        <v>272</v>
      </c>
      <c r="S34" s="3">
        <v>14278227197</v>
      </c>
    </row>
    <row r="35" spans="1:19" x14ac:dyDescent="0.5">
      <c r="A35" s="1" t="s">
        <v>153</v>
      </c>
      <c r="C35" s="1" t="s">
        <v>272</v>
      </c>
      <c r="E35" s="1" t="s">
        <v>155</v>
      </c>
      <c r="G35" s="3">
        <v>18</v>
      </c>
      <c r="I35" s="3">
        <v>8294042</v>
      </c>
      <c r="K35" s="1" t="s">
        <v>272</v>
      </c>
      <c r="M35" s="3">
        <v>8294042</v>
      </c>
      <c r="O35" s="3">
        <v>75372768</v>
      </c>
      <c r="Q35" s="1" t="s">
        <v>272</v>
      </c>
      <c r="S35" s="3">
        <v>75372768</v>
      </c>
    </row>
    <row r="36" spans="1:19" x14ac:dyDescent="0.5">
      <c r="A36" s="1" t="s">
        <v>275</v>
      </c>
      <c r="C36" s="1" t="s">
        <v>272</v>
      </c>
      <c r="E36" s="1" t="s">
        <v>276</v>
      </c>
      <c r="G36" s="3">
        <v>21</v>
      </c>
      <c r="I36" s="3">
        <v>0</v>
      </c>
      <c r="K36" s="1" t="s">
        <v>272</v>
      </c>
      <c r="M36" s="3">
        <v>0</v>
      </c>
      <c r="O36" s="3">
        <v>6024829868</v>
      </c>
      <c r="Q36" s="1" t="s">
        <v>272</v>
      </c>
      <c r="S36" s="3">
        <v>6024829868</v>
      </c>
    </row>
    <row r="37" spans="1:19" x14ac:dyDescent="0.5">
      <c r="A37" s="1" t="s">
        <v>277</v>
      </c>
      <c r="C37" s="1" t="s">
        <v>272</v>
      </c>
      <c r="E37" s="1" t="s">
        <v>278</v>
      </c>
      <c r="G37" s="3">
        <v>21</v>
      </c>
      <c r="I37" s="3">
        <v>0</v>
      </c>
      <c r="K37" s="1" t="s">
        <v>272</v>
      </c>
      <c r="M37" s="3">
        <v>0</v>
      </c>
      <c r="O37" s="3">
        <v>609197655</v>
      </c>
      <c r="Q37" s="1" t="s">
        <v>272</v>
      </c>
      <c r="S37" s="3">
        <v>609197655</v>
      </c>
    </row>
    <row r="38" spans="1:19" x14ac:dyDescent="0.5">
      <c r="A38" s="1" t="s">
        <v>279</v>
      </c>
      <c r="C38" s="1" t="s">
        <v>272</v>
      </c>
      <c r="E38" s="1" t="s">
        <v>280</v>
      </c>
      <c r="G38" s="3">
        <v>18</v>
      </c>
      <c r="I38" s="3">
        <v>0</v>
      </c>
      <c r="K38" s="1" t="s">
        <v>272</v>
      </c>
      <c r="M38" s="3">
        <v>0</v>
      </c>
      <c r="O38" s="3">
        <v>50674571755</v>
      </c>
      <c r="Q38" s="1" t="s">
        <v>272</v>
      </c>
      <c r="S38" s="3">
        <v>50674571755</v>
      </c>
    </row>
    <row r="39" spans="1:19" x14ac:dyDescent="0.5">
      <c r="A39" s="1" t="s">
        <v>250</v>
      </c>
      <c r="C39" s="3">
        <v>1</v>
      </c>
      <c r="E39" s="1" t="s">
        <v>272</v>
      </c>
      <c r="G39" s="1">
        <v>0</v>
      </c>
      <c r="I39" s="3">
        <v>0</v>
      </c>
      <c r="K39" s="3">
        <v>0</v>
      </c>
      <c r="M39" s="3">
        <v>0</v>
      </c>
      <c r="O39" s="3">
        <v>81451285738</v>
      </c>
      <c r="Q39" s="3">
        <v>0</v>
      </c>
      <c r="S39" s="3">
        <v>81451285738</v>
      </c>
    </row>
    <row r="40" spans="1:19" x14ac:dyDescent="0.5">
      <c r="A40" s="1" t="s">
        <v>254</v>
      </c>
      <c r="C40" s="3">
        <v>1</v>
      </c>
      <c r="E40" s="1" t="s">
        <v>272</v>
      </c>
      <c r="G40" s="1">
        <v>10</v>
      </c>
      <c r="I40" s="3">
        <v>1519533428</v>
      </c>
      <c r="K40" s="3">
        <v>0</v>
      </c>
      <c r="M40" s="3">
        <v>1519533428</v>
      </c>
      <c r="O40" s="3">
        <v>358651477882</v>
      </c>
      <c r="Q40" s="3">
        <v>0</v>
      </c>
      <c r="S40" s="3">
        <v>358651477882</v>
      </c>
    </row>
    <row r="41" spans="1:19" x14ac:dyDescent="0.5">
      <c r="A41" s="1" t="s">
        <v>260</v>
      </c>
      <c r="C41" s="3">
        <v>17</v>
      </c>
      <c r="E41" s="1" t="s">
        <v>272</v>
      </c>
      <c r="G41" s="1">
        <v>10</v>
      </c>
      <c r="I41" s="3">
        <v>213541613740</v>
      </c>
      <c r="K41" s="3">
        <v>375166066</v>
      </c>
      <c r="M41" s="3">
        <v>213166447674</v>
      </c>
      <c r="O41" s="3">
        <v>223378159627</v>
      </c>
      <c r="Q41" s="3">
        <v>411580073</v>
      </c>
      <c r="S41" s="3">
        <v>222966579554</v>
      </c>
    </row>
    <row r="42" spans="1:19" ht="22.5" thickBot="1" x14ac:dyDescent="0.55000000000000004">
      <c r="I42" s="6">
        <f>SUM(I8:I41)</f>
        <v>737512842127</v>
      </c>
      <c r="K42" s="6">
        <f>SUM(K8:K41)</f>
        <v>375166066</v>
      </c>
      <c r="M42" s="6">
        <f>SUM(M8:M41)</f>
        <v>737137676061</v>
      </c>
      <c r="O42" s="6">
        <f>SUM(O8:O41)</f>
        <v>3876676630727</v>
      </c>
      <c r="Q42" s="6">
        <f>SUM(Q8:Q41)</f>
        <v>411580073</v>
      </c>
      <c r="S42" s="6">
        <f>SUM(S8:S41)</f>
        <v>3876265050654</v>
      </c>
    </row>
    <row r="43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6"/>
  <sheetViews>
    <sheetView rightToLeft="1" topLeftCell="A28" workbookViewId="0">
      <selection activeCell="M40" sqref="M40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263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7" t="s">
        <v>3</v>
      </c>
      <c r="C6" s="15" t="s">
        <v>281</v>
      </c>
      <c r="D6" s="15" t="s">
        <v>281</v>
      </c>
      <c r="E6" s="15" t="s">
        <v>281</v>
      </c>
      <c r="F6" s="15" t="s">
        <v>281</v>
      </c>
      <c r="G6" s="15" t="s">
        <v>281</v>
      </c>
      <c r="I6" s="15" t="s">
        <v>265</v>
      </c>
      <c r="J6" s="15" t="s">
        <v>265</v>
      </c>
      <c r="K6" s="15" t="s">
        <v>265</v>
      </c>
      <c r="L6" s="15" t="s">
        <v>265</v>
      </c>
      <c r="M6" s="15" t="s">
        <v>265</v>
      </c>
      <c r="O6" s="15" t="s">
        <v>266</v>
      </c>
      <c r="P6" s="15" t="s">
        <v>266</v>
      </c>
      <c r="Q6" s="15" t="s">
        <v>266</v>
      </c>
      <c r="R6" s="15" t="s">
        <v>266</v>
      </c>
      <c r="S6" s="15" t="s">
        <v>266</v>
      </c>
    </row>
    <row r="7" spans="1:19" ht="22.5" x14ac:dyDescent="0.5">
      <c r="A7" s="15" t="s">
        <v>3</v>
      </c>
      <c r="C7" s="16" t="s">
        <v>282</v>
      </c>
      <c r="E7" s="16" t="s">
        <v>283</v>
      </c>
      <c r="G7" s="16" t="s">
        <v>284</v>
      </c>
      <c r="I7" s="16" t="s">
        <v>285</v>
      </c>
      <c r="K7" s="16" t="s">
        <v>270</v>
      </c>
      <c r="M7" s="16" t="s">
        <v>286</v>
      </c>
      <c r="O7" s="16" t="s">
        <v>285</v>
      </c>
      <c r="Q7" s="16" t="s">
        <v>270</v>
      </c>
      <c r="S7" s="16" t="s">
        <v>286</v>
      </c>
    </row>
    <row r="8" spans="1:19" x14ac:dyDescent="0.5">
      <c r="A8" s="1" t="s">
        <v>39</v>
      </c>
      <c r="C8" s="1" t="s">
        <v>287</v>
      </c>
      <c r="E8" s="3">
        <v>440871</v>
      </c>
      <c r="G8" s="3">
        <v>1600</v>
      </c>
      <c r="I8" s="3">
        <v>0</v>
      </c>
      <c r="K8" s="3">
        <v>0</v>
      </c>
      <c r="M8" s="3">
        <v>0</v>
      </c>
      <c r="O8" s="3">
        <v>705393600</v>
      </c>
      <c r="Q8" s="3">
        <v>15591419</v>
      </c>
      <c r="S8" s="3">
        <v>689802181</v>
      </c>
    </row>
    <row r="9" spans="1:19" x14ac:dyDescent="0.5">
      <c r="A9" s="1" t="s">
        <v>30</v>
      </c>
      <c r="C9" s="1" t="s">
        <v>288</v>
      </c>
      <c r="E9" s="3">
        <v>3935486</v>
      </c>
      <c r="G9" s="3">
        <v>500</v>
      </c>
      <c r="I9" s="3">
        <v>0</v>
      </c>
      <c r="K9" s="3">
        <v>0</v>
      </c>
      <c r="M9" s="3">
        <v>0</v>
      </c>
      <c r="O9" s="3">
        <v>1967743000</v>
      </c>
      <c r="Q9" s="3">
        <v>0</v>
      </c>
      <c r="S9" s="3">
        <v>1967743000</v>
      </c>
    </row>
    <row r="10" spans="1:19" x14ac:dyDescent="0.5">
      <c r="A10" s="1" t="s">
        <v>31</v>
      </c>
      <c r="C10" s="1" t="s">
        <v>4</v>
      </c>
      <c r="E10" s="3">
        <v>14000000</v>
      </c>
      <c r="G10" s="3">
        <v>800</v>
      </c>
      <c r="I10" s="3">
        <v>0</v>
      </c>
      <c r="K10" s="3">
        <v>0</v>
      </c>
      <c r="M10" s="3">
        <v>0</v>
      </c>
      <c r="O10" s="3">
        <v>11200000000</v>
      </c>
      <c r="Q10" s="3">
        <v>1425941423</v>
      </c>
      <c r="S10" s="3">
        <v>9774058577</v>
      </c>
    </row>
    <row r="11" spans="1:19" x14ac:dyDescent="0.5">
      <c r="A11" s="1" t="s">
        <v>289</v>
      </c>
      <c r="C11" s="1" t="s">
        <v>290</v>
      </c>
      <c r="E11" s="3">
        <v>17817383</v>
      </c>
      <c r="G11" s="3">
        <v>490</v>
      </c>
      <c r="I11" s="3">
        <v>0</v>
      </c>
      <c r="K11" s="3">
        <v>0</v>
      </c>
      <c r="M11" s="3">
        <v>0</v>
      </c>
      <c r="O11" s="3">
        <v>8730517670</v>
      </c>
      <c r="Q11" s="3">
        <v>0</v>
      </c>
      <c r="S11" s="3">
        <v>8730517670</v>
      </c>
    </row>
    <row r="12" spans="1:19" x14ac:dyDescent="0.5">
      <c r="A12" s="1" t="s">
        <v>291</v>
      </c>
      <c r="C12" s="1" t="s">
        <v>292</v>
      </c>
      <c r="E12" s="3">
        <v>5065493</v>
      </c>
      <c r="G12" s="3">
        <v>500</v>
      </c>
      <c r="I12" s="3">
        <v>0</v>
      </c>
      <c r="K12" s="3">
        <v>0</v>
      </c>
      <c r="M12" s="3">
        <v>0</v>
      </c>
      <c r="O12" s="3">
        <v>2532746500</v>
      </c>
      <c r="Q12" s="3">
        <v>103173642</v>
      </c>
      <c r="S12" s="3">
        <v>2429572858</v>
      </c>
    </row>
    <row r="13" spans="1:19" x14ac:dyDescent="0.5">
      <c r="A13" s="1" t="s">
        <v>17</v>
      </c>
      <c r="C13" s="1" t="s">
        <v>293</v>
      </c>
      <c r="E13" s="3">
        <v>569044</v>
      </c>
      <c r="G13" s="3">
        <v>200</v>
      </c>
      <c r="I13" s="3">
        <v>0</v>
      </c>
      <c r="K13" s="3">
        <v>0</v>
      </c>
      <c r="M13" s="3">
        <v>0</v>
      </c>
      <c r="O13" s="3">
        <v>113808800</v>
      </c>
      <c r="Q13" s="3">
        <v>14370830</v>
      </c>
      <c r="S13" s="3">
        <v>99437970</v>
      </c>
    </row>
    <row r="14" spans="1:19" x14ac:dyDescent="0.5">
      <c r="A14" s="1" t="s">
        <v>38</v>
      </c>
      <c r="C14" s="1" t="s">
        <v>294</v>
      </c>
      <c r="E14" s="3">
        <v>3950300</v>
      </c>
      <c r="G14" s="3">
        <v>530</v>
      </c>
      <c r="I14" s="3">
        <v>2093659000</v>
      </c>
      <c r="K14" s="3">
        <v>282792803</v>
      </c>
      <c r="M14" s="3">
        <v>1810866197</v>
      </c>
      <c r="O14" s="3">
        <v>2093659000</v>
      </c>
      <c r="Q14" s="3">
        <v>282792803</v>
      </c>
      <c r="S14" s="3">
        <v>1810866197</v>
      </c>
    </row>
    <row r="15" spans="1:19" x14ac:dyDescent="0.5">
      <c r="A15" s="1" t="s">
        <v>15</v>
      </c>
      <c r="C15" s="1" t="s">
        <v>293</v>
      </c>
      <c r="E15" s="3">
        <v>426382</v>
      </c>
      <c r="G15" s="3">
        <v>700</v>
      </c>
      <c r="I15" s="3">
        <v>0</v>
      </c>
      <c r="K15" s="3">
        <v>0</v>
      </c>
      <c r="M15" s="3">
        <v>0</v>
      </c>
      <c r="O15" s="3">
        <v>298467400</v>
      </c>
      <c r="Q15" s="3">
        <v>37687984</v>
      </c>
      <c r="S15" s="3">
        <v>260779416</v>
      </c>
    </row>
    <row r="16" spans="1:19" x14ac:dyDescent="0.5">
      <c r="A16" s="1" t="s">
        <v>40</v>
      </c>
      <c r="C16" s="1" t="s">
        <v>295</v>
      </c>
      <c r="E16" s="3">
        <v>9613827</v>
      </c>
      <c r="G16" s="3">
        <v>860</v>
      </c>
      <c r="I16" s="3">
        <v>0</v>
      </c>
      <c r="K16" s="3">
        <v>0</v>
      </c>
      <c r="M16" s="3">
        <v>0</v>
      </c>
      <c r="O16" s="3">
        <v>8267891220</v>
      </c>
      <c r="Q16" s="3">
        <v>0</v>
      </c>
      <c r="S16" s="3">
        <v>8267891220</v>
      </c>
    </row>
    <row r="17" spans="1:19" x14ac:dyDescent="0.5">
      <c r="A17" s="1" t="s">
        <v>296</v>
      </c>
      <c r="C17" s="1" t="s">
        <v>297</v>
      </c>
      <c r="E17" s="3">
        <v>380000</v>
      </c>
      <c r="G17" s="3">
        <v>2080</v>
      </c>
      <c r="I17" s="3">
        <v>0</v>
      </c>
      <c r="K17" s="3">
        <v>0</v>
      </c>
      <c r="M17" s="3">
        <v>0</v>
      </c>
      <c r="O17" s="3">
        <v>790400000</v>
      </c>
      <c r="Q17" s="3">
        <v>0</v>
      </c>
      <c r="S17" s="3">
        <v>790400000</v>
      </c>
    </row>
    <row r="18" spans="1:19" x14ac:dyDescent="0.5">
      <c r="A18" s="1" t="s">
        <v>298</v>
      </c>
      <c r="C18" s="1" t="s">
        <v>299</v>
      </c>
      <c r="E18" s="3">
        <v>6124931</v>
      </c>
      <c r="G18" s="3">
        <v>250</v>
      </c>
      <c r="I18" s="3">
        <v>0</v>
      </c>
      <c r="K18" s="3">
        <v>0</v>
      </c>
      <c r="M18" s="3">
        <v>0</v>
      </c>
      <c r="O18" s="3">
        <v>1531232750</v>
      </c>
      <c r="Q18" s="3">
        <v>0</v>
      </c>
      <c r="S18" s="3">
        <v>1531232750</v>
      </c>
    </row>
    <row r="19" spans="1:19" x14ac:dyDescent="0.5">
      <c r="A19" s="1" t="s">
        <v>29</v>
      </c>
      <c r="C19" s="1" t="s">
        <v>294</v>
      </c>
      <c r="E19" s="3">
        <v>1287394</v>
      </c>
      <c r="G19" s="3">
        <v>3700</v>
      </c>
      <c r="I19" s="3">
        <v>4763357800</v>
      </c>
      <c r="K19" s="3">
        <v>527972667</v>
      </c>
      <c r="M19" s="3">
        <v>4235385133</v>
      </c>
      <c r="O19" s="3">
        <v>4763357800</v>
      </c>
      <c r="Q19" s="3">
        <v>527972667</v>
      </c>
      <c r="S19" s="3">
        <v>4235385133</v>
      </c>
    </row>
    <row r="20" spans="1:19" x14ac:dyDescent="0.5">
      <c r="A20" s="1" t="s">
        <v>42</v>
      </c>
      <c r="C20" s="1" t="s">
        <v>300</v>
      </c>
      <c r="E20" s="3">
        <v>5001056</v>
      </c>
      <c r="G20" s="3">
        <v>1850</v>
      </c>
      <c r="I20" s="3">
        <v>0</v>
      </c>
      <c r="K20" s="3">
        <v>0</v>
      </c>
      <c r="M20" s="3">
        <v>0</v>
      </c>
      <c r="O20" s="3">
        <v>9251953600</v>
      </c>
      <c r="Q20" s="3">
        <v>6332617</v>
      </c>
      <c r="S20" s="3">
        <v>9245620983</v>
      </c>
    </row>
    <row r="21" spans="1:19" x14ac:dyDescent="0.5">
      <c r="A21" s="1" t="s">
        <v>16</v>
      </c>
      <c r="C21" s="1" t="s">
        <v>274</v>
      </c>
      <c r="E21" s="3">
        <v>486269</v>
      </c>
      <c r="G21" s="3">
        <v>2400</v>
      </c>
      <c r="I21" s="3">
        <v>0</v>
      </c>
      <c r="K21" s="3">
        <v>0</v>
      </c>
      <c r="M21" s="3">
        <v>0</v>
      </c>
      <c r="O21" s="3">
        <v>1167045600</v>
      </c>
      <c r="Q21" s="3">
        <v>129355846</v>
      </c>
      <c r="S21" s="3">
        <v>1037689754</v>
      </c>
    </row>
    <row r="22" spans="1:19" x14ac:dyDescent="0.5">
      <c r="A22" s="1" t="s">
        <v>20</v>
      </c>
      <c r="C22" s="1" t="s">
        <v>301</v>
      </c>
      <c r="E22" s="3">
        <v>1329224</v>
      </c>
      <c r="G22" s="3">
        <v>370</v>
      </c>
      <c r="I22" s="3">
        <v>0</v>
      </c>
      <c r="K22" s="3">
        <v>0</v>
      </c>
      <c r="M22" s="3">
        <v>0</v>
      </c>
      <c r="O22" s="3">
        <v>491812880</v>
      </c>
      <c r="Q22" s="3">
        <v>0</v>
      </c>
      <c r="S22" s="3">
        <v>491812880</v>
      </c>
    </row>
    <row r="23" spans="1:19" x14ac:dyDescent="0.5">
      <c r="A23" s="1" t="s">
        <v>302</v>
      </c>
      <c r="C23" s="1" t="s">
        <v>303</v>
      </c>
      <c r="E23" s="3">
        <v>444523</v>
      </c>
      <c r="G23" s="3">
        <v>1650</v>
      </c>
      <c r="I23" s="3">
        <v>0</v>
      </c>
      <c r="K23" s="3">
        <v>0</v>
      </c>
      <c r="M23" s="3">
        <v>0</v>
      </c>
      <c r="O23" s="3">
        <v>733462950</v>
      </c>
      <c r="Q23" s="3">
        <v>15731109</v>
      </c>
      <c r="S23" s="3">
        <v>717731841</v>
      </c>
    </row>
    <row r="24" spans="1:19" x14ac:dyDescent="0.5">
      <c r="A24" s="1" t="s">
        <v>304</v>
      </c>
      <c r="C24" s="1" t="s">
        <v>305</v>
      </c>
      <c r="E24" s="3">
        <v>6374848</v>
      </c>
      <c r="G24" s="3">
        <v>620</v>
      </c>
      <c r="I24" s="3">
        <v>0</v>
      </c>
      <c r="K24" s="3">
        <v>0</v>
      </c>
      <c r="M24" s="3">
        <v>0</v>
      </c>
      <c r="O24" s="3">
        <v>3952405760</v>
      </c>
      <c r="Q24" s="3">
        <v>123266802</v>
      </c>
      <c r="S24" s="3">
        <v>3829138958</v>
      </c>
    </row>
    <row r="25" spans="1:19" x14ac:dyDescent="0.5">
      <c r="A25" s="1" t="s">
        <v>21</v>
      </c>
      <c r="C25" s="1" t="s">
        <v>306</v>
      </c>
      <c r="E25" s="3">
        <v>11058544</v>
      </c>
      <c r="G25" s="3">
        <v>750</v>
      </c>
      <c r="I25" s="3">
        <v>0</v>
      </c>
      <c r="K25" s="3">
        <v>0</v>
      </c>
      <c r="M25" s="3">
        <v>0</v>
      </c>
      <c r="O25" s="3">
        <v>8293908000</v>
      </c>
      <c r="Q25" s="3">
        <v>0</v>
      </c>
      <c r="S25" s="3">
        <v>8293908000</v>
      </c>
    </row>
    <row r="26" spans="1:19" x14ac:dyDescent="0.5">
      <c r="A26" s="1" t="s">
        <v>19</v>
      </c>
      <c r="C26" s="1" t="s">
        <v>307</v>
      </c>
      <c r="E26" s="3">
        <v>797212</v>
      </c>
      <c r="G26" s="3">
        <v>5500</v>
      </c>
      <c r="I26" s="3">
        <v>0</v>
      </c>
      <c r="K26" s="3">
        <v>0</v>
      </c>
      <c r="M26" s="3">
        <v>0</v>
      </c>
      <c r="O26" s="3">
        <v>4384666000</v>
      </c>
      <c r="Q26" s="3">
        <v>410977384</v>
      </c>
      <c r="S26" s="3">
        <v>3973688616</v>
      </c>
    </row>
    <row r="27" spans="1:19" x14ac:dyDescent="0.5">
      <c r="A27" s="1" t="s">
        <v>37</v>
      </c>
      <c r="C27" s="1" t="s">
        <v>190</v>
      </c>
      <c r="E27" s="3">
        <v>302021</v>
      </c>
      <c r="G27" s="3">
        <v>2770</v>
      </c>
      <c r="I27" s="3">
        <v>0</v>
      </c>
      <c r="K27" s="3">
        <v>0</v>
      </c>
      <c r="M27" s="3">
        <v>0</v>
      </c>
      <c r="O27" s="3">
        <v>836598170</v>
      </c>
      <c r="Q27" s="3">
        <v>64516420</v>
      </c>
      <c r="S27" s="3">
        <v>772081750</v>
      </c>
    </row>
    <row r="28" spans="1:19" x14ac:dyDescent="0.5">
      <c r="A28" s="1" t="s">
        <v>43</v>
      </c>
      <c r="C28" s="1" t="s">
        <v>308</v>
      </c>
      <c r="E28" s="3">
        <v>1167893</v>
      </c>
      <c r="G28" s="3">
        <v>1500</v>
      </c>
      <c r="I28" s="3">
        <v>0</v>
      </c>
      <c r="K28" s="3">
        <v>0</v>
      </c>
      <c r="M28" s="3">
        <v>0</v>
      </c>
      <c r="O28" s="3">
        <v>1751839500</v>
      </c>
      <c r="Q28" s="3">
        <v>203603622</v>
      </c>
      <c r="S28" s="3">
        <v>1548235878</v>
      </c>
    </row>
    <row r="29" spans="1:19" x14ac:dyDescent="0.5">
      <c r="A29" s="1" t="s">
        <v>309</v>
      </c>
      <c r="C29" s="1" t="s">
        <v>310</v>
      </c>
      <c r="E29" s="3">
        <v>690037</v>
      </c>
      <c r="G29" s="3">
        <v>2300</v>
      </c>
      <c r="I29" s="3">
        <v>0</v>
      </c>
      <c r="K29" s="3">
        <v>0</v>
      </c>
      <c r="M29" s="3">
        <v>0</v>
      </c>
      <c r="O29" s="3">
        <v>1587085100</v>
      </c>
      <c r="Q29" s="3">
        <v>140677955</v>
      </c>
      <c r="S29" s="3">
        <v>1446407145</v>
      </c>
    </row>
    <row r="30" spans="1:19" x14ac:dyDescent="0.5">
      <c r="A30" s="1" t="s">
        <v>35</v>
      </c>
      <c r="C30" s="1" t="s">
        <v>187</v>
      </c>
      <c r="E30" s="3">
        <v>714014</v>
      </c>
      <c r="G30" s="3">
        <v>326</v>
      </c>
      <c r="I30" s="3">
        <v>0</v>
      </c>
      <c r="K30" s="3">
        <v>0</v>
      </c>
      <c r="M30" s="3">
        <v>0</v>
      </c>
      <c r="O30" s="3">
        <v>232768564</v>
      </c>
      <c r="Q30" s="3">
        <v>17950547</v>
      </c>
      <c r="S30" s="3">
        <v>214818017</v>
      </c>
    </row>
    <row r="31" spans="1:19" x14ac:dyDescent="0.5">
      <c r="A31" s="1" t="s">
        <v>311</v>
      </c>
      <c r="C31" s="1" t="s">
        <v>312</v>
      </c>
      <c r="E31" s="3">
        <v>7000000</v>
      </c>
      <c r="G31" s="3">
        <v>410</v>
      </c>
      <c r="I31" s="3">
        <v>0</v>
      </c>
      <c r="K31" s="3">
        <v>0</v>
      </c>
      <c r="M31" s="3">
        <v>0</v>
      </c>
      <c r="O31" s="3">
        <v>2870000000</v>
      </c>
      <c r="Q31" s="3">
        <v>1964408</v>
      </c>
      <c r="S31" s="3">
        <v>2868035592</v>
      </c>
    </row>
    <row r="32" spans="1:19" x14ac:dyDescent="0.5">
      <c r="A32" s="1" t="s">
        <v>313</v>
      </c>
      <c r="C32" s="1" t="s">
        <v>314</v>
      </c>
      <c r="E32" s="3">
        <v>1100420</v>
      </c>
      <c r="G32" s="3">
        <v>500</v>
      </c>
      <c r="I32" s="3">
        <v>0</v>
      </c>
      <c r="K32" s="3">
        <v>0</v>
      </c>
      <c r="M32" s="3">
        <v>0</v>
      </c>
      <c r="O32" s="3">
        <v>550210000</v>
      </c>
      <c r="Q32" s="3">
        <v>376598</v>
      </c>
      <c r="S32" s="3">
        <v>549833402</v>
      </c>
    </row>
    <row r="33" spans="1:19" x14ac:dyDescent="0.5">
      <c r="A33" s="1" t="s">
        <v>18</v>
      </c>
      <c r="C33" s="1" t="s">
        <v>315</v>
      </c>
      <c r="E33" s="3">
        <v>1169079</v>
      </c>
      <c r="G33" s="3">
        <v>8740</v>
      </c>
      <c r="I33" s="3">
        <v>0</v>
      </c>
      <c r="K33" s="3">
        <v>0</v>
      </c>
      <c r="M33" s="3">
        <v>0</v>
      </c>
      <c r="O33" s="3">
        <v>10217750460</v>
      </c>
      <c r="Q33" s="3">
        <v>6993669</v>
      </c>
      <c r="S33" s="3">
        <v>10210756791</v>
      </c>
    </row>
    <row r="34" spans="1:19" x14ac:dyDescent="0.5">
      <c r="A34" s="1" t="s">
        <v>26</v>
      </c>
      <c r="C34" s="1" t="s">
        <v>316</v>
      </c>
      <c r="E34" s="3">
        <v>11676101</v>
      </c>
      <c r="G34" s="3">
        <v>770</v>
      </c>
      <c r="I34" s="3">
        <v>8990597770</v>
      </c>
      <c r="K34" s="3">
        <v>1181988166</v>
      </c>
      <c r="M34" s="3">
        <v>7808609604</v>
      </c>
      <c r="O34" s="3">
        <v>8990597770</v>
      </c>
      <c r="Q34" s="3">
        <v>1181988166</v>
      </c>
      <c r="S34" s="3">
        <v>7808609604</v>
      </c>
    </row>
    <row r="35" spans="1:19" ht="22.5" thickBot="1" x14ac:dyDescent="0.55000000000000004">
      <c r="I35" s="6">
        <f>SUM(I8:I34)</f>
        <v>15847614570</v>
      </c>
      <c r="K35" s="6">
        <f>SUM(K8:K34)</f>
        <v>1992753636</v>
      </c>
      <c r="M35" s="6">
        <f>SUM(M8:M34)</f>
        <v>13854860934</v>
      </c>
      <c r="O35" s="6">
        <f>SUM(O8:O34)</f>
        <v>98307322094</v>
      </c>
      <c r="Q35" s="6">
        <f>SUM(Q8:Q34)</f>
        <v>4711265911</v>
      </c>
      <c r="S35" s="6">
        <f>SUM(S8:S34)</f>
        <v>93596056183</v>
      </c>
    </row>
    <row r="36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6"/>
  <sheetViews>
    <sheetView rightToLeft="1" topLeftCell="A85" workbookViewId="0">
      <selection activeCell="Q35" sqref="Q35"/>
    </sheetView>
  </sheetViews>
  <sheetFormatPr defaultRowHeight="21.75" x14ac:dyDescent="0.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263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7" t="s">
        <v>3</v>
      </c>
      <c r="C6" s="15" t="s">
        <v>265</v>
      </c>
      <c r="D6" s="15" t="s">
        <v>265</v>
      </c>
      <c r="E6" s="15" t="s">
        <v>265</v>
      </c>
      <c r="F6" s="15" t="s">
        <v>265</v>
      </c>
      <c r="G6" s="15" t="s">
        <v>265</v>
      </c>
      <c r="H6" s="15" t="s">
        <v>265</v>
      </c>
      <c r="I6" s="15" t="s">
        <v>265</v>
      </c>
      <c r="K6" s="15" t="s">
        <v>266</v>
      </c>
      <c r="L6" s="15" t="s">
        <v>266</v>
      </c>
      <c r="M6" s="15" t="s">
        <v>266</v>
      </c>
      <c r="N6" s="15" t="s">
        <v>266</v>
      </c>
      <c r="O6" s="15" t="s">
        <v>266</v>
      </c>
      <c r="P6" s="15" t="s">
        <v>266</v>
      </c>
      <c r="Q6" s="15" t="s">
        <v>266</v>
      </c>
    </row>
    <row r="7" spans="1:17" ht="22.5" x14ac:dyDescent="0.5">
      <c r="A7" s="15" t="s">
        <v>3</v>
      </c>
      <c r="C7" s="16" t="s">
        <v>7</v>
      </c>
      <c r="E7" s="16" t="s">
        <v>317</v>
      </c>
      <c r="G7" s="16" t="s">
        <v>318</v>
      </c>
      <c r="I7" s="16" t="s">
        <v>319</v>
      </c>
      <c r="K7" s="16" t="s">
        <v>7</v>
      </c>
      <c r="M7" s="16" t="s">
        <v>317</v>
      </c>
      <c r="O7" s="16" t="s">
        <v>318</v>
      </c>
      <c r="Q7" s="16" t="s">
        <v>319</v>
      </c>
    </row>
    <row r="8" spans="1:17" x14ac:dyDescent="0.5">
      <c r="A8" s="1" t="s">
        <v>39</v>
      </c>
      <c r="C8" s="3">
        <v>440871</v>
      </c>
      <c r="E8" s="3">
        <v>24375343612</v>
      </c>
      <c r="G8" s="3">
        <v>24380487856</v>
      </c>
      <c r="I8" s="3">
        <v>-5144244</v>
      </c>
      <c r="K8" s="3">
        <v>440871</v>
      </c>
      <c r="M8" s="3">
        <v>24375343612</v>
      </c>
      <c r="O8" s="3">
        <v>22174035099</v>
      </c>
      <c r="Q8" s="3">
        <v>2201308513</v>
      </c>
    </row>
    <row r="9" spans="1:17" x14ac:dyDescent="0.5">
      <c r="A9" s="1" t="s">
        <v>30</v>
      </c>
      <c r="C9" s="3">
        <v>6435486</v>
      </c>
      <c r="E9" s="3">
        <v>108048621156</v>
      </c>
      <c r="G9" s="3">
        <v>108160428740</v>
      </c>
      <c r="I9" s="3">
        <v>-111807584</v>
      </c>
      <c r="K9" s="3">
        <v>6435486</v>
      </c>
      <c r="M9" s="3">
        <v>108048621156</v>
      </c>
      <c r="O9" s="3">
        <v>75924843962</v>
      </c>
      <c r="Q9" s="3">
        <v>32123777194</v>
      </c>
    </row>
    <row r="10" spans="1:17" x14ac:dyDescent="0.5">
      <c r="A10" s="1" t="s">
        <v>31</v>
      </c>
      <c r="C10" s="3">
        <v>14000000</v>
      </c>
      <c r="E10" s="3">
        <v>286544853000</v>
      </c>
      <c r="G10" s="3">
        <v>285818095642</v>
      </c>
      <c r="I10" s="3">
        <v>726757358</v>
      </c>
      <c r="K10" s="3">
        <v>14000000</v>
      </c>
      <c r="M10" s="3">
        <v>286544853000</v>
      </c>
      <c r="O10" s="3">
        <v>192730677685</v>
      </c>
      <c r="Q10" s="3">
        <v>93814175315</v>
      </c>
    </row>
    <row r="11" spans="1:17" x14ac:dyDescent="0.5">
      <c r="A11" s="1" t="s">
        <v>17</v>
      </c>
      <c r="C11" s="3">
        <v>569044</v>
      </c>
      <c r="E11" s="3">
        <v>32689386696</v>
      </c>
      <c r="G11" s="3">
        <v>32731474391</v>
      </c>
      <c r="I11" s="3">
        <v>-42087695</v>
      </c>
      <c r="K11" s="3">
        <v>569044</v>
      </c>
      <c r="M11" s="3">
        <v>32689386696</v>
      </c>
      <c r="O11" s="3">
        <v>19788807032</v>
      </c>
      <c r="Q11" s="3">
        <v>12900579664</v>
      </c>
    </row>
    <row r="12" spans="1:17" x14ac:dyDescent="0.5">
      <c r="A12" s="1" t="s">
        <v>38</v>
      </c>
      <c r="C12" s="3">
        <v>3950300</v>
      </c>
      <c r="E12" s="3">
        <v>154401607513</v>
      </c>
      <c r="G12" s="3">
        <v>156622568875</v>
      </c>
      <c r="I12" s="3">
        <v>-2220961362</v>
      </c>
      <c r="K12" s="3">
        <v>3950300</v>
      </c>
      <c r="M12" s="3">
        <v>154401607513</v>
      </c>
      <c r="O12" s="3">
        <v>112375263666</v>
      </c>
      <c r="Q12" s="3">
        <v>42026343847</v>
      </c>
    </row>
    <row r="13" spans="1:17" x14ac:dyDescent="0.5">
      <c r="A13" s="1" t="s">
        <v>15</v>
      </c>
      <c r="C13" s="3">
        <v>426382</v>
      </c>
      <c r="E13" s="3">
        <v>48144132783</v>
      </c>
      <c r="G13" s="3">
        <v>48386730679</v>
      </c>
      <c r="I13" s="3">
        <v>-242597896</v>
      </c>
      <c r="K13" s="3">
        <v>426382</v>
      </c>
      <c r="M13" s="3">
        <v>48144132783</v>
      </c>
      <c r="O13" s="3">
        <v>37346626154</v>
      </c>
      <c r="Q13" s="3">
        <v>10797506629</v>
      </c>
    </row>
    <row r="14" spans="1:17" x14ac:dyDescent="0.5">
      <c r="A14" s="1" t="s">
        <v>29</v>
      </c>
      <c r="C14" s="3">
        <v>1287394</v>
      </c>
      <c r="E14" s="3">
        <v>68069051763</v>
      </c>
      <c r="G14" s="3">
        <v>72847378072</v>
      </c>
      <c r="I14" s="3">
        <v>-4778326309</v>
      </c>
      <c r="K14" s="3">
        <v>1287394</v>
      </c>
      <c r="M14" s="3">
        <v>68069051763</v>
      </c>
      <c r="O14" s="3">
        <v>25256741667</v>
      </c>
      <c r="Q14" s="3">
        <v>42812310096</v>
      </c>
    </row>
    <row r="15" spans="1:17" x14ac:dyDescent="0.5">
      <c r="A15" s="1" t="s">
        <v>42</v>
      </c>
      <c r="C15" s="3">
        <v>5001056</v>
      </c>
      <c r="E15" s="3">
        <v>129900061599</v>
      </c>
      <c r="G15" s="3">
        <v>129970033660</v>
      </c>
      <c r="I15" s="3">
        <v>-69972061</v>
      </c>
      <c r="K15" s="3">
        <v>5001056</v>
      </c>
      <c r="M15" s="3">
        <v>129900061599</v>
      </c>
      <c r="O15" s="3">
        <v>61832324611</v>
      </c>
      <c r="Q15" s="3">
        <v>68067736988</v>
      </c>
    </row>
    <row r="16" spans="1:17" x14ac:dyDescent="0.5">
      <c r="A16" s="1" t="s">
        <v>16</v>
      </c>
      <c r="C16" s="3">
        <v>486269</v>
      </c>
      <c r="E16" s="3">
        <v>21350704644</v>
      </c>
      <c r="G16" s="3">
        <v>21366263397</v>
      </c>
      <c r="I16" s="3">
        <v>-15558753</v>
      </c>
      <c r="K16" s="3">
        <v>486269</v>
      </c>
      <c r="M16" s="3">
        <v>21350704644</v>
      </c>
      <c r="O16" s="3">
        <v>14108824247</v>
      </c>
      <c r="Q16" s="3">
        <v>7241880397</v>
      </c>
    </row>
    <row r="17" spans="1:17" x14ac:dyDescent="0.5">
      <c r="A17" s="1" t="s">
        <v>50</v>
      </c>
      <c r="C17" s="3">
        <v>11760</v>
      </c>
      <c r="E17" s="3">
        <v>347895233</v>
      </c>
      <c r="G17" s="3">
        <v>350112051</v>
      </c>
      <c r="I17" s="3">
        <v>-2216818</v>
      </c>
      <c r="K17" s="3">
        <v>11760</v>
      </c>
      <c r="M17" s="3">
        <v>347895233</v>
      </c>
      <c r="O17" s="3">
        <v>350112051</v>
      </c>
      <c r="Q17" s="3">
        <v>-2216818</v>
      </c>
    </row>
    <row r="18" spans="1:17" x14ac:dyDescent="0.5">
      <c r="A18" s="1" t="s">
        <v>20</v>
      </c>
      <c r="C18" s="3">
        <v>1057529</v>
      </c>
      <c r="E18" s="3">
        <v>29455652402</v>
      </c>
      <c r="G18" s="3">
        <v>32301692155</v>
      </c>
      <c r="I18" s="3">
        <v>-2846039753</v>
      </c>
      <c r="K18" s="3">
        <v>1057529</v>
      </c>
      <c r="M18" s="3">
        <v>29455652402</v>
      </c>
      <c r="O18" s="3">
        <v>25307999609</v>
      </c>
      <c r="Q18" s="3">
        <v>4147652793</v>
      </c>
    </row>
    <row r="19" spans="1:17" x14ac:dyDescent="0.5">
      <c r="A19" s="1" t="s">
        <v>41</v>
      </c>
      <c r="C19" s="3">
        <v>2299779</v>
      </c>
      <c r="E19" s="3">
        <v>8047055508</v>
      </c>
      <c r="G19" s="3">
        <v>7935570583</v>
      </c>
      <c r="I19" s="3">
        <v>111484925</v>
      </c>
      <c r="K19" s="3">
        <v>2299779</v>
      </c>
      <c r="M19" s="3">
        <v>8047055508</v>
      </c>
      <c r="O19" s="3">
        <v>7931264321</v>
      </c>
      <c r="Q19" s="3">
        <v>115791187</v>
      </c>
    </row>
    <row r="20" spans="1:17" x14ac:dyDescent="0.5">
      <c r="A20" s="1" t="s">
        <v>52</v>
      </c>
      <c r="C20" s="3">
        <v>1145521</v>
      </c>
      <c r="E20" s="3">
        <v>31197104995</v>
      </c>
      <c r="G20" s="3">
        <v>31072134204</v>
      </c>
      <c r="I20" s="3">
        <v>124970791</v>
      </c>
      <c r="K20" s="3">
        <v>1145521</v>
      </c>
      <c r="M20" s="3">
        <v>31197104995</v>
      </c>
      <c r="O20" s="3">
        <v>31072134204</v>
      </c>
      <c r="Q20" s="3">
        <v>124970791</v>
      </c>
    </row>
    <row r="21" spans="1:17" x14ac:dyDescent="0.5">
      <c r="A21" s="1" t="s">
        <v>33</v>
      </c>
      <c r="C21" s="3">
        <v>210400</v>
      </c>
      <c r="E21" s="3">
        <v>225830056665</v>
      </c>
      <c r="G21" s="3">
        <v>216190294424</v>
      </c>
      <c r="I21" s="3">
        <v>9639762241</v>
      </c>
      <c r="K21" s="3">
        <v>210400</v>
      </c>
      <c r="M21" s="3">
        <v>225830056665</v>
      </c>
      <c r="O21" s="3">
        <v>90915347416</v>
      </c>
      <c r="Q21" s="3">
        <v>134914709249</v>
      </c>
    </row>
    <row r="22" spans="1:17" x14ac:dyDescent="0.5">
      <c r="A22" s="1" t="s">
        <v>21</v>
      </c>
      <c r="C22" s="3">
        <v>9058544</v>
      </c>
      <c r="E22" s="3">
        <v>119761787320</v>
      </c>
      <c r="G22" s="3">
        <v>119941542423</v>
      </c>
      <c r="I22" s="3">
        <v>-179755103</v>
      </c>
      <c r="K22" s="3">
        <v>9058544</v>
      </c>
      <c r="M22" s="3">
        <v>119761787320</v>
      </c>
      <c r="O22" s="3">
        <v>57109498946</v>
      </c>
      <c r="Q22" s="3">
        <v>62652288374</v>
      </c>
    </row>
    <row r="23" spans="1:17" x14ac:dyDescent="0.5">
      <c r="A23" s="1" t="s">
        <v>34</v>
      </c>
      <c r="C23" s="3">
        <v>191800</v>
      </c>
      <c r="E23" s="3">
        <v>207173940720</v>
      </c>
      <c r="G23" s="3">
        <v>197168128936</v>
      </c>
      <c r="I23" s="3">
        <v>10005811784</v>
      </c>
      <c r="K23" s="3">
        <v>191800</v>
      </c>
      <c r="M23" s="3">
        <v>207173940720</v>
      </c>
      <c r="O23" s="3">
        <v>83076916750</v>
      </c>
      <c r="Q23" s="3">
        <v>124097023970</v>
      </c>
    </row>
    <row r="24" spans="1:17" x14ac:dyDescent="0.5">
      <c r="A24" s="1" t="s">
        <v>19</v>
      </c>
      <c r="C24" s="3">
        <v>737080</v>
      </c>
      <c r="E24" s="3">
        <v>63883622469</v>
      </c>
      <c r="G24" s="3">
        <v>63906725624</v>
      </c>
      <c r="I24" s="3">
        <v>-23103155</v>
      </c>
      <c r="K24" s="3">
        <v>737080</v>
      </c>
      <c r="M24" s="3">
        <v>63883622469</v>
      </c>
      <c r="O24" s="3">
        <v>35798454645</v>
      </c>
      <c r="Q24" s="3">
        <v>28085167824</v>
      </c>
    </row>
    <row r="25" spans="1:17" x14ac:dyDescent="0.5">
      <c r="A25" s="1" t="s">
        <v>36</v>
      </c>
      <c r="C25" s="3">
        <v>6965</v>
      </c>
      <c r="E25" s="3">
        <v>225813316715</v>
      </c>
      <c r="G25" s="3">
        <v>236579200795</v>
      </c>
      <c r="I25" s="3">
        <v>-10765884080</v>
      </c>
      <c r="K25" s="3">
        <v>6965</v>
      </c>
      <c r="M25" s="3">
        <v>225813316715</v>
      </c>
      <c r="O25" s="3">
        <v>80301700957</v>
      </c>
      <c r="Q25" s="3">
        <v>145511615758</v>
      </c>
    </row>
    <row r="26" spans="1:17" x14ac:dyDescent="0.5">
      <c r="A26" s="1" t="s">
        <v>37</v>
      </c>
      <c r="C26" s="3">
        <v>302021</v>
      </c>
      <c r="E26" s="3">
        <v>5310061446</v>
      </c>
      <c r="G26" s="3">
        <v>5265533314</v>
      </c>
      <c r="I26" s="3">
        <v>44528132</v>
      </c>
      <c r="K26" s="3">
        <v>302021</v>
      </c>
      <c r="M26" s="3">
        <v>5310061446</v>
      </c>
      <c r="O26" s="3">
        <v>6513982841</v>
      </c>
      <c r="Q26" s="3">
        <v>-1203921395</v>
      </c>
    </row>
    <row r="27" spans="1:17" x14ac:dyDescent="0.5">
      <c r="A27" s="1" t="s">
        <v>43</v>
      </c>
      <c r="C27" s="3">
        <v>952893</v>
      </c>
      <c r="E27" s="3">
        <v>123487605433</v>
      </c>
      <c r="G27" s="3">
        <v>123315087226</v>
      </c>
      <c r="I27" s="3">
        <v>172518207</v>
      </c>
      <c r="K27" s="3">
        <v>952893</v>
      </c>
      <c r="M27" s="3">
        <v>123487605433</v>
      </c>
      <c r="O27" s="3">
        <v>122225218716</v>
      </c>
      <c r="Q27" s="3">
        <v>1262386717</v>
      </c>
    </row>
    <row r="28" spans="1:17" x14ac:dyDescent="0.5">
      <c r="A28" s="1" t="s">
        <v>35</v>
      </c>
      <c r="C28" s="3">
        <v>714014</v>
      </c>
      <c r="E28" s="3">
        <v>10550665892</v>
      </c>
      <c r="G28" s="3">
        <v>10415070323</v>
      </c>
      <c r="I28" s="3">
        <v>135595569</v>
      </c>
      <c r="K28" s="3">
        <v>714014</v>
      </c>
      <c r="M28" s="3">
        <v>10550665892</v>
      </c>
      <c r="O28" s="3">
        <v>10361533968</v>
      </c>
      <c r="Q28" s="3">
        <v>189131924</v>
      </c>
    </row>
    <row r="29" spans="1:17" x14ac:dyDescent="0.5">
      <c r="A29" s="1" t="s">
        <v>24</v>
      </c>
      <c r="C29" s="3">
        <v>567944</v>
      </c>
      <c r="E29" s="3">
        <v>15012340820</v>
      </c>
      <c r="G29" s="3">
        <v>14797254981</v>
      </c>
      <c r="I29" s="3">
        <v>215085839</v>
      </c>
      <c r="K29" s="3">
        <v>567944</v>
      </c>
      <c r="M29" s="3">
        <v>15012340820</v>
      </c>
      <c r="O29" s="3">
        <v>14834153213</v>
      </c>
      <c r="Q29" s="3">
        <v>178187607</v>
      </c>
    </row>
    <row r="30" spans="1:17" x14ac:dyDescent="0.5">
      <c r="A30" s="1" t="s">
        <v>18</v>
      </c>
      <c r="C30" s="3">
        <v>1169079</v>
      </c>
      <c r="E30" s="3">
        <v>203325036572</v>
      </c>
      <c r="G30" s="3">
        <v>202123460409</v>
      </c>
      <c r="I30" s="3">
        <v>1201576163</v>
      </c>
      <c r="K30" s="3">
        <v>1169079</v>
      </c>
      <c r="M30" s="3">
        <v>203325036572</v>
      </c>
      <c r="O30" s="3">
        <v>210609782011</v>
      </c>
      <c r="Q30" s="3">
        <v>-7284745439</v>
      </c>
    </row>
    <row r="31" spans="1:17" x14ac:dyDescent="0.5">
      <c r="A31" s="1" t="s">
        <v>27</v>
      </c>
      <c r="C31" s="3">
        <v>9470811</v>
      </c>
      <c r="E31" s="3">
        <v>319940997579</v>
      </c>
      <c r="G31" s="3">
        <v>319975143766</v>
      </c>
      <c r="I31" s="3">
        <v>-34146187</v>
      </c>
      <c r="K31" s="3">
        <v>9470811</v>
      </c>
      <c r="M31" s="3">
        <v>319940997579</v>
      </c>
      <c r="O31" s="3">
        <v>226661555567</v>
      </c>
      <c r="Q31" s="3">
        <v>93279442012</v>
      </c>
    </row>
    <row r="32" spans="1:17" x14ac:dyDescent="0.5">
      <c r="A32" s="1" t="s">
        <v>25</v>
      </c>
      <c r="C32" s="3">
        <v>8900000</v>
      </c>
      <c r="E32" s="3">
        <v>419880755700</v>
      </c>
      <c r="G32" s="3">
        <v>485691097825</v>
      </c>
      <c r="I32" s="3">
        <v>-65810342125</v>
      </c>
      <c r="K32" s="3">
        <v>8900000</v>
      </c>
      <c r="M32" s="3">
        <v>419880755700</v>
      </c>
      <c r="O32" s="3">
        <v>390184460658</v>
      </c>
      <c r="Q32" s="3">
        <v>29696295042</v>
      </c>
    </row>
    <row r="33" spans="1:17" x14ac:dyDescent="0.5">
      <c r="A33" s="1" t="s">
        <v>51</v>
      </c>
      <c r="C33" s="3">
        <v>1675546</v>
      </c>
      <c r="E33" s="3">
        <v>129765065216</v>
      </c>
      <c r="G33" s="3">
        <v>129558256966</v>
      </c>
      <c r="I33" s="3">
        <v>206808250</v>
      </c>
      <c r="K33" s="3">
        <v>1675546</v>
      </c>
      <c r="M33" s="3">
        <v>129765065216</v>
      </c>
      <c r="O33" s="3">
        <v>129558256966</v>
      </c>
      <c r="Q33" s="3">
        <v>206808250</v>
      </c>
    </row>
    <row r="34" spans="1:17" x14ac:dyDescent="0.5">
      <c r="A34" s="1" t="s">
        <v>26</v>
      </c>
      <c r="C34" s="3">
        <v>9676101</v>
      </c>
      <c r="E34" s="3">
        <v>313083092879</v>
      </c>
      <c r="G34" s="3">
        <v>318838515928</v>
      </c>
      <c r="I34" s="3">
        <v>-5755423049</v>
      </c>
      <c r="K34" s="3">
        <v>9676101</v>
      </c>
      <c r="M34" s="3">
        <v>313083092879</v>
      </c>
      <c r="O34" s="3">
        <v>318262914765</v>
      </c>
      <c r="Q34" s="3">
        <v>-5179821886</v>
      </c>
    </row>
    <row r="35" spans="1:17" x14ac:dyDescent="0.5">
      <c r="A35" s="1" t="s">
        <v>53</v>
      </c>
      <c r="C35" s="3">
        <v>1769108</v>
      </c>
      <c r="E35" s="3">
        <v>55694285840</v>
      </c>
      <c r="G35" s="3">
        <v>55531698125</v>
      </c>
      <c r="I35" s="3">
        <v>162587715</v>
      </c>
      <c r="K35" s="3">
        <v>1769108</v>
      </c>
      <c r="M35" s="3">
        <v>55694285840</v>
      </c>
      <c r="O35" s="3">
        <v>55531698125</v>
      </c>
      <c r="Q35" s="3">
        <v>162587715</v>
      </c>
    </row>
    <row r="36" spans="1:17" x14ac:dyDescent="0.5">
      <c r="A36" s="1" t="s">
        <v>44</v>
      </c>
      <c r="C36" s="3">
        <v>9</v>
      </c>
      <c r="E36" s="3">
        <v>53678</v>
      </c>
      <c r="G36" s="3">
        <v>54031</v>
      </c>
      <c r="I36" s="3">
        <v>-353</v>
      </c>
      <c r="K36" s="3">
        <v>9</v>
      </c>
      <c r="M36" s="3">
        <v>53678</v>
      </c>
      <c r="O36" s="3">
        <v>54031</v>
      </c>
      <c r="Q36" s="3">
        <v>-353</v>
      </c>
    </row>
    <row r="37" spans="1:17" x14ac:dyDescent="0.5">
      <c r="A37" s="1" t="s">
        <v>23</v>
      </c>
      <c r="C37" s="3">
        <v>755052</v>
      </c>
      <c r="E37" s="3">
        <v>12524585385</v>
      </c>
      <c r="G37" s="3">
        <v>12348293334</v>
      </c>
      <c r="I37" s="3">
        <v>176292051</v>
      </c>
      <c r="K37" s="3">
        <v>755052</v>
      </c>
      <c r="M37" s="3">
        <v>12524585385</v>
      </c>
      <c r="O37" s="3">
        <v>9678833517</v>
      </c>
      <c r="Q37" s="3">
        <f>M37-O37</f>
        <v>2845751868</v>
      </c>
    </row>
    <row r="38" spans="1:17" x14ac:dyDescent="0.5">
      <c r="A38" s="1" t="s">
        <v>49</v>
      </c>
      <c r="C38" s="3">
        <v>2290956</v>
      </c>
      <c r="E38" s="3">
        <v>14770728729</v>
      </c>
      <c r="G38" s="3">
        <v>14767438033</v>
      </c>
      <c r="I38" s="3">
        <v>3290696</v>
      </c>
      <c r="K38" s="3">
        <v>2290956</v>
      </c>
      <c r="M38" s="3">
        <v>14770728729</v>
      </c>
      <c r="O38" s="3">
        <v>14767438033</v>
      </c>
      <c r="Q38" s="3">
        <v>3290696</v>
      </c>
    </row>
    <row r="39" spans="1:17" x14ac:dyDescent="0.5">
      <c r="A39" s="1" t="s">
        <v>45</v>
      </c>
      <c r="C39" s="3">
        <v>1145478</v>
      </c>
      <c r="E39" s="3">
        <v>24493767013</v>
      </c>
      <c r="G39" s="3">
        <v>24552429908</v>
      </c>
      <c r="I39" s="3">
        <v>-58662895</v>
      </c>
      <c r="K39" s="3">
        <v>1145478</v>
      </c>
      <c r="M39" s="3">
        <v>24493767013</v>
      </c>
      <c r="O39" s="3">
        <v>24552429908</v>
      </c>
      <c r="Q39" s="3">
        <v>-58662895</v>
      </c>
    </row>
    <row r="40" spans="1:17" x14ac:dyDescent="0.5">
      <c r="A40" s="1" t="s">
        <v>46</v>
      </c>
      <c r="C40" s="3">
        <v>50494617</v>
      </c>
      <c r="E40" s="3">
        <v>128999027254</v>
      </c>
      <c r="G40" s="3">
        <v>129330040616</v>
      </c>
      <c r="I40" s="3">
        <v>-331013362</v>
      </c>
      <c r="K40" s="3">
        <v>50494617</v>
      </c>
      <c r="M40" s="3">
        <v>128999027254</v>
      </c>
      <c r="O40" s="3">
        <v>129330040616</v>
      </c>
      <c r="Q40" s="3">
        <v>-331013362</v>
      </c>
    </row>
    <row r="41" spans="1:17" x14ac:dyDescent="0.5">
      <c r="A41" s="1" t="s">
        <v>48</v>
      </c>
      <c r="C41" s="3">
        <v>17558223</v>
      </c>
      <c r="E41" s="3">
        <v>208048718751</v>
      </c>
      <c r="G41" s="3">
        <v>208250935447</v>
      </c>
      <c r="I41" s="3">
        <v>-202216696</v>
      </c>
      <c r="K41" s="3">
        <v>17558223</v>
      </c>
      <c r="M41" s="3">
        <v>208048718751</v>
      </c>
      <c r="O41" s="3">
        <v>208250935447</v>
      </c>
      <c r="Q41" s="3">
        <v>-202216696</v>
      </c>
    </row>
    <row r="42" spans="1:17" x14ac:dyDescent="0.5">
      <c r="A42" s="1" t="s">
        <v>28</v>
      </c>
      <c r="C42" s="3">
        <v>0</v>
      </c>
      <c r="E42" s="3">
        <v>0</v>
      </c>
      <c r="G42" s="3">
        <v>40004418</v>
      </c>
      <c r="I42" s="3">
        <v>-40004418</v>
      </c>
      <c r="K42" s="3">
        <v>0</v>
      </c>
      <c r="M42" s="3">
        <v>0</v>
      </c>
      <c r="O42" s="3">
        <v>0</v>
      </c>
      <c r="Q42" s="3">
        <v>0</v>
      </c>
    </row>
    <row r="43" spans="1:17" x14ac:dyDescent="0.5">
      <c r="A43" s="1" t="s">
        <v>32</v>
      </c>
      <c r="C43" s="3">
        <v>0</v>
      </c>
      <c r="E43" s="3">
        <v>0</v>
      </c>
      <c r="G43" s="3">
        <v>20740170838</v>
      </c>
      <c r="I43" s="3">
        <v>-20740170838</v>
      </c>
      <c r="K43" s="3">
        <v>0</v>
      </c>
      <c r="M43" s="3">
        <v>0</v>
      </c>
      <c r="O43" s="3">
        <v>0</v>
      </c>
      <c r="Q43" s="3">
        <v>0</v>
      </c>
    </row>
    <row r="44" spans="1:17" x14ac:dyDescent="0.5">
      <c r="A44" s="1" t="s">
        <v>40</v>
      </c>
      <c r="C44" s="3">
        <v>0</v>
      </c>
      <c r="E44" s="3">
        <v>0</v>
      </c>
      <c r="G44" s="3">
        <v>27446227286</v>
      </c>
      <c r="I44" s="3">
        <v>-27446227286</v>
      </c>
      <c r="K44" s="3">
        <v>0</v>
      </c>
      <c r="M44" s="3">
        <v>0</v>
      </c>
      <c r="O44" s="3">
        <v>0</v>
      </c>
      <c r="Q44" s="3">
        <v>0</v>
      </c>
    </row>
    <row r="45" spans="1:17" x14ac:dyDescent="0.5">
      <c r="A45" s="1" t="s">
        <v>47</v>
      </c>
      <c r="C45" s="3">
        <v>97700</v>
      </c>
      <c r="E45" s="3">
        <v>105306761332</v>
      </c>
      <c r="G45" s="3">
        <v>61487948328</v>
      </c>
      <c r="I45" s="3">
        <f>E45-G45</f>
        <v>43818813004</v>
      </c>
      <c r="K45" s="3">
        <v>97700</v>
      </c>
      <c r="M45" s="3">
        <v>105306761332</v>
      </c>
      <c r="O45" s="3">
        <v>61487948328</v>
      </c>
      <c r="Q45" s="3">
        <v>43818813004</v>
      </c>
    </row>
    <row r="46" spans="1:17" x14ac:dyDescent="0.5">
      <c r="A46" s="1" t="s">
        <v>22</v>
      </c>
      <c r="C46" s="3">
        <v>0</v>
      </c>
      <c r="E46" s="3">
        <v>0</v>
      </c>
      <c r="G46" s="3">
        <v>2922918482</v>
      </c>
      <c r="I46" s="3">
        <v>-2922918482</v>
      </c>
      <c r="K46" s="3">
        <v>0</v>
      </c>
      <c r="M46" s="3">
        <v>0</v>
      </c>
      <c r="O46" s="3">
        <v>0</v>
      </c>
      <c r="Q46" s="3">
        <v>0</v>
      </c>
    </row>
    <row r="47" spans="1:17" x14ac:dyDescent="0.5">
      <c r="A47" s="1" t="s">
        <v>322</v>
      </c>
      <c r="C47" s="3">
        <v>500</v>
      </c>
      <c r="E47" s="3">
        <v>497872244</v>
      </c>
      <c r="G47" s="3">
        <v>501660313</v>
      </c>
      <c r="I47" s="3">
        <v>-3788069</v>
      </c>
      <c r="K47" s="3">
        <v>500</v>
      </c>
      <c r="M47" s="3">
        <v>497872244</v>
      </c>
      <c r="O47" s="3">
        <v>487423437</v>
      </c>
      <c r="Q47" s="3">
        <v>10448807</v>
      </c>
    </row>
    <row r="48" spans="1:17" x14ac:dyDescent="0.5">
      <c r="A48" s="1" t="s">
        <v>208</v>
      </c>
      <c r="C48" s="3">
        <v>5000</v>
      </c>
      <c r="E48" s="3">
        <v>4839122750</v>
      </c>
      <c r="G48" s="3">
        <v>4839824550</v>
      </c>
      <c r="I48" s="3">
        <v>-701800</v>
      </c>
      <c r="K48" s="3">
        <v>5000</v>
      </c>
      <c r="M48" s="3">
        <v>4839122750</v>
      </c>
      <c r="O48" s="3">
        <v>4839571732</v>
      </c>
      <c r="Q48" s="3">
        <v>-448982</v>
      </c>
    </row>
    <row r="49" spans="1:17" x14ac:dyDescent="0.5">
      <c r="A49" s="1" t="s">
        <v>210</v>
      </c>
      <c r="C49" s="3">
        <v>949316</v>
      </c>
      <c r="E49" s="3">
        <v>866653836955</v>
      </c>
      <c r="G49" s="3">
        <v>866779524542</v>
      </c>
      <c r="I49" s="3">
        <v>-125687587</v>
      </c>
      <c r="K49" s="3">
        <v>949316</v>
      </c>
      <c r="M49" s="3">
        <v>866653836955</v>
      </c>
      <c r="O49" s="3">
        <v>939889597101</v>
      </c>
      <c r="Q49" s="3">
        <v>-73235760146</v>
      </c>
    </row>
    <row r="50" spans="1:17" x14ac:dyDescent="0.5">
      <c r="A50" s="1" t="s">
        <v>212</v>
      </c>
      <c r="C50" s="3">
        <v>4896351</v>
      </c>
      <c r="E50" s="3">
        <v>4895463536381</v>
      </c>
      <c r="G50" s="3">
        <v>4896173507275</v>
      </c>
      <c r="I50" s="3">
        <v>-709970894</v>
      </c>
      <c r="K50" s="3">
        <v>4896351</v>
      </c>
      <c r="M50" s="3">
        <v>4895463536381</v>
      </c>
      <c r="O50" s="3">
        <v>5101937957367</v>
      </c>
      <c r="Q50" s="3">
        <v>-206474420986</v>
      </c>
    </row>
    <row r="51" spans="1:17" x14ac:dyDescent="0.5">
      <c r="A51" s="1" t="s">
        <v>323</v>
      </c>
      <c r="C51" s="3">
        <v>8475</v>
      </c>
      <c r="E51" s="3">
        <v>8473548640</v>
      </c>
      <c r="G51" s="3">
        <v>8474777527</v>
      </c>
      <c r="I51" s="3">
        <v>-1228887</v>
      </c>
      <c r="K51" s="3">
        <v>8475</v>
      </c>
      <c r="M51" s="3">
        <v>8473548640</v>
      </c>
      <c r="O51" s="3">
        <v>8476313624</v>
      </c>
      <c r="Q51" s="3">
        <v>-2764984</v>
      </c>
    </row>
    <row r="52" spans="1:17" x14ac:dyDescent="0.5">
      <c r="A52" s="1" t="s">
        <v>214</v>
      </c>
      <c r="C52" s="3">
        <v>500000</v>
      </c>
      <c r="E52" s="3">
        <v>497409828125</v>
      </c>
      <c r="G52" s="3">
        <v>497481965625</v>
      </c>
      <c r="I52" s="3">
        <v>-72137500</v>
      </c>
      <c r="K52" s="3">
        <v>500000</v>
      </c>
      <c r="M52" s="3">
        <v>497409828125</v>
      </c>
      <c r="O52" s="3">
        <v>497422887500</v>
      </c>
      <c r="Q52" s="3">
        <v>-13059375</v>
      </c>
    </row>
    <row r="53" spans="1:17" x14ac:dyDescent="0.5">
      <c r="A53" s="1" t="s">
        <v>216</v>
      </c>
      <c r="C53" s="3">
        <v>500000</v>
      </c>
      <c r="E53" s="3">
        <v>497409828125</v>
      </c>
      <c r="G53" s="3">
        <v>497481965625</v>
      </c>
      <c r="I53" s="3">
        <v>-72137500</v>
      </c>
      <c r="K53" s="3">
        <v>500000</v>
      </c>
      <c r="M53" s="3">
        <v>497409828125</v>
      </c>
      <c r="O53" s="3">
        <v>497422887500</v>
      </c>
      <c r="Q53" s="3">
        <v>-13059375</v>
      </c>
    </row>
    <row r="54" spans="1:17" x14ac:dyDescent="0.5">
      <c r="A54" s="1" t="s">
        <v>324</v>
      </c>
      <c r="C54" s="3">
        <v>8761</v>
      </c>
      <c r="E54" s="3">
        <v>8952119134</v>
      </c>
      <c r="G54" s="3">
        <v>8953417425</v>
      </c>
      <c r="I54" s="3">
        <v>-1298291</v>
      </c>
      <c r="K54" s="3">
        <v>8761</v>
      </c>
      <c r="M54" s="3">
        <v>8952119134</v>
      </c>
      <c r="O54" s="3">
        <v>8959542389</v>
      </c>
      <c r="Q54" s="3">
        <v>-7423255</v>
      </c>
    </row>
    <row r="55" spans="1:17" x14ac:dyDescent="0.5">
      <c r="A55" s="1" t="s">
        <v>325</v>
      </c>
      <c r="C55" s="3">
        <v>3000</v>
      </c>
      <c r="E55" s="3">
        <v>2999456250</v>
      </c>
      <c r="G55" s="3">
        <v>3008746928</v>
      </c>
      <c r="I55" s="3">
        <v>-9290678</v>
      </c>
      <c r="K55" s="3">
        <v>3000</v>
      </c>
      <c r="M55" s="3">
        <v>2999456250</v>
      </c>
      <c r="O55" s="3">
        <v>2954356003</v>
      </c>
      <c r="Q55" s="3">
        <v>45100247</v>
      </c>
    </row>
    <row r="56" spans="1:17" x14ac:dyDescent="0.5">
      <c r="A56" s="1" t="s">
        <v>217</v>
      </c>
      <c r="C56" s="3">
        <v>2800000</v>
      </c>
      <c r="E56" s="3">
        <v>2547538175000</v>
      </c>
      <c r="G56" s="3">
        <v>2547907635000</v>
      </c>
      <c r="I56" s="3">
        <v>-369460000</v>
      </c>
      <c r="K56" s="3">
        <v>2800000</v>
      </c>
      <c r="M56" s="3">
        <v>2547538175000</v>
      </c>
      <c r="O56" s="3">
        <v>2721178152000</v>
      </c>
      <c r="Q56" s="3">
        <v>-173639977000</v>
      </c>
    </row>
    <row r="57" spans="1:17" x14ac:dyDescent="0.5">
      <c r="A57" s="1" t="s">
        <v>326</v>
      </c>
      <c r="C57" s="3">
        <v>15000</v>
      </c>
      <c r="E57" s="3">
        <v>14472376406</v>
      </c>
      <c r="G57" s="3">
        <v>13964493768</v>
      </c>
      <c r="I57" s="3">
        <v>507882638</v>
      </c>
      <c r="K57" s="3">
        <v>15000</v>
      </c>
      <c r="M57" s="3">
        <v>14472376406</v>
      </c>
      <c r="O57" s="3">
        <v>13878650857</v>
      </c>
      <c r="Q57" s="3">
        <v>593725549</v>
      </c>
    </row>
    <row r="58" spans="1:17" x14ac:dyDescent="0.5">
      <c r="A58" s="1" t="s">
        <v>150</v>
      </c>
      <c r="C58" s="3">
        <v>3000</v>
      </c>
      <c r="E58" s="3">
        <v>2924499838</v>
      </c>
      <c r="G58" s="3">
        <v>2910842478</v>
      </c>
      <c r="I58" s="3">
        <v>13657360</v>
      </c>
      <c r="K58" s="3">
        <v>3000</v>
      </c>
      <c r="M58" s="3">
        <v>2924499838</v>
      </c>
      <c r="O58" s="3">
        <v>2696371997</v>
      </c>
      <c r="Q58" s="3">
        <v>228127841</v>
      </c>
    </row>
    <row r="59" spans="1:17" x14ac:dyDescent="0.5">
      <c r="A59" s="1" t="s">
        <v>219</v>
      </c>
      <c r="C59" s="3">
        <v>1550229</v>
      </c>
      <c r="E59" s="3">
        <v>1453549003828</v>
      </c>
      <c r="G59" s="3">
        <v>1453759806640</v>
      </c>
      <c r="I59" s="3">
        <v>-210802812</v>
      </c>
      <c r="K59" s="3">
        <v>1550229</v>
      </c>
      <c r="M59" s="3">
        <v>1453549003828</v>
      </c>
      <c r="O59" s="3">
        <v>1544268369341</v>
      </c>
      <c r="Q59" s="3">
        <v>-90719365513</v>
      </c>
    </row>
    <row r="60" spans="1:17" x14ac:dyDescent="0.5">
      <c r="A60" s="1" t="s">
        <v>327</v>
      </c>
      <c r="C60" s="3">
        <v>6102</v>
      </c>
      <c r="E60" s="3">
        <v>6314425302</v>
      </c>
      <c r="G60" s="3">
        <v>6303137502</v>
      </c>
      <c r="I60" s="3">
        <v>11287800</v>
      </c>
      <c r="K60" s="3">
        <v>6102</v>
      </c>
      <c r="M60" s="3">
        <v>6314425302</v>
      </c>
      <c r="O60" s="3">
        <v>6162226126</v>
      </c>
      <c r="Q60" s="3">
        <v>152199176</v>
      </c>
    </row>
    <row r="61" spans="1:17" x14ac:dyDescent="0.5">
      <c r="A61" s="1" t="s">
        <v>117</v>
      </c>
      <c r="C61" s="3">
        <v>371979</v>
      </c>
      <c r="E61" s="3">
        <v>366833870020</v>
      </c>
      <c r="G61" s="3">
        <v>362222447830</v>
      </c>
      <c r="I61" s="3">
        <v>4611422190</v>
      </c>
      <c r="K61" s="3">
        <v>371979</v>
      </c>
      <c r="M61" s="3">
        <v>366833870020</v>
      </c>
      <c r="O61" s="3">
        <v>340303566521</v>
      </c>
      <c r="Q61" s="3">
        <v>26530303499</v>
      </c>
    </row>
    <row r="62" spans="1:17" x14ac:dyDescent="0.5">
      <c r="A62" s="1" t="s">
        <v>221</v>
      </c>
      <c r="C62" s="3">
        <v>2003988</v>
      </c>
      <c r="E62" s="3">
        <v>1896230489118</v>
      </c>
      <c r="G62" s="3">
        <v>1896505492382</v>
      </c>
      <c r="I62" s="3">
        <v>-275003264</v>
      </c>
      <c r="K62" s="3">
        <v>2003988</v>
      </c>
      <c r="M62" s="3">
        <v>1896230489118</v>
      </c>
      <c r="O62" s="3">
        <v>1969591727458</v>
      </c>
      <c r="Q62" s="3">
        <v>-73361238340</v>
      </c>
    </row>
    <row r="63" spans="1:17" x14ac:dyDescent="0.5">
      <c r="A63" s="1" t="s">
        <v>120</v>
      </c>
      <c r="C63" s="3">
        <v>3674330</v>
      </c>
      <c r="E63" s="3">
        <v>3673664027687</v>
      </c>
      <c r="G63" s="3">
        <v>3665050536647</v>
      </c>
      <c r="I63" s="3">
        <v>8613491040</v>
      </c>
      <c r="K63" s="3">
        <v>3674330</v>
      </c>
      <c r="M63" s="3">
        <v>3673664027687</v>
      </c>
      <c r="O63" s="3">
        <v>3225775084109</v>
      </c>
      <c r="Q63" s="3">
        <v>447888943578</v>
      </c>
    </row>
    <row r="64" spans="1:17" x14ac:dyDescent="0.5">
      <c r="A64" s="1" t="s">
        <v>126</v>
      </c>
      <c r="C64" s="3">
        <v>1905074</v>
      </c>
      <c r="E64" s="3">
        <v>1611463340762</v>
      </c>
      <c r="G64" s="3">
        <v>1622983687442</v>
      </c>
      <c r="I64" s="3">
        <v>-11520346680</v>
      </c>
      <c r="K64" s="3">
        <v>1905074</v>
      </c>
      <c r="M64" s="3">
        <v>1611463340762</v>
      </c>
      <c r="O64" s="3">
        <v>1648162880003</v>
      </c>
      <c r="Q64" s="3">
        <v>-36699539241</v>
      </c>
    </row>
    <row r="65" spans="1:17" x14ac:dyDescent="0.5">
      <c r="A65" s="1" t="s">
        <v>328</v>
      </c>
      <c r="C65" s="3">
        <v>376193</v>
      </c>
      <c r="E65" s="3">
        <v>376125191143</v>
      </c>
      <c r="G65" s="3">
        <v>376179739182</v>
      </c>
      <c r="I65" s="3">
        <v>-54548039</v>
      </c>
      <c r="K65" s="3">
        <v>376193</v>
      </c>
      <c r="M65" s="3">
        <v>376125191143</v>
      </c>
      <c r="O65" s="3">
        <v>365958251104</v>
      </c>
      <c r="Q65" s="3">
        <v>10166940039</v>
      </c>
    </row>
    <row r="66" spans="1:17" x14ac:dyDescent="0.5">
      <c r="A66" s="1" t="s">
        <v>87</v>
      </c>
      <c r="C66" s="3">
        <v>543569</v>
      </c>
      <c r="E66" s="3">
        <v>461521108193</v>
      </c>
      <c r="G66" s="3">
        <v>458629522554</v>
      </c>
      <c r="I66" s="3">
        <v>2891585639</v>
      </c>
      <c r="K66" s="3">
        <v>543569</v>
      </c>
      <c r="M66" s="3">
        <v>461521108193</v>
      </c>
      <c r="O66" s="3">
        <v>458941280198</v>
      </c>
      <c r="Q66" s="3">
        <v>2579827995</v>
      </c>
    </row>
    <row r="67" spans="1:17" x14ac:dyDescent="0.5">
      <c r="A67" s="1" t="s">
        <v>63</v>
      </c>
      <c r="C67" s="3">
        <v>1000</v>
      </c>
      <c r="E67" s="3">
        <v>952827268</v>
      </c>
      <c r="G67" s="3">
        <v>936966033</v>
      </c>
      <c r="I67" s="3">
        <v>15861235</v>
      </c>
      <c r="K67" s="3">
        <v>1000</v>
      </c>
      <c r="M67" s="3">
        <v>952827268</v>
      </c>
      <c r="O67" s="3">
        <v>839969784</v>
      </c>
      <c r="Q67" s="3">
        <v>112857484</v>
      </c>
    </row>
    <row r="68" spans="1:17" x14ac:dyDescent="0.5">
      <c r="A68" s="1" t="s">
        <v>93</v>
      </c>
      <c r="C68" s="3">
        <v>954859</v>
      </c>
      <c r="E68" s="3">
        <v>824371302114</v>
      </c>
      <c r="G68" s="3">
        <v>810265622398</v>
      </c>
      <c r="I68" s="3">
        <v>14105679716</v>
      </c>
      <c r="K68" s="3">
        <v>954859</v>
      </c>
      <c r="M68" s="3">
        <v>824371302114</v>
      </c>
      <c r="O68" s="3">
        <v>783105861663</v>
      </c>
      <c r="Q68" s="3">
        <v>41265440451</v>
      </c>
    </row>
    <row r="69" spans="1:17" x14ac:dyDescent="0.5">
      <c r="A69" s="1" t="s">
        <v>114</v>
      </c>
      <c r="C69" s="3">
        <v>587627</v>
      </c>
      <c r="E69" s="3">
        <v>430229506325</v>
      </c>
      <c r="G69" s="3">
        <v>430291900912</v>
      </c>
      <c r="I69" s="3">
        <v>-62394587</v>
      </c>
      <c r="K69" s="3">
        <v>587627</v>
      </c>
      <c r="M69" s="3">
        <v>430229506325</v>
      </c>
      <c r="O69" s="3">
        <v>427597504493</v>
      </c>
      <c r="Q69" s="3">
        <v>2632001832</v>
      </c>
    </row>
    <row r="70" spans="1:17" x14ac:dyDescent="0.5">
      <c r="A70" s="1" t="s">
        <v>96</v>
      </c>
      <c r="C70" s="3">
        <v>474814</v>
      </c>
      <c r="E70" s="3">
        <v>399825365595</v>
      </c>
      <c r="G70" s="3">
        <v>397168166585</v>
      </c>
      <c r="I70" s="3">
        <v>2657199010</v>
      </c>
      <c r="K70" s="3">
        <v>474814</v>
      </c>
      <c r="M70" s="3">
        <v>399825365595</v>
      </c>
      <c r="O70" s="3">
        <v>398117564455</v>
      </c>
      <c r="Q70" s="3">
        <v>1707801140</v>
      </c>
    </row>
    <row r="71" spans="1:17" x14ac:dyDescent="0.5">
      <c r="A71" s="1" t="s">
        <v>102</v>
      </c>
      <c r="C71" s="3">
        <v>298381</v>
      </c>
      <c r="E71" s="3">
        <v>260736235085</v>
      </c>
      <c r="G71" s="3">
        <v>259555325598</v>
      </c>
      <c r="I71" s="3">
        <v>1180909487</v>
      </c>
      <c r="K71" s="3">
        <v>298381</v>
      </c>
      <c r="M71" s="3">
        <v>260736235085</v>
      </c>
      <c r="O71" s="3">
        <v>250682067393</v>
      </c>
      <c r="Q71" s="3">
        <v>10054167692</v>
      </c>
    </row>
    <row r="72" spans="1:17" x14ac:dyDescent="0.5">
      <c r="A72" s="1" t="s">
        <v>105</v>
      </c>
      <c r="C72" s="3">
        <v>267737</v>
      </c>
      <c r="E72" s="3">
        <v>218605382008</v>
      </c>
      <c r="G72" s="3">
        <v>212492055804</v>
      </c>
      <c r="I72" s="3">
        <v>6113326204</v>
      </c>
      <c r="K72" s="3">
        <v>267737</v>
      </c>
      <c r="M72" s="3">
        <v>218605382008</v>
      </c>
      <c r="O72" s="3">
        <v>214317039839</v>
      </c>
      <c r="Q72" s="3">
        <v>4288342169</v>
      </c>
    </row>
    <row r="73" spans="1:17" x14ac:dyDescent="0.5">
      <c r="A73" s="1" t="s">
        <v>108</v>
      </c>
      <c r="C73" s="3">
        <v>1475652</v>
      </c>
      <c r="E73" s="3">
        <v>1165863615832</v>
      </c>
      <c r="G73" s="3">
        <v>1155933818201</v>
      </c>
      <c r="I73" s="3">
        <v>9929797631</v>
      </c>
      <c r="K73" s="3">
        <v>1475652</v>
      </c>
      <c r="M73" s="3">
        <v>1165863615832</v>
      </c>
      <c r="O73" s="3">
        <v>1198653218989</v>
      </c>
      <c r="Q73" s="3">
        <v>-32789603157</v>
      </c>
    </row>
    <row r="74" spans="1:17" x14ac:dyDescent="0.5">
      <c r="A74" s="1" t="s">
        <v>227</v>
      </c>
      <c r="C74" s="3">
        <v>818940</v>
      </c>
      <c r="E74" s="3">
        <v>612046696425</v>
      </c>
      <c r="G74" s="3">
        <v>612135459284</v>
      </c>
      <c r="I74" s="3">
        <v>-88762859</v>
      </c>
      <c r="K74" s="3">
        <v>0</v>
      </c>
      <c r="M74" s="3">
        <v>0</v>
      </c>
      <c r="O74" s="3">
        <v>0</v>
      </c>
      <c r="Q74" s="3">
        <v>0</v>
      </c>
    </row>
    <row r="75" spans="1:17" x14ac:dyDescent="0.5">
      <c r="A75" s="1" t="s">
        <v>229</v>
      </c>
      <c r="C75" s="3">
        <v>775000</v>
      </c>
      <c r="E75" s="3">
        <v>548143381001</v>
      </c>
      <c r="G75" s="3">
        <v>548222876199</v>
      </c>
      <c r="I75" s="3">
        <v>-79495198</v>
      </c>
      <c r="K75" s="3">
        <v>0</v>
      </c>
      <c r="M75" s="3">
        <v>0</v>
      </c>
      <c r="O75" s="3">
        <v>0</v>
      </c>
      <c r="Q75" s="3">
        <v>0</v>
      </c>
    </row>
    <row r="76" spans="1:17" x14ac:dyDescent="0.5">
      <c r="A76" s="1" t="s">
        <v>230</v>
      </c>
      <c r="C76" s="3">
        <v>699510</v>
      </c>
      <c r="E76" s="3">
        <v>450402789695</v>
      </c>
      <c r="G76" s="3">
        <v>450468109938</v>
      </c>
      <c r="I76" s="3">
        <v>-65320243</v>
      </c>
      <c r="K76" s="3">
        <v>0</v>
      </c>
      <c r="M76" s="3">
        <v>0</v>
      </c>
      <c r="O76" s="3">
        <v>0</v>
      </c>
      <c r="Q76" s="3">
        <v>0</v>
      </c>
    </row>
    <row r="77" spans="1:17" x14ac:dyDescent="0.5">
      <c r="A77" s="1" t="s">
        <v>90</v>
      </c>
      <c r="C77" s="3">
        <v>53556</v>
      </c>
      <c r="E77" s="3">
        <v>38723554607</v>
      </c>
      <c r="G77" s="3">
        <v>38199520901</v>
      </c>
      <c r="I77" s="3">
        <v>524033706</v>
      </c>
      <c r="K77" s="3">
        <v>53556</v>
      </c>
      <c r="M77" s="3">
        <v>38723554607</v>
      </c>
      <c r="O77" s="3">
        <v>40117950414</v>
      </c>
      <c r="Q77" s="3">
        <v>-1394395807</v>
      </c>
    </row>
    <row r="78" spans="1:17" x14ac:dyDescent="0.5">
      <c r="A78" s="1" t="s">
        <v>81</v>
      </c>
      <c r="C78" s="3">
        <v>83730</v>
      </c>
      <c r="E78" s="3">
        <v>65911527190</v>
      </c>
      <c r="G78" s="3">
        <v>64949668048</v>
      </c>
      <c r="I78" s="3">
        <v>961859142</v>
      </c>
      <c r="K78" s="3">
        <v>83730</v>
      </c>
      <c r="M78" s="3">
        <v>65911527190</v>
      </c>
      <c r="O78" s="3">
        <v>61002946647</v>
      </c>
      <c r="Q78" s="3">
        <v>4908580543</v>
      </c>
    </row>
    <row r="79" spans="1:17" x14ac:dyDescent="0.5">
      <c r="A79" s="1" t="s">
        <v>138</v>
      </c>
      <c r="C79" s="3">
        <v>308366</v>
      </c>
      <c r="E79" s="3">
        <v>252542976207</v>
      </c>
      <c r="G79" s="3">
        <v>249542015914</v>
      </c>
      <c r="I79" s="3">
        <v>3000960293</v>
      </c>
      <c r="K79" s="3">
        <v>308366</v>
      </c>
      <c r="M79" s="3">
        <v>252542976207</v>
      </c>
      <c r="O79" s="3">
        <v>250085424814</v>
      </c>
      <c r="Q79" s="3">
        <v>2457551393</v>
      </c>
    </row>
    <row r="80" spans="1:17" x14ac:dyDescent="0.5">
      <c r="A80" s="1" t="s">
        <v>132</v>
      </c>
      <c r="C80" s="3">
        <v>3206248</v>
      </c>
      <c r="E80" s="3">
        <v>2505853762029</v>
      </c>
      <c r="G80" s="3">
        <v>2526108475406</v>
      </c>
      <c r="I80" s="3">
        <v>-20254713377</v>
      </c>
      <c r="K80" s="3">
        <v>3206248</v>
      </c>
      <c r="M80" s="3">
        <v>2505853762029</v>
      </c>
      <c r="O80" s="3">
        <v>2611889305873</v>
      </c>
      <c r="Q80" s="3">
        <v>-106035543844</v>
      </c>
    </row>
    <row r="81" spans="1:17" x14ac:dyDescent="0.5">
      <c r="A81" s="1" t="s">
        <v>147</v>
      </c>
      <c r="C81" s="3">
        <v>139962</v>
      </c>
      <c r="E81" s="3">
        <v>111050772396</v>
      </c>
      <c r="G81" s="3">
        <v>109662206741</v>
      </c>
      <c r="I81" s="3">
        <v>1388565655</v>
      </c>
      <c r="K81" s="3">
        <v>139962</v>
      </c>
      <c r="M81" s="3">
        <v>111050772396</v>
      </c>
      <c r="O81" s="3">
        <v>111296185871</v>
      </c>
      <c r="Q81" s="3">
        <v>-245413475</v>
      </c>
    </row>
    <row r="82" spans="1:17" x14ac:dyDescent="0.5">
      <c r="A82" s="1" t="s">
        <v>232</v>
      </c>
      <c r="C82" s="3">
        <v>999000</v>
      </c>
      <c r="E82" s="3">
        <v>916116723742</v>
      </c>
      <c r="G82" s="3">
        <v>916249584747</v>
      </c>
      <c r="I82" s="3">
        <v>-132861005</v>
      </c>
      <c r="K82" s="3">
        <v>999000</v>
      </c>
      <c r="M82" s="3">
        <v>916116723743</v>
      </c>
      <c r="O82" s="3">
        <v>998845155000</v>
      </c>
      <c r="Q82" s="3">
        <v>-82728431257</v>
      </c>
    </row>
    <row r="83" spans="1:17" x14ac:dyDescent="0.5">
      <c r="A83" s="1" t="s">
        <v>135</v>
      </c>
      <c r="C83" s="3">
        <v>507106</v>
      </c>
      <c r="E83" s="3">
        <v>430744971952</v>
      </c>
      <c r="G83" s="3">
        <v>423526482869</v>
      </c>
      <c r="I83" s="3">
        <v>7218489083</v>
      </c>
      <c r="K83" s="3">
        <v>507106</v>
      </c>
      <c r="M83" s="3">
        <v>430744971952</v>
      </c>
      <c r="O83" s="3">
        <v>425013994920</v>
      </c>
      <c r="Q83" s="3">
        <v>5730977032</v>
      </c>
    </row>
    <row r="84" spans="1:17" x14ac:dyDescent="0.5">
      <c r="A84" s="1" t="s">
        <v>234</v>
      </c>
      <c r="C84" s="3">
        <v>1500000</v>
      </c>
      <c r="E84" s="3">
        <v>1299376445325</v>
      </c>
      <c r="G84" s="3">
        <v>1299564889065</v>
      </c>
      <c r="I84" s="3">
        <v>-188443740</v>
      </c>
      <c r="K84" s="3">
        <v>1500000</v>
      </c>
      <c r="M84" s="3">
        <v>1299376445325</v>
      </c>
      <c r="O84" s="3">
        <v>1500000000000</v>
      </c>
      <c r="Q84" s="3">
        <v>-200623554675</v>
      </c>
    </row>
    <row r="85" spans="1:17" x14ac:dyDescent="0.5">
      <c r="A85" s="1" t="s">
        <v>178</v>
      </c>
      <c r="C85" s="3">
        <v>729312</v>
      </c>
      <c r="E85" s="3">
        <v>585531389196</v>
      </c>
      <c r="G85" s="3">
        <v>585616306638</v>
      </c>
      <c r="I85" s="3">
        <v>-84917442</v>
      </c>
      <c r="K85" s="3">
        <v>729312</v>
      </c>
      <c r="M85" s="3">
        <v>585531389196</v>
      </c>
      <c r="O85" s="3">
        <v>656403437949</v>
      </c>
      <c r="Q85" s="3">
        <v>-70872048753</v>
      </c>
    </row>
    <row r="86" spans="1:17" x14ac:dyDescent="0.5">
      <c r="A86" s="1" t="s">
        <v>237</v>
      </c>
      <c r="C86" s="3">
        <v>1000000</v>
      </c>
      <c r="E86" s="3">
        <v>907035570000</v>
      </c>
      <c r="G86" s="3">
        <v>907167114000</v>
      </c>
      <c r="I86" s="3">
        <v>-131544000</v>
      </c>
      <c r="K86" s="3">
        <v>1000000</v>
      </c>
      <c r="M86" s="3">
        <v>907035570000</v>
      </c>
      <c r="O86" s="3">
        <v>1000000000000</v>
      </c>
      <c r="Q86" s="3">
        <v>-92964430000</v>
      </c>
    </row>
    <row r="87" spans="1:17" x14ac:dyDescent="0.5">
      <c r="A87" s="1" t="s">
        <v>129</v>
      </c>
      <c r="C87" s="3">
        <v>1041669</v>
      </c>
      <c r="E87" s="3">
        <v>900666867391</v>
      </c>
      <c r="G87" s="3">
        <v>883510357507</v>
      </c>
      <c r="I87" s="3">
        <v>17156509884</v>
      </c>
      <c r="K87" s="3">
        <v>1041669</v>
      </c>
      <c r="M87" s="3">
        <v>900666867391</v>
      </c>
      <c r="O87" s="3">
        <v>880798981693</v>
      </c>
      <c r="Q87" s="3">
        <v>19867885698</v>
      </c>
    </row>
    <row r="88" spans="1:17" x14ac:dyDescent="0.5">
      <c r="A88" s="1" t="s">
        <v>141</v>
      </c>
      <c r="C88" s="3">
        <v>313699</v>
      </c>
      <c r="E88" s="3">
        <v>253381450018</v>
      </c>
      <c r="G88" s="3">
        <v>250760696873</v>
      </c>
      <c r="I88" s="3">
        <v>2620753145</v>
      </c>
      <c r="K88" s="3">
        <v>313699</v>
      </c>
      <c r="M88" s="3">
        <v>253381450018</v>
      </c>
      <c r="O88" s="3">
        <v>250647253229</v>
      </c>
      <c r="Q88" s="3">
        <v>2734196789</v>
      </c>
    </row>
    <row r="89" spans="1:17" x14ac:dyDescent="0.5">
      <c r="A89" s="1" t="s">
        <v>84</v>
      </c>
      <c r="C89" s="3">
        <v>113009</v>
      </c>
      <c r="E89" s="3">
        <v>87853656543</v>
      </c>
      <c r="G89" s="3">
        <v>87130641656</v>
      </c>
      <c r="I89" s="3">
        <v>723014887</v>
      </c>
      <c r="K89" s="3">
        <v>113009</v>
      </c>
      <c r="M89" s="3">
        <v>87853656543</v>
      </c>
      <c r="O89" s="3">
        <v>84214826117</v>
      </c>
      <c r="Q89" s="3">
        <v>3638830426</v>
      </c>
    </row>
    <row r="90" spans="1:17" x14ac:dyDescent="0.5">
      <c r="A90" s="1" t="s">
        <v>180</v>
      </c>
      <c r="C90" s="3">
        <v>1000000</v>
      </c>
      <c r="E90" s="3">
        <v>913834337500</v>
      </c>
      <c r="G90" s="3">
        <v>913966867500</v>
      </c>
      <c r="I90" s="3">
        <v>-132530000</v>
      </c>
      <c r="K90" s="3">
        <v>1000000</v>
      </c>
      <c r="M90" s="3">
        <v>913834337500</v>
      </c>
      <c r="O90" s="3">
        <v>1000000000000</v>
      </c>
      <c r="Q90" s="3">
        <v>-86165662500</v>
      </c>
    </row>
    <row r="91" spans="1:17" x14ac:dyDescent="0.5">
      <c r="A91" s="1" t="s">
        <v>99</v>
      </c>
      <c r="C91" s="3">
        <v>2000</v>
      </c>
      <c r="E91" s="3">
        <v>1401042015</v>
      </c>
      <c r="G91" s="3">
        <v>1369856340</v>
      </c>
      <c r="I91" s="3">
        <v>31185675</v>
      </c>
      <c r="K91" s="3">
        <v>2000</v>
      </c>
      <c r="M91" s="3">
        <v>1401042015</v>
      </c>
      <c r="O91" s="3">
        <v>1467953208</v>
      </c>
      <c r="Q91" s="3">
        <v>-66911193</v>
      </c>
    </row>
    <row r="92" spans="1:17" x14ac:dyDescent="0.5">
      <c r="A92" s="1" t="s">
        <v>163</v>
      </c>
      <c r="C92" s="3">
        <v>1998800</v>
      </c>
      <c r="E92" s="3">
        <v>1650709554655</v>
      </c>
      <c r="G92" s="3">
        <v>1778867513715</v>
      </c>
      <c r="I92" s="3">
        <v>-128157959060</v>
      </c>
      <c r="K92" s="3">
        <v>1998800</v>
      </c>
      <c r="M92" s="3">
        <v>1650709554655</v>
      </c>
      <c r="O92" s="3">
        <v>1998800000000</v>
      </c>
      <c r="Q92" s="3">
        <v>-348090445345</v>
      </c>
    </row>
    <row r="93" spans="1:17" x14ac:dyDescent="0.5">
      <c r="A93" s="1" t="s">
        <v>169</v>
      </c>
      <c r="C93" s="3">
        <v>5000000</v>
      </c>
      <c r="E93" s="3">
        <v>4889113687500</v>
      </c>
      <c r="G93" s="3">
        <v>4889822737500</v>
      </c>
      <c r="I93" s="3">
        <v>-709050000</v>
      </c>
      <c r="K93" s="3">
        <v>5000000</v>
      </c>
      <c r="M93" s="3">
        <v>4889113687500</v>
      </c>
      <c r="O93" s="3">
        <v>4890177262500</v>
      </c>
      <c r="Q93" s="3">
        <v>-1063575000</v>
      </c>
    </row>
    <row r="94" spans="1:17" x14ac:dyDescent="0.5">
      <c r="A94" s="1" t="s">
        <v>186</v>
      </c>
      <c r="C94" s="3">
        <v>8947626</v>
      </c>
      <c r="E94" s="3">
        <v>7070447615274</v>
      </c>
      <c r="G94" s="3">
        <v>6729516094326</v>
      </c>
      <c r="I94" s="3">
        <v>340931520948</v>
      </c>
      <c r="K94" s="3">
        <v>0</v>
      </c>
      <c r="M94" s="3">
        <v>0</v>
      </c>
      <c r="O94" s="3">
        <v>0</v>
      </c>
      <c r="Q94" s="3">
        <v>0</v>
      </c>
    </row>
    <row r="95" spans="1:17" x14ac:dyDescent="0.5">
      <c r="A95" s="1" t="s">
        <v>166</v>
      </c>
      <c r="C95" s="3">
        <v>5000000</v>
      </c>
      <c r="E95" s="3">
        <v>4894997620843</v>
      </c>
      <c r="G95" s="3">
        <v>4894822556250</v>
      </c>
      <c r="I95" s="3">
        <v>175064593</v>
      </c>
      <c r="K95" s="3">
        <v>5000000</v>
      </c>
      <c r="M95" s="3">
        <v>4894997620843</v>
      </c>
      <c r="O95" s="3">
        <v>4895177443749</v>
      </c>
      <c r="Q95" s="3">
        <v>-179822906</v>
      </c>
    </row>
    <row r="96" spans="1:17" x14ac:dyDescent="0.5">
      <c r="A96" s="1" t="s">
        <v>189</v>
      </c>
      <c r="C96" s="3">
        <v>4886916</v>
      </c>
      <c r="E96" s="3">
        <v>4258212695914</v>
      </c>
      <c r="G96" s="3">
        <v>4271009754282</v>
      </c>
      <c r="I96" s="3">
        <v>-12797058368</v>
      </c>
      <c r="K96" s="3">
        <v>0</v>
      </c>
      <c r="M96" s="3">
        <v>0</v>
      </c>
      <c r="O96" s="3">
        <v>0</v>
      </c>
      <c r="Q96" s="3">
        <v>0</v>
      </c>
    </row>
    <row r="97" spans="1:17" x14ac:dyDescent="0.5">
      <c r="A97" s="1" t="s">
        <v>198</v>
      </c>
      <c r="C97" s="3">
        <v>500000</v>
      </c>
      <c r="E97" s="3">
        <v>475013888125</v>
      </c>
      <c r="G97" s="3">
        <v>475186111875</v>
      </c>
      <c r="I97" s="3">
        <v>-172223750</v>
      </c>
      <c r="K97" s="3">
        <v>500000</v>
      </c>
      <c r="M97" s="3">
        <v>475013888125</v>
      </c>
      <c r="O97" s="3">
        <v>475186111875</v>
      </c>
      <c r="Q97" s="3">
        <v>-172223750</v>
      </c>
    </row>
    <row r="98" spans="1:17" x14ac:dyDescent="0.5">
      <c r="A98" s="1" t="s">
        <v>201</v>
      </c>
      <c r="C98" s="3">
        <v>6000000</v>
      </c>
      <c r="E98" s="3">
        <v>5823744255000</v>
      </c>
      <c r="G98" s="3">
        <v>5824800000000</v>
      </c>
      <c r="I98" s="3">
        <v>-1055745000</v>
      </c>
      <c r="K98" s="3">
        <v>6000000</v>
      </c>
      <c r="M98" s="3">
        <v>5823744255000</v>
      </c>
      <c r="O98" s="3">
        <v>5824800000000</v>
      </c>
      <c r="Q98" s="3">
        <v>-1055745000</v>
      </c>
    </row>
    <row r="99" spans="1:17" x14ac:dyDescent="0.5">
      <c r="A99" s="1" t="s">
        <v>111</v>
      </c>
      <c r="C99" s="3">
        <v>0</v>
      </c>
      <c r="E99" s="3">
        <v>0</v>
      </c>
      <c r="G99" s="3">
        <v>16898338613</v>
      </c>
      <c r="I99" s="3">
        <v>-16898338613</v>
      </c>
      <c r="K99" s="3">
        <v>0</v>
      </c>
      <c r="M99" s="3">
        <v>0</v>
      </c>
      <c r="O99" s="3">
        <v>0</v>
      </c>
      <c r="Q99" s="3">
        <v>0</v>
      </c>
    </row>
    <row r="100" spans="1:17" x14ac:dyDescent="0.5">
      <c r="A100" s="1" t="s">
        <v>144</v>
      </c>
      <c r="C100" s="3">
        <v>0</v>
      </c>
      <c r="E100" s="3">
        <v>0</v>
      </c>
      <c r="G100" s="3">
        <v>76206174657</v>
      </c>
      <c r="I100" s="3">
        <v>-76206174657</v>
      </c>
      <c r="K100" s="3">
        <v>0</v>
      </c>
      <c r="M100" s="3">
        <v>0</v>
      </c>
      <c r="O100" s="3">
        <v>0</v>
      </c>
      <c r="Q100" s="3">
        <v>0</v>
      </c>
    </row>
    <row r="101" spans="1:17" x14ac:dyDescent="0.5">
      <c r="A101" s="1" t="s">
        <v>123</v>
      </c>
      <c r="C101" s="3">
        <v>0</v>
      </c>
      <c r="E101" s="3">
        <v>0</v>
      </c>
      <c r="G101" s="3">
        <v>13823853522</v>
      </c>
      <c r="I101" s="3">
        <v>-13823853522</v>
      </c>
      <c r="K101" s="3">
        <v>0</v>
      </c>
      <c r="M101" s="3">
        <v>0</v>
      </c>
      <c r="O101" s="3">
        <v>0</v>
      </c>
      <c r="Q101" s="3">
        <v>0</v>
      </c>
    </row>
    <row r="102" spans="1:17" ht="22.5" thickBot="1" x14ac:dyDescent="0.55000000000000004">
      <c r="E102" s="6">
        <f>SUM(E8:E101)</f>
        <v>66312004864983</v>
      </c>
      <c r="G102" s="6">
        <f>SUM(G8:G101)</f>
        <v>66248987293223</v>
      </c>
      <c r="I102" s="6">
        <f>SUM(I8:I101)</f>
        <v>63017571760</v>
      </c>
      <c r="M102" s="6">
        <f>SUM(M8:M101)</f>
        <v>53372751686675</v>
      </c>
      <c r="O102" s="6">
        <f>SUM(O8:O101)</f>
        <v>53494757366574</v>
      </c>
      <c r="Q102" s="6">
        <f>SUM(Q8:Q101)</f>
        <v>-122005679899</v>
      </c>
    </row>
    <row r="103" spans="1:17" ht="22.5" thickTop="1" x14ac:dyDescent="0.5"/>
    <row r="104" spans="1:17" x14ac:dyDescent="0.5">
      <c r="Q104" s="3"/>
    </row>
    <row r="106" spans="1:17" x14ac:dyDescent="0.5">
      <c r="I10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2020-08-23T07:36:12Z</dcterms:created>
  <dcterms:modified xsi:type="dcterms:W3CDTF">2020-08-31T14:21:29Z</dcterms:modified>
</cp:coreProperties>
</file>