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DF02EB65-137E-4F62-808B-0FDDFAA6EE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9" i="15"/>
  <c r="G11" i="15"/>
  <c r="E10" i="14"/>
  <c r="C10" i="14"/>
  <c r="I13" i="13"/>
  <c r="K11" i="13" s="1"/>
  <c r="E13" i="13"/>
  <c r="G10" i="13" s="1"/>
  <c r="K95" i="12"/>
  <c r="O95" i="12"/>
  <c r="M95" i="12"/>
  <c r="G95" i="12"/>
  <c r="E95" i="12"/>
  <c r="C9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8" i="12"/>
  <c r="G76" i="11"/>
  <c r="E76" i="11"/>
  <c r="C76" i="11"/>
  <c r="Q76" i="11"/>
  <c r="O76" i="11"/>
  <c r="M76" i="11"/>
  <c r="I75" i="11"/>
  <c r="S7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8" i="10"/>
  <c r="E99" i="10"/>
  <c r="G99" i="10"/>
  <c r="M99" i="10"/>
  <c r="O99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8" i="9"/>
  <c r="O104" i="9"/>
  <c r="M104" i="9"/>
  <c r="G104" i="9"/>
  <c r="E104" i="9"/>
  <c r="O36" i="8"/>
  <c r="S35" i="8"/>
  <c r="M35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8" i="8"/>
  <c r="S36" i="8" s="1"/>
  <c r="M36" i="8"/>
  <c r="M30" i="8"/>
  <c r="T67" i="7"/>
  <c r="S61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7" i="7"/>
  <c r="S58" i="7"/>
  <c r="S59" i="7"/>
  <c r="S60" i="7"/>
  <c r="S8" i="7"/>
  <c r="M60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7" i="7"/>
  <c r="M58" i="7"/>
  <c r="M59" i="7"/>
  <c r="M61" i="7"/>
  <c r="M8" i="7"/>
  <c r="Q36" i="8"/>
  <c r="K36" i="8"/>
  <c r="J10" i="15" s="1"/>
  <c r="I36" i="8"/>
  <c r="Q62" i="7"/>
  <c r="O62" i="7"/>
  <c r="K62" i="7"/>
  <c r="I62" i="7"/>
  <c r="S12" i="6"/>
  <c r="U39" i="11" l="1"/>
  <c r="U31" i="11"/>
  <c r="U62" i="11"/>
  <c r="U50" i="11"/>
  <c r="U10" i="11"/>
  <c r="U8" i="11"/>
  <c r="U43" i="11"/>
  <c r="U23" i="11"/>
  <c r="U67" i="11"/>
  <c r="U35" i="11"/>
  <c r="U27" i="11"/>
  <c r="U70" i="11"/>
  <c r="U66" i="11"/>
  <c r="U42" i="11"/>
  <c r="U34" i="11"/>
  <c r="U18" i="11"/>
  <c r="U14" i="11"/>
  <c r="M62" i="7"/>
  <c r="Q95" i="12"/>
  <c r="Q99" i="10"/>
  <c r="G8" i="13"/>
  <c r="G9" i="13"/>
  <c r="G12" i="13"/>
  <c r="G11" i="13"/>
  <c r="K8" i="13"/>
  <c r="K10" i="13"/>
  <c r="K9" i="13"/>
  <c r="K12" i="13"/>
  <c r="I95" i="12"/>
  <c r="C8" i="15" s="1"/>
  <c r="S76" i="11"/>
  <c r="I76" i="11"/>
  <c r="C7" i="15" s="1"/>
  <c r="C11" i="15" s="1"/>
  <c r="I99" i="10"/>
  <c r="I104" i="9"/>
  <c r="Q104" i="9"/>
  <c r="S62" i="7"/>
  <c r="K11" i="11" l="1"/>
  <c r="K47" i="11"/>
  <c r="K60" i="11"/>
  <c r="K70" i="11"/>
  <c r="K41" i="11"/>
  <c r="K63" i="11"/>
  <c r="K45" i="11"/>
  <c r="K72" i="11"/>
  <c r="K9" i="11"/>
  <c r="K73" i="11"/>
  <c r="K15" i="11"/>
  <c r="K48" i="11"/>
  <c r="K31" i="11"/>
  <c r="K43" i="11"/>
  <c r="K64" i="11"/>
  <c r="K13" i="11"/>
  <c r="K14" i="11"/>
  <c r="K27" i="11"/>
  <c r="K59" i="11"/>
  <c r="K36" i="11"/>
  <c r="K24" i="11"/>
  <c r="K25" i="11"/>
  <c r="K57" i="11"/>
  <c r="K30" i="11"/>
  <c r="K28" i="11"/>
  <c r="K16" i="11"/>
  <c r="K29" i="11"/>
  <c r="K61" i="11"/>
  <c r="K34" i="11"/>
  <c r="K50" i="11"/>
  <c r="K54" i="11"/>
  <c r="E7" i="15"/>
  <c r="E8" i="15"/>
  <c r="J11" i="15"/>
  <c r="E10" i="15"/>
  <c r="E9" i="15"/>
  <c r="K74" i="11"/>
  <c r="K8" i="11"/>
  <c r="K19" i="11"/>
  <c r="K35" i="11"/>
  <c r="K51" i="11"/>
  <c r="K67" i="11"/>
  <c r="K52" i="11"/>
  <c r="K12" i="11"/>
  <c r="K40" i="11"/>
  <c r="K56" i="11"/>
  <c r="K17" i="11"/>
  <c r="K33" i="11"/>
  <c r="K49" i="11"/>
  <c r="K65" i="11"/>
  <c r="K18" i="11"/>
  <c r="K38" i="11"/>
  <c r="K62" i="11"/>
  <c r="U20" i="11"/>
  <c r="U32" i="11"/>
  <c r="U40" i="11"/>
  <c r="U48" i="11"/>
  <c r="U52" i="11"/>
  <c r="U64" i="11"/>
  <c r="U72" i="11"/>
  <c r="U13" i="11"/>
  <c r="U21" i="11"/>
  <c r="U29" i="11"/>
  <c r="U37" i="11"/>
  <c r="U45" i="11"/>
  <c r="U53" i="11"/>
  <c r="U61" i="11"/>
  <c r="U69" i="11"/>
  <c r="U12" i="11"/>
  <c r="U16" i="11"/>
  <c r="U24" i="11"/>
  <c r="U28" i="11"/>
  <c r="U36" i="11"/>
  <c r="U44" i="11"/>
  <c r="U56" i="11"/>
  <c r="U60" i="11"/>
  <c r="U68" i="11"/>
  <c r="U9" i="11"/>
  <c r="U76" i="11" s="1"/>
  <c r="U17" i="11"/>
  <c r="U25" i="11"/>
  <c r="U33" i="11"/>
  <c r="U41" i="11"/>
  <c r="U49" i="11"/>
  <c r="U57" i="11"/>
  <c r="U65" i="11"/>
  <c r="U73" i="11"/>
  <c r="U26" i="11"/>
  <c r="U46" i="11"/>
  <c r="U11" i="11"/>
  <c r="U47" i="11"/>
  <c r="U59" i="11"/>
  <c r="U22" i="11"/>
  <c r="U74" i="11"/>
  <c r="U55" i="11"/>
  <c r="K75" i="11"/>
  <c r="K23" i="11"/>
  <c r="K39" i="11"/>
  <c r="K55" i="11"/>
  <c r="K71" i="11"/>
  <c r="K44" i="11"/>
  <c r="K68" i="11"/>
  <c r="K32" i="11"/>
  <c r="K20" i="11"/>
  <c r="K21" i="11"/>
  <c r="K37" i="11"/>
  <c r="K53" i="11"/>
  <c r="K69" i="11"/>
  <c r="K22" i="11"/>
  <c r="K46" i="11"/>
  <c r="K66" i="11"/>
  <c r="K13" i="13"/>
  <c r="U75" i="11"/>
  <c r="U30" i="11"/>
  <c r="U58" i="11"/>
  <c r="U15" i="11"/>
  <c r="U51" i="11"/>
  <c r="U54" i="11"/>
  <c r="U63" i="11"/>
  <c r="U38" i="11"/>
  <c r="U19" i="11"/>
  <c r="U71" i="11"/>
  <c r="G13" i="13"/>
  <c r="K10" i="11"/>
  <c r="K26" i="11"/>
  <c r="K42" i="11"/>
  <c r="K58" i="11"/>
  <c r="E11" i="15" l="1"/>
  <c r="K76" i="11"/>
  <c r="O12" i="6"/>
  <c r="M12" i="6"/>
  <c r="K12" i="6"/>
  <c r="Q12" i="6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8" i="4" l="1"/>
  <c r="K36" i="4" l="1"/>
  <c r="AK67" i="3"/>
  <c r="P69" i="3"/>
  <c r="AI67" i="3"/>
  <c r="AG67" i="3"/>
  <c r="AA67" i="3"/>
  <c r="W67" i="3"/>
  <c r="S67" i="3"/>
  <c r="Q67" i="3"/>
  <c r="E49" i="1"/>
  <c r="G49" i="1"/>
  <c r="K49" i="1"/>
  <c r="O49" i="1"/>
  <c r="U49" i="1"/>
  <c r="W49" i="1"/>
  <c r="Y49" i="1"/>
</calcChain>
</file>

<file path=xl/sharedStrings.xml><?xml version="1.0" encoding="utf-8"?>
<sst xmlns="http://schemas.openxmlformats.org/spreadsheetml/2006/main" count="1395" uniqueCount="380">
  <si>
    <t>صندوق سرمایه‌گذاری ثابت حامی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</si>
  <si>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</si>
  <si>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</si>
  <si>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</si>
  <si>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</si>
  <si>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</si>
  <si>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</si>
  <si>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</si>
  <si>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</si>
  <si>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</si>
  <si>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</si>
  <si>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</si>
  <si>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</si>
  <si>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</si>
  <si>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</si>
  <si>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</si>
  <si>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</si>
  <si>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</si>
  <si>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</si>
  <si>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</si>
  <si>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</si>
  <si>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</si>
  <si>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</si>
  <si>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</si>
  <si>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</si>
  <si>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تولید و توسعه سرب روی ایرانیان</t>
  </si>
  <si>
    <t>ح . سرمایه گذاری دارویی تامین</t>
  </si>
  <si>
    <t>رایان هم افزا</t>
  </si>
  <si>
    <t>س. و خدمات مدیریت صند. ب کشوری</t>
  </si>
  <si>
    <t>سپید ماکیان</t>
  </si>
  <si>
    <t>سرمایه گذاری دارویی تامین</t>
  </si>
  <si>
    <t>سرمایه گذاری صبا تامین</t>
  </si>
  <si>
    <t>سرمایه گذاری هامون صبا</t>
  </si>
  <si>
    <t>سرمایه‌گذاری‌صندوق‌بازنشستگی‌</t>
  </si>
  <si>
    <t>سرمایه‌گذاری‌غدیر(هلدینگ‌</t>
  </si>
  <si>
    <t>شیرپاستوریزه پگاه گیلان</t>
  </si>
  <si>
    <t>صنایع پتروشیمی خلیج فارس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</si>
  <si>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</si>
  <si>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</si>
  <si>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</si>
  <si>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</si>
  <si>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</si>
  <si>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فجر انرژی خلیج فارس</t>
  </si>
  <si>
    <t>فولاد  خوزستان</t>
  </si>
  <si>
    <t>فولاد مبارکه اصفهان</t>
  </si>
  <si>
    <t>گروه مپنا (سهامی عام)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</si>
  <si>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</si>
  <si>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</si>
  <si>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</si>
  <si>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</si>
  <si>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توسعه سامانه ی نرم افزاری نگین</t>
  </si>
  <si>
    <t>ریل پرداز نو آفرین</t>
  </si>
  <si>
    <t>آریان کیمیا تک</t>
  </si>
  <si>
    <t>ح توسعه معدنی و صنعتی صبانور</t>
  </si>
  <si>
    <t>پتروشیمی پارس</t>
  </si>
  <si>
    <t>تعداد اوراق تبعی</t>
  </si>
  <si>
    <t>قیمت اعمال</t>
  </si>
  <si>
    <t>تاریخ اعمال</t>
  </si>
  <si>
    <t>نرخ موثر</t>
  </si>
  <si>
    <t>اختیار ف.تبعی فتوسا 010229</t>
  </si>
  <si>
    <t>1401/02/29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</si>
  <si>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</si>
  <si>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</si>
  <si>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</si>
  <si>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</si>
  <si>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</si>
  <si>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</si>
  <si>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</si>
  <si>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</si>
  <si>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</si>
  <si>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</si>
  <si>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</si>
  <si>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</si>
  <si>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</si>
  <si>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</si>
  <si>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تابان سپهر14031126</t>
  </si>
  <si>
    <t>1399/12/03</t>
  </si>
  <si>
    <t>1403/12/03</t>
  </si>
  <si>
    <t>اجاصبابدون ضامن بارتبه اعتباری</t>
  </si>
  <si>
    <t>1400/01/28</t>
  </si>
  <si>
    <t>1404/01/27</t>
  </si>
  <si>
    <t>اسنادخزانه-م10بودجه98-001006</t>
  </si>
  <si>
    <t>1398/09/20</t>
  </si>
  <si>
    <t>1400/10/06</t>
  </si>
  <si>
    <t>اسنادخزانه-م10بودجه99-020807</t>
  </si>
  <si>
    <t>1399/11/21</t>
  </si>
  <si>
    <t>1402/08/07</t>
  </si>
  <si>
    <t>اسنادخزانه-م11بودجه98-001013</t>
  </si>
  <si>
    <t>1398/07/09</t>
  </si>
  <si>
    <t>1400/10/13</t>
  </si>
  <si>
    <t>اسنادخزانه-م11بودجه99-020906</t>
  </si>
  <si>
    <t>1400/01/11</t>
  </si>
  <si>
    <t>1402/09/06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</si>
  <si>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</si>
  <si>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</si>
  <si>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</si>
  <si>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</si>
  <si>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</si>
  <si>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</si>
  <si>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</si>
  <si>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</si>
  <si>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</si>
  <si>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</si>
  <si>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</si>
  <si>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</si>
  <si>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</si>
  <si>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</si>
  <si>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</si>
  <si>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</si>
  <si>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</si>
  <si>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</si>
  <si>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</si>
  <si>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</si>
  <si>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</si>
  <si>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</si>
  <si>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</si>
  <si>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</si>
  <si>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</si>
  <si>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</si>
  <si>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</si>
  <si>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</si>
  <si>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</si>
  <si>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</si>
  <si>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</si>
  <si>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</si>
  <si>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</si>
  <si>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</si>
  <si>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</si>
  <si>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</si>
  <si>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</si>
  <si>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</si>
  <si>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</si>
  <si>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</si>
  <si>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</si>
  <si>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</si>
  <si>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</si>
  <si>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</si>
  <si>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</si>
  <si>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</si>
  <si>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</si>
  <si>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اسنادخزانه-م7بودجه98-000719</t>
  </si>
  <si>
    <t>1398/07/16</t>
  </si>
  <si>
    <t>1400/07/19</t>
  </si>
  <si>
    <t>اسنادخزانه-م7بودجه99-020704</t>
  </si>
  <si>
    <t>1399/09/25</t>
  </si>
  <si>
    <t>1402/07/04</t>
  </si>
  <si>
    <t>اسنادخزانه-م8بودجه98-000817</t>
  </si>
  <si>
    <t>1398/09/16</t>
  </si>
  <si>
    <t>1400/08/17</t>
  </si>
  <si>
    <t>اسنادخزانه-م8بودجه99-020606</t>
  </si>
  <si>
    <t>1402/06/06</t>
  </si>
  <si>
    <t>اسنادخزانه-م9بودجه98-000923</t>
  </si>
  <si>
    <t>1398/07/23</t>
  </si>
  <si>
    <t>1400/09/23</t>
  </si>
  <si>
    <t>ص اجاره گل گهر 1411-3 ماهه 17%</t>
  </si>
  <si>
    <t>1396/11/11</t>
  </si>
  <si>
    <t>ص مرابحه خودرو1412- 3ماهه 18%</t>
  </si>
  <si>
    <t>1396/12/05</t>
  </si>
  <si>
    <t>1400/12/05</t>
  </si>
  <si>
    <t>ص مرابحه خودرو412- 3ماهه 18%</t>
  </si>
  <si>
    <t>مرابحه عام دولت1-ش.خ سایر0206</t>
  </si>
  <si>
    <t>1398/12/25</t>
  </si>
  <si>
    <t>1402/06/25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</si>
  <si>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</si>
  <si>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</si>
  <si>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</si>
  <si>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</si>
  <si>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</si>
  <si>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</si>
  <si>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</si>
  <si>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</si>
  <si>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</si>
  <si>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</si>
  <si>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</si>
  <si>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</si>
  <si>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</si>
  <si>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</si>
  <si>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0106</t>
  </si>
  <si>
    <t>1401/06/07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</si>
  <si>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</si>
  <si>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</si>
  <si>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</si>
  <si>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</si>
  <si>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</si>
  <si>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0010</t>
  </si>
  <si>
    <t>1399/06/25</t>
  </si>
  <si>
    <t>1400/10/25</t>
  </si>
  <si>
    <t>مرابحه عام دولت5-ش.خ 0108</t>
  </si>
  <si>
    <t>1401/08/25</t>
  </si>
  <si>
    <t>مرابحه عام دولت5-ش.خ 0109</t>
  </si>
  <si>
    <t>1399/07/08</t>
  </si>
  <si>
    <t>1401/09/08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</si>
  <si>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</si>
  <si>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</si>
  <si>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</si>
  <si>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</si>
  <si>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</si>
  <si>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</si>
  <si>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</si>
  <si>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</si>
  <si>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</si>
  <si>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</si>
  <si>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</si>
  <si>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</si>
  <si>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</si>
  <si>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</si>
  <si>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</si>
  <si>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</si>
  <si>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1402/10/25</t>
  </si>
  <si>
    <t>مرابحه گندم2-واجدشرایط خاص1400</t>
  </si>
  <si>
    <t>1396/08/20</t>
  </si>
  <si>
    <t>1400/08/20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</si>
  <si>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</si>
  <si>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</si>
  <si>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</si>
  <si>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</si>
  <si>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</si>
  <si>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دولت6-ش.خاص140109</t>
  </si>
  <si>
    <t>1398/09/17</t>
  </si>
  <si>
    <t>1401/09/17</t>
  </si>
  <si>
    <t>منفعت دولتی4-شرایط خاص14010729</t>
  </si>
  <si>
    <t>1398/07/29</t>
  </si>
  <si>
    <t>1401/07/29</t>
  </si>
  <si>
    <t>صکوک اجاره مخابرات-3 ماهه 16%</t>
  </si>
  <si>
    <t>1397/02/30</t>
  </si>
  <si>
    <t>1401/02/30</t>
  </si>
  <si>
    <t>مرابحه عام دولت87-ش.خ030304</t>
  </si>
  <si>
    <t>1403/03/04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</si>
  <si>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</si>
  <si>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</si>
  <si>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</si>
  <si>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</si>
  <si>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</si>
  <si>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</si>
  <si>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</si>
  <si>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</si>
  <si>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</si>
  <si>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</si>
  <si>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</si>
  <si>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</si>
  <si>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</si>
  <si>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</si>
  <si>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</si>
  <si>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</si>
  <si>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</si>
  <si>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</si>
  <si>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</si>
  <si>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</si>
  <si>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</si>
  <si>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</si>
  <si>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</si>
  <si>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</si>
  <si>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</si>
  <si>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</si>
  <si>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</si>
  <si>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</si>
  <si>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</si>
  <si>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</si>
  <si>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</si>
  <si>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</si>
  <si>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</si>
  <si>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</si>
  <si>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</si>
  <si>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</si>
  <si>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دولت3-ش.خ 0005</t>
  </si>
  <si>
    <t>1400/05/24</t>
  </si>
  <si>
    <t>منفعت دولت6-ش.خاص ملت0109</t>
  </si>
  <si>
    <t>اجاره تامین اجتماعی-سپهر000523</t>
  </si>
  <si>
    <t>1400/05/23</t>
  </si>
  <si>
    <t>اجاره تامین اجتماعی-سپهر991226</t>
  </si>
  <si>
    <t>1399/12/26</t>
  </si>
  <si>
    <t>اجاره ت.اجتماعی-کاردان991226</t>
  </si>
  <si>
    <t>مرابحه دولتی تعاون-ملت991118</t>
  </si>
  <si>
    <t>1399/11/18</t>
  </si>
  <si>
    <t>مرابحه دولتی تعاون-لوتوس991118</t>
  </si>
  <si>
    <t>مرابحه دولتی تعاون-امید991118</t>
  </si>
  <si>
    <t>مرابحه دولت تعاون-کاردان991118</t>
  </si>
  <si>
    <t>اجاره دولتی آپرورش-ملت991118</t>
  </si>
  <si>
    <t>اجاره دولتی آپرورش-سپهر991118</t>
  </si>
  <si>
    <t>اجاره دولت آپرورش-کاردان991118</t>
  </si>
  <si>
    <t>اجاره دولتی آپرورش-نوین991118</t>
  </si>
  <si>
    <t>اجاره دولتی آپرورش-لوتوس991118</t>
  </si>
  <si>
    <t>صکوک مرابحه سایپا908-3ماهه 18%</t>
  </si>
  <si>
    <t>1399/08/26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</si>
  <si>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</si>
  <si>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</si>
  <si>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</si>
  <si>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</si>
  <si>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</si>
  <si>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</si>
  <si>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1400/04/31</t>
  </si>
  <si>
    <t>1399/12/25</t>
  </si>
  <si>
    <t>1400/04/29</t>
  </si>
  <si>
    <t>1400/04/14</t>
  </si>
  <si>
    <t>1400/03/29</t>
  </si>
  <si>
    <t>1400/04/28</t>
  </si>
  <si>
    <t>1400/04/12</t>
  </si>
  <si>
    <t>1400/05/11</t>
  </si>
  <si>
    <t>1400/04/09</t>
  </si>
  <si>
    <t>1400/04/27</t>
  </si>
  <si>
    <t>1400/05/18</t>
  </si>
  <si>
    <t>1400/04/22</t>
  </si>
  <si>
    <t>تامین سرمایه امید</t>
  </si>
  <si>
    <t>1399/12/27</t>
  </si>
  <si>
    <t>1400/02/25</t>
  </si>
  <si>
    <t>1400/03/23</t>
  </si>
  <si>
    <t>1400/03/25</t>
  </si>
  <si>
    <t>1400/02/28</t>
  </si>
  <si>
    <t>1400/06/20</t>
  </si>
  <si>
    <t>1400/04/06</t>
  </si>
  <si>
    <t>زغال سنگ پروده طبس</t>
  </si>
  <si>
    <t>1400/03/05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</si>
  <si>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</si>
  <si>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</si>
  <si>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</si>
  <si>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</si>
  <si>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</si>
  <si>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</si>
  <si>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</si>
  <si>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سرمایه گذاری سیمان تامین</t>
  </si>
  <si>
    <t>گسترش صنایع روی ایرانیان</t>
  </si>
  <si>
    <t>فرآوری معدنی اپال کانی پارس</t>
  </si>
  <si>
    <t>ح . توسعه‌معادن‌وفلزات‌</t>
  </si>
  <si>
    <t>سپیدار سیستم آسیا</t>
  </si>
  <si>
    <t>لیزینگ پارسیان</t>
  </si>
  <si>
    <t>سرمایه گذاری تامین اجتماعی</t>
  </si>
  <si>
    <t>تامین سرمایه نوین</t>
  </si>
  <si>
    <t>ح . تامین سرمایه نوین</t>
  </si>
  <si>
    <t>پتروشیمی ارومیه</t>
  </si>
  <si>
    <t>صنایع پتروشیمی کرمانشاه</t>
  </si>
  <si>
    <t>پلی پروپیلن جم - جم پیلن</t>
  </si>
  <si>
    <t>پتروشیمی بوعلی سینا</t>
  </si>
  <si>
    <t>ح . پتروشیمی جم</t>
  </si>
  <si>
    <t>صنایع چوب خزر کاسپین</t>
  </si>
  <si>
    <t>صنعت غذایی کورش</t>
  </si>
  <si>
    <t>سکه تمام بهارتحویلی1روزه سامان</t>
  </si>
  <si>
    <t>سکه تمام بهارتحویلی 1روزه رفاه</t>
  </si>
  <si>
    <t>گ.مدیریت ارزش سرمایه ص ب کشوری</t>
  </si>
  <si>
    <t>سکه تمام بهارتحویل1روزه صادرات</t>
  </si>
  <si>
    <t>مدیریت سرمایه گذاری کوثربهمن</t>
  </si>
  <si>
    <t>ح . سرمایه گذاری صبا تامین</t>
  </si>
  <si>
    <t>صندوق س. پشتوانه طلای مفید</t>
  </si>
  <si>
    <t>اوراق سلف موازی ورق گرم فولاد</t>
  </si>
  <si>
    <t>اوراق سلف ورق گرم فولاد اصفهان</t>
  </si>
  <si>
    <t>اوراق سلف ورق گرم فولاد مبارکه</t>
  </si>
  <si>
    <t>سلف نفت خام سبک داخلی2993</t>
  </si>
  <si>
    <t>سلف نفت خام سبک داخلی2991</t>
  </si>
  <si>
    <t>اسنادخزانه-م5بودجه98-000422</t>
  </si>
  <si>
    <t>اسنادخزانه-م16بودجه97-000407</t>
  </si>
  <si>
    <t>اسنادخزانه-م22بودجه97-000428</t>
  </si>
  <si>
    <t>اسنادخزانه-م6بودجه98-000519</t>
  </si>
  <si>
    <t>اسنادخزانه-م4بودجه98-000421</t>
  </si>
  <si>
    <t>اسنادخزانه-م4بودجه97-991022</t>
  </si>
  <si>
    <t>اسنادخزانه-م13بودجه97-000518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</si>
  <si>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</si>
  <si>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</si>
  <si>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</si>
  <si>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</si>
  <si>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</si>
  <si>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</si>
  <si>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</si>
  <si>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</si>
  <si>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</si>
  <si>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</si>
  <si>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</si>
  <si>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207-9012-14422144-1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</si>
  <si>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</si>
  <si>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</si>
  <si>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</si>
  <si>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</si>
  <si>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</si>
  <si>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1400/06/01</t>
  </si>
  <si>
    <t>جلوگیری از نوسانات ناگهانی</t>
  </si>
  <si>
    <t>-</t>
  </si>
  <si>
    <t>اوراق سلف موازی ورق گرم فولاد(عفولاد3)</t>
  </si>
  <si>
    <t>.</t>
  </si>
  <si>
    <t>درآمد سود سهام-اختیارمعامله</t>
  </si>
  <si>
    <t>ابتدای سال مالی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</si>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</sst>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/>
    <xf numFmtId="164" fontId="3" fillId="0" borderId="0" xfId="1" applyNumberFormat="1" applyFont="1"/>
    <xf numFmtId="164" fontId="3" fillId="0" borderId="0" xfId="0" applyNumberFormat="1" applyFont="1"/>
    <xf numFmtId="37" fontId="3" fillId="0" borderId="0" xfId="0" applyNumberFormat="1" applyFont="1"/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0" borderId="2" xfId="0" applyNumberFormat="1" applyFont="1" applyBorder="1"/>
    <xf numFmtId="10" fontId="3" fillId="0" borderId="2" xfId="2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Fill="1"/>
    <xf numFmtId="3" fontId="6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180975</xdr:rowOff>
        </xdr:from>
        <xdr:to>
          <xdr:col>10</xdr:col>
          <xdr:colOff>295275</xdr:colOff>
          <xdr:row>34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CED698B-480F-4EB9-80C2-1AE1DF851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E0A6-3C4D-42D0-8177-104A2FC8E9BA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76200</xdr:colOff>
                <xdr:row>0</xdr:row>
                <xdr:rowOff>180975</xdr:rowOff>
              </from>
              <to>
                <xdr:col>10</xdr:col>
                <xdr:colOff>295275</xdr:colOff>
                <xdr:row>34</xdr:row>
                <xdr:rowOff>28575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11"/>
  <sheetViews>
    <sheetView rightToLeft="1" topLeftCell="A36" workbookViewId="0">
      <selection activeCell="A23" sqref="A23:XFD23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1.5703125" style="4" bestFit="1" customWidth="1"/>
    <col min="6" max="6" width="1" style="4" customWidth="1"/>
    <col min="7" max="7" width="21.5703125" style="4" bestFit="1" customWidth="1"/>
    <col min="8" max="8" width="1" style="4" customWidth="1"/>
    <col min="9" max="9" width="34.5703125" style="4" bestFit="1" customWidth="1"/>
    <col min="10" max="10" width="1" style="4" customWidth="1"/>
    <col min="11" max="11" width="13.28515625" style="4" bestFit="1" customWidth="1"/>
    <col min="12" max="12" width="1" style="4" customWidth="1"/>
    <col min="13" max="13" width="21.5703125" style="4" bestFit="1" customWidth="1"/>
    <col min="14" max="14" width="1" style="4" customWidth="1"/>
    <col min="15" max="15" width="21.5703125" style="4" bestFit="1" customWidth="1"/>
    <col min="16" max="16" width="1" style="4" customWidth="1"/>
    <col min="17" max="17" width="34.5703125" style="4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3</v>
      </c>
      <c r="C6" s="28" t="s">
        <v>257</v>
      </c>
      <c r="D6" s="28" t="s">
        <v>257</v>
      </c>
      <c r="E6" s="28" t="s">
        <v>257</v>
      </c>
      <c r="F6" s="28" t="s">
        <v>257</v>
      </c>
      <c r="G6" s="28" t="s">
        <v>257</v>
      </c>
      <c r="H6" s="28" t="s">
        <v>257</v>
      </c>
      <c r="I6" s="28" t="s">
        <v>257</v>
      </c>
      <c r="K6" s="28" t="s">
        <v>258</v>
      </c>
      <c r="L6" s="28" t="s">
        <v>258</v>
      </c>
      <c r="M6" s="28" t="s">
        <v>258</v>
      </c>
      <c r="N6" s="28" t="s">
        <v>258</v>
      </c>
      <c r="O6" s="28" t="s">
        <v>258</v>
      </c>
      <c r="P6" s="28" t="s">
        <v>258</v>
      </c>
      <c r="Q6" s="28" t="s">
        <v>258</v>
      </c>
    </row>
    <row r="7" spans="1:17" ht="24.75" x14ac:dyDescent="0.55000000000000004">
      <c r="A7" s="28" t="s">
        <v>3</v>
      </c>
      <c r="C7" s="28" t="s">
        <v>7</v>
      </c>
      <c r="E7" s="28" t="s">
        <v>314</v>
      </c>
      <c r="G7" s="28" t="s">
        <v>315</v>
      </c>
      <c r="I7" s="28" t="s">
        <v>316</v>
      </c>
      <c r="K7" s="28" t="s">
        <v>7</v>
      </c>
      <c r="M7" s="28" t="s">
        <v>314</v>
      </c>
      <c r="O7" s="28" t="s">
        <v>315</v>
      </c>
      <c r="Q7" s="28" t="s">
        <v>316</v>
      </c>
    </row>
    <row r="8" spans="1:17" x14ac:dyDescent="0.55000000000000004">
      <c r="A8" s="1" t="s">
        <v>33</v>
      </c>
      <c r="C8" s="6">
        <v>11000000</v>
      </c>
      <c r="D8" s="6"/>
      <c r="E8" s="6">
        <v>189852236200</v>
      </c>
      <c r="F8" s="6"/>
      <c r="G8" s="6">
        <v>190172632439</v>
      </c>
      <c r="H8" s="6"/>
      <c r="I8" s="6">
        <f>E8-G8</f>
        <v>-320396239</v>
      </c>
      <c r="J8" s="6"/>
      <c r="K8" s="6">
        <v>11000000</v>
      </c>
      <c r="L8" s="6"/>
      <c r="M8" s="6">
        <v>189852236200</v>
      </c>
      <c r="N8" s="6"/>
      <c r="O8" s="6">
        <v>191823728096</v>
      </c>
      <c r="P8" s="6"/>
      <c r="Q8" s="6">
        <f>M8-O8</f>
        <v>-1971491896</v>
      </c>
    </row>
    <row r="9" spans="1:17" x14ac:dyDescent="0.55000000000000004">
      <c r="A9" s="1" t="s">
        <v>34</v>
      </c>
      <c r="C9" s="6">
        <v>35000000</v>
      </c>
      <c r="D9" s="6"/>
      <c r="E9" s="6">
        <v>480474876000</v>
      </c>
      <c r="F9" s="6"/>
      <c r="G9" s="6">
        <v>480524964440</v>
      </c>
      <c r="H9" s="6"/>
      <c r="I9" s="6">
        <f t="shared" ref="I9:I72" si="0">E9-G9</f>
        <v>-50088440</v>
      </c>
      <c r="J9" s="6"/>
      <c r="K9" s="6">
        <v>35000000</v>
      </c>
      <c r="L9" s="6"/>
      <c r="M9" s="6">
        <v>480474876000</v>
      </c>
      <c r="N9" s="6"/>
      <c r="O9" s="6">
        <v>505484342603</v>
      </c>
      <c r="P9" s="6"/>
      <c r="Q9" s="6">
        <f t="shared" ref="Q9:Q72" si="1">M9-O9</f>
        <v>-25009466603</v>
      </c>
    </row>
    <row r="10" spans="1:17" x14ac:dyDescent="0.55000000000000004">
      <c r="A10" s="1" t="s">
        <v>49</v>
      </c>
      <c r="C10" s="6">
        <v>50000000</v>
      </c>
      <c r="D10" s="6"/>
      <c r="E10" s="6">
        <v>599350130000</v>
      </c>
      <c r="F10" s="6"/>
      <c r="G10" s="6">
        <v>598943770763</v>
      </c>
      <c r="H10" s="6"/>
      <c r="I10" s="6">
        <f t="shared" si="0"/>
        <v>406359237</v>
      </c>
      <c r="J10" s="6"/>
      <c r="K10" s="6">
        <v>50000000</v>
      </c>
      <c r="L10" s="6"/>
      <c r="M10" s="6">
        <v>599350130000</v>
      </c>
      <c r="N10" s="6"/>
      <c r="O10" s="6">
        <v>612615988396</v>
      </c>
      <c r="P10" s="6"/>
      <c r="Q10" s="6">
        <f t="shared" si="1"/>
        <v>-13265858396</v>
      </c>
    </row>
    <row r="11" spans="1:17" x14ac:dyDescent="0.55000000000000004">
      <c r="A11" s="1" t="s">
        <v>24</v>
      </c>
      <c r="C11" s="6">
        <v>30601092</v>
      </c>
      <c r="D11" s="6"/>
      <c r="E11" s="6">
        <v>301062572866</v>
      </c>
      <c r="F11" s="6"/>
      <c r="G11" s="6">
        <v>301183774780</v>
      </c>
      <c r="H11" s="6"/>
      <c r="I11" s="6">
        <f t="shared" si="0"/>
        <v>-121201914</v>
      </c>
      <c r="J11" s="6"/>
      <c r="K11" s="6">
        <v>30601092</v>
      </c>
      <c r="L11" s="6"/>
      <c r="M11" s="6">
        <v>301062572866</v>
      </c>
      <c r="N11" s="6"/>
      <c r="O11" s="6">
        <v>322050990065</v>
      </c>
      <c r="P11" s="6"/>
      <c r="Q11" s="6">
        <f t="shared" si="1"/>
        <v>-20988417199</v>
      </c>
    </row>
    <row r="12" spans="1:17" x14ac:dyDescent="0.55000000000000004">
      <c r="A12" s="1" t="s">
        <v>22</v>
      </c>
      <c r="C12" s="6">
        <v>2010777</v>
      </c>
      <c r="D12" s="6"/>
      <c r="E12" s="6">
        <v>153440301903</v>
      </c>
      <c r="F12" s="6"/>
      <c r="G12" s="6">
        <v>153214126403</v>
      </c>
      <c r="H12" s="6"/>
      <c r="I12" s="6">
        <f t="shared" si="0"/>
        <v>226175500</v>
      </c>
      <c r="J12" s="6"/>
      <c r="K12" s="6">
        <v>2010777</v>
      </c>
      <c r="L12" s="6"/>
      <c r="M12" s="6">
        <v>153440301903</v>
      </c>
      <c r="N12" s="6"/>
      <c r="O12" s="6">
        <v>155902895249</v>
      </c>
      <c r="P12" s="6"/>
      <c r="Q12" s="6">
        <f t="shared" si="1"/>
        <v>-2462593346</v>
      </c>
    </row>
    <row r="13" spans="1:17" x14ac:dyDescent="0.55000000000000004">
      <c r="A13" s="1" t="s">
        <v>15</v>
      </c>
      <c r="C13" s="6">
        <v>37000000</v>
      </c>
      <c r="D13" s="6"/>
      <c r="E13" s="6">
        <v>457873656160</v>
      </c>
      <c r="F13" s="6"/>
      <c r="G13" s="6">
        <v>457266756223</v>
      </c>
      <c r="H13" s="6"/>
      <c r="I13" s="6">
        <f t="shared" si="0"/>
        <v>606899937</v>
      </c>
      <c r="J13" s="6"/>
      <c r="K13" s="6">
        <v>37000000</v>
      </c>
      <c r="L13" s="6"/>
      <c r="M13" s="6">
        <v>457873656160</v>
      </c>
      <c r="N13" s="6"/>
      <c r="O13" s="6">
        <v>496242478211</v>
      </c>
      <c r="P13" s="6"/>
      <c r="Q13" s="6">
        <f t="shared" si="1"/>
        <v>-38368822051</v>
      </c>
    </row>
    <row r="14" spans="1:17" x14ac:dyDescent="0.55000000000000004">
      <c r="A14" s="1" t="s">
        <v>48</v>
      </c>
      <c r="C14" s="6">
        <v>18000000</v>
      </c>
      <c r="D14" s="6"/>
      <c r="E14" s="6">
        <v>472894713360</v>
      </c>
      <c r="F14" s="6"/>
      <c r="G14" s="6">
        <v>473033742059</v>
      </c>
      <c r="H14" s="6"/>
      <c r="I14" s="6">
        <f t="shared" si="0"/>
        <v>-139028699</v>
      </c>
      <c r="J14" s="6"/>
      <c r="K14" s="6">
        <v>18000000</v>
      </c>
      <c r="L14" s="6"/>
      <c r="M14" s="6">
        <v>472894713360</v>
      </c>
      <c r="N14" s="6"/>
      <c r="O14" s="6">
        <v>505774415609</v>
      </c>
      <c r="P14" s="6"/>
      <c r="Q14" s="6">
        <f t="shared" si="1"/>
        <v>-32879702249</v>
      </c>
    </row>
    <row r="15" spans="1:17" x14ac:dyDescent="0.55000000000000004">
      <c r="A15" s="1" t="s">
        <v>44</v>
      </c>
      <c r="C15" s="6">
        <v>163864089</v>
      </c>
      <c r="D15" s="6"/>
      <c r="E15" s="6">
        <v>1646374816181</v>
      </c>
      <c r="F15" s="6"/>
      <c r="G15" s="6">
        <v>1650651493666</v>
      </c>
      <c r="H15" s="6"/>
      <c r="I15" s="6">
        <f t="shared" si="0"/>
        <v>-4276677485</v>
      </c>
      <c r="J15" s="6"/>
      <c r="K15" s="6">
        <v>163864089</v>
      </c>
      <c r="L15" s="6"/>
      <c r="M15" s="6">
        <v>1646374816181</v>
      </c>
      <c r="N15" s="6"/>
      <c r="O15" s="6">
        <v>1705526122822</v>
      </c>
      <c r="P15" s="6"/>
      <c r="Q15" s="6">
        <f t="shared" si="1"/>
        <v>-59151306641</v>
      </c>
    </row>
    <row r="16" spans="1:17" x14ac:dyDescent="0.55000000000000004">
      <c r="A16" s="1" t="s">
        <v>43</v>
      </c>
      <c r="C16" s="6">
        <v>68000000</v>
      </c>
      <c r="D16" s="6"/>
      <c r="E16" s="6">
        <v>1084341270880</v>
      </c>
      <c r="F16" s="6"/>
      <c r="G16" s="6">
        <v>1089939124033</v>
      </c>
      <c r="H16" s="6"/>
      <c r="I16" s="6">
        <f t="shared" si="0"/>
        <v>-5597853153</v>
      </c>
      <c r="J16" s="6"/>
      <c r="K16" s="6">
        <v>68000000</v>
      </c>
      <c r="L16" s="6"/>
      <c r="M16" s="6">
        <v>1084341270880</v>
      </c>
      <c r="N16" s="6"/>
      <c r="O16" s="6">
        <v>1129953383127</v>
      </c>
      <c r="P16" s="6"/>
      <c r="Q16" s="6">
        <f t="shared" si="1"/>
        <v>-45612112247</v>
      </c>
    </row>
    <row r="17" spans="1:17" x14ac:dyDescent="0.55000000000000004">
      <c r="A17" s="1" t="s">
        <v>18</v>
      </c>
      <c r="C17" s="6">
        <v>3300000</v>
      </c>
      <c r="D17" s="6"/>
      <c r="E17" s="6">
        <v>391352755134</v>
      </c>
      <c r="F17" s="6"/>
      <c r="G17" s="6">
        <v>391920187555</v>
      </c>
      <c r="H17" s="6"/>
      <c r="I17" s="6">
        <f t="shared" si="0"/>
        <v>-567432421</v>
      </c>
      <c r="J17" s="6"/>
      <c r="K17" s="6">
        <v>3300000</v>
      </c>
      <c r="L17" s="6"/>
      <c r="M17" s="6">
        <v>391352755134</v>
      </c>
      <c r="N17" s="6"/>
      <c r="O17" s="6">
        <v>407714757101</v>
      </c>
      <c r="P17" s="6"/>
      <c r="Q17" s="6">
        <f t="shared" si="1"/>
        <v>-16362001967</v>
      </c>
    </row>
    <row r="18" spans="1:17" x14ac:dyDescent="0.55000000000000004">
      <c r="A18" s="1" t="s">
        <v>16</v>
      </c>
      <c r="C18" s="6">
        <v>92000000</v>
      </c>
      <c r="D18" s="6"/>
      <c r="E18" s="6">
        <v>546368573280</v>
      </c>
      <c r="F18" s="6"/>
      <c r="G18" s="6">
        <v>546825211596</v>
      </c>
      <c r="H18" s="6"/>
      <c r="I18" s="6">
        <f t="shared" si="0"/>
        <v>-456638316</v>
      </c>
      <c r="J18" s="6"/>
      <c r="K18" s="6">
        <v>92000000</v>
      </c>
      <c r="L18" s="6"/>
      <c r="M18" s="6">
        <v>546368573280</v>
      </c>
      <c r="N18" s="6"/>
      <c r="O18" s="6">
        <v>604584965388</v>
      </c>
      <c r="P18" s="6"/>
      <c r="Q18" s="6">
        <f t="shared" si="1"/>
        <v>-58216392108</v>
      </c>
    </row>
    <row r="19" spans="1:17" x14ac:dyDescent="0.55000000000000004">
      <c r="A19" s="1" t="s">
        <v>46</v>
      </c>
      <c r="C19" s="6">
        <v>3534104</v>
      </c>
      <c r="D19" s="6"/>
      <c r="E19" s="6">
        <v>101285234160</v>
      </c>
      <c r="F19" s="6"/>
      <c r="G19" s="6">
        <v>101299151160</v>
      </c>
      <c r="H19" s="6"/>
      <c r="I19" s="6">
        <f t="shared" si="0"/>
        <v>-13917000</v>
      </c>
      <c r="J19" s="6"/>
      <c r="K19" s="6">
        <v>3534104</v>
      </c>
      <c r="L19" s="6"/>
      <c r="M19" s="6">
        <v>101285234160</v>
      </c>
      <c r="N19" s="6"/>
      <c r="O19" s="6">
        <v>100898037013</v>
      </c>
      <c r="P19" s="6"/>
      <c r="Q19" s="6">
        <f t="shared" si="1"/>
        <v>387197147</v>
      </c>
    </row>
    <row r="20" spans="1:17" x14ac:dyDescent="0.55000000000000004">
      <c r="A20" s="1" t="s">
        <v>19</v>
      </c>
      <c r="C20" s="6">
        <v>1048429</v>
      </c>
      <c r="D20" s="6"/>
      <c r="E20" s="6">
        <v>161427462525</v>
      </c>
      <c r="F20" s="6"/>
      <c r="G20" s="6">
        <v>161202582716</v>
      </c>
      <c r="H20" s="6"/>
      <c r="I20" s="6">
        <f t="shared" si="0"/>
        <v>224879809</v>
      </c>
      <c r="J20" s="6"/>
      <c r="K20" s="6">
        <v>1048429</v>
      </c>
      <c r="L20" s="6"/>
      <c r="M20" s="6">
        <v>161427462525</v>
      </c>
      <c r="N20" s="6"/>
      <c r="O20" s="6">
        <v>160569804989</v>
      </c>
      <c r="P20" s="6"/>
      <c r="Q20" s="6">
        <f t="shared" si="1"/>
        <v>857657536</v>
      </c>
    </row>
    <row r="21" spans="1:17" x14ac:dyDescent="0.55000000000000004">
      <c r="A21" s="1" t="s">
        <v>36</v>
      </c>
      <c r="C21" s="6">
        <v>35000000</v>
      </c>
      <c r="D21" s="6"/>
      <c r="E21" s="6">
        <v>421285942000</v>
      </c>
      <c r="F21" s="6"/>
      <c r="G21" s="6">
        <v>422968002680</v>
      </c>
      <c r="H21" s="6"/>
      <c r="I21" s="6">
        <f t="shared" si="0"/>
        <v>-1682060680</v>
      </c>
      <c r="J21" s="6"/>
      <c r="K21" s="6">
        <v>35000000</v>
      </c>
      <c r="L21" s="6"/>
      <c r="M21" s="6">
        <v>421285942000</v>
      </c>
      <c r="N21" s="6"/>
      <c r="O21" s="6">
        <v>422860386978</v>
      </c>
      <c r="P21" s="6"/>
      <c r="Q21" s="6">
        <f t="shared" si="1"/>
        <v>-1574444978</v>
      </c>
    </row>
    <row r="22" spans="1:17" x14ac:dyDescent="0.55000000000000004">
      <c r="A22" s="1" t="s">
        <v>30</v>
      </c>
      <c r="C22" s="6">
        <v>4404109</v>
      </c>
      <c r="D22" s="6"/>
      <c r="E22" s="6">
        <v>89943661051</v>
      </c>
      <c r="F22" s="6"/>
      <c r="G22" s="6">
        <v>90521388340</v>
      </c>
      <c r="H22" s="6"/>
      <c r="I22" s="6">
        <f t="shared" si="0"/>
        <v>-577727289</v>
      </c>
      <c r="J22" s="6"/>
      <c r="K22" s="6">
        <v>4404109</v>
      </c>
      <c r="L22" s="6"/>
      <c r="M22" s="6">
        <v>89943661051</v>
      </c>
      <c r="N22" s="6"/>
      <c r="O22" s="6">
        <v>96833895992</v>
      </c>
      <c r="P22" s="6"/>
      <c r="Q22" s="6">
        <f t="shared" si="1"/>
        <v>-6890234941</v>
      </c>
    </row>
    <row r="23" spans="1:17" x14ac:dyDescent="0.55000000000000004">
      <c r="A23" s="1" t="s">
        <v>37</v>
      </c>
      <c r="C23" s="6">
        <v>5305200</v>
      </c>
      <c r="D23" s="6"/>
      <c r="E23" s="6">
        <v>1317764932328</v>
      </c>
      <c r="F23" s="6"/>
      <c r="G23" s="6">
        <v>1449448290597</v>
      </c>
      <c r="H23" s="6"/>
      <c r="I23" s="6">
        <f t="shared" si="0"/>
        <v>-131683358269</v>
      </c>
      <c r="J23" s="6"/>
      <c r="K23" s="6">
        <v>5305200</v>
      </c>
      <c r="L23" s="6"/>
      <c r="M23" s="6">
        <v>1317764932328</v>
      </c>
      <c r="N23" s="6"/>
      <c r="O23" s="6">
        <v>1186379858721</v>
      </c>
      <c r="P23" s="6"/>
      <c r="Q23" s="6">
        <f t="shared" si="1"/>
        <v>131385073607</v>
      </c>
    </row>
    <row r="24" spans="1:17" x14ac:dyDescent="0.55000000000000004">
      <c r="A24" s="1" t="s">
        <v>53</v>
      </c>
      <c r="C24" s="6">
        <v>10000000</v>
      </c>
      <c r="D24" s="6"/>
      <c r="E24" s="6">
        <v>152498547607</v>
      </c>
      <c r="F24" s="6"/>
      <c r="G24" s="6">
        <v>153619699023</v>
      </c>
      <c r="H24" s="6"/>
      <c r="I24" s="6">
        <f t="shared" si="0"/>
        <v>-1121151416</v>
      </c>
      <c r="J24" s="6"/>
      <c r="K24" s="6">
        <v>10000000</v>
      </c>
      <c r="L24" s="6"/>
      <c r="M24" s="6">
        <v>152498547600</v>
      </c>
      <c r="N24" s="6"/>
      <c r="O24" s="6">
        <v>153619699023</v>
      </c>
      <c r="P24" s="6"/>
      <c r="Q24" s="6">
        <f t="shared" si="1"/>
        <v>-1121151423</v>
      </c>
    </row>
    <row r="25" spans="1:17" x14ac:dyDescent="0.55000000000000004">
      <c r="A25" s="1" t="s">
        <v>47</v>
      </c>
      <c r="C25" s="6">
        <v>10385599</v>
      </c>
      <c r="D25" s="6"/>
      <c r="E25" s="6">
        <v>229458241593</v>
      </c>
      <c r="F25" s="6"/>
      <c r="G25" s="6">
        <v>229449211639</v>
      </c>
      <c r="H25" s="6"/>
      <c r="I25" s="6">
        <f t="shared" si="0"/>
        <v>9029954</v>
      </c>
      <c r="J25" s="6"/>
      <c r="K25" s="6">
        <v>10385599</v>
      </c>
      <c r="L25" s="6"/>
      <c r="M25" s="6">
        <v>229458241593</v>
      </c>
      <c r="N25" s="6"/>
      <c r="O25" s="6">
        <v>236237340341</v>
      </c>
      <c r="P25" s="6"/>
      <c r="Q25" s="6">
        <f t="shared" si="1"/>
        <v>-6779098748</v>
      </c>
    </row>
    <row r="26" spans="1:17" x14ac:dyDescent="0.55000000000000004">
      <c r="A26" s="1" t="s">
        <v>21</v>
      </c>
      <c r="C26" s="6">
        <v>21610695</v>
      </c>
      <c r="D26" s="6"/>
      <c r="E26" s="6">
        <v>1011897411467</v>
      </c>
      <c r="F26" s="6"/>
      <c r="G26" s="6">
        <v>1008587349886</v>
      </c>
      <c r="H26" s="6"/>
      <c r="I26" s="6">
        <f t="shared" si="0"/>
        <v>3310061581</v>
      </c>
      <c r="J26" s="6"/>
      <c r="K26" s="6">
        <v>21610695</v>
      </c>
      <c r="L26" s="6"/>
      <c r="M26" s="6">
        <v>1011897411467</v>
      </c>
      <c r="N26" s="6"/>
      <c r="O26" s="6">
        <v>1140222217579</v>
      </c>
      <c r="P26" s="6"/>
      <c r="Q26" s="6">
        <f t="shared" si="1"/>
        <v>-128324806112</v>
      </c>
    </row>
    <row r="27" spans="1:17" x14ac:dyDescent="0.55000000000000004">
      <c r="A27" s="1" t="s">
        <v>42</v>
      </c>
      <c r="C27" s="6">
        <v>15621250</v>
      </c>
      <c r="D27" s="6"/>
      <c r="E27" s="6">
        <v>472869483455</v>
      </c>
      <c r="F27" s="6"/>
      <c r="G27" s="6">
        <v>474351951181</v>
      </c>
      <c r="H27" s="6"/>
      <c r="I27" s="6">
        <f t="shared" si="0"/>
        <v>-1482467726</v>
      </c>
      <c r="J27" s="6"/>
      <c r="K27" s="6">
        <v>15621250</v>
      </c>
      <c r="L27" s="6"/>
      <c r="M27" s="6">
        <v>472869483455</v>
      </c>
      <c r="N27" s="6"/>
      <c r="O27" s="6">
        <v>483264998003</v>
      </c>
      <c r="P27" s="6"/>
      <c r="Q27" s="6">
        <f t="shared" si="1"/>
        <v>-10395514548</v>
      </c>
    </row>
    <row r="28" spans="1:17" x14ac:dyDescent="0.55000000000000004">
      <c r="A28" s="1" t="s">
        <v>17</v>
      </c>
      <c r="C28" s="6">
        <v>15000000</v>
      </c>
      <c r="D28" s="6"/>
      <c r="E28" s="6">
        <v>155184432000</v>
      </c>
      <c r="F28" s="6"/>
      <c r="G28" s="6">
        <v>155604309407</v>
      </c>
      <c r="H28" s="6"/>
      <c r="I28" s="6">
        <f t="shared" si="0"/>
        <v>-419877407</v>
      </c>
      <c r="J28" s="6"/>
      <c r="K28" s="6">
        <v>15000000</v>
      </c>
      <c r="L28" s="6"/>
      <c r="M28" s="6">
        <v>155184432000</v>
      </c>
      <c r="N28" s="6"/>
      <c r="O28" s="6">
        <v>157072844073</v>
      </c>
      <c r="P28" s="6"/>
      <c r="Q28" s="6">
        <f t="shared" si="1"/>
        <v>-1888412073</v>
      </c>
    </row>
    <row r="29" spans="1:17" x14ac:dyDescent="0.55000000000000004">
      <c r="A29" s="1" t="s">
        <v>38</v>
      </c>
      <c r="C29" s="6">
        <v>5825716</v>
      </c>
      <c r="D29" s="6"/>
      <c r="E29" s="6">
        <v>1078083700096</v>
      </c>
      <c r="F29" s="6"/>
      <c r="G29" s="6">
        <v>1140140214431</v>
      </c>
      <c r="H29" s="6"/>
      <c r="I29" s="6">
        <f t="shared" si="0"/>
        <v>-62056514335</v>
      </c>
      <c r="J29" s="6"/>
      <c r="K29" s="6">
        <v>5825716</v>
      </c>
      <c r="L29" s="6"/>
      <c r="M29" s="6">
        <v>1078083700096</v>
      </c>
      <c r="N29" s="6"/>
      <c r="O29" s="6">
        <v>949998671622</v>
      </c>
      <c r="P29" s="6"/>
      <c r="Q29" s="6">
        <f t="shared" si="1"/>
        <v>128085028474</v>
      </c>
    </row>
    <row r="30" spans="1:17" x14ac:dyDescent="0.55000000000000004">
      <c r="A30" s="1" t="s">
        <v>35</v>
      </c>
      <c r="C30" s="6">
        <v>486814</v>
      </c>
      <c r="D30" s="6"/>
      <c r="E30" s="6">
        <v>10315896883</v>
      </c>
      <c r="F30" s="6"/>
      <c r="G30" s="6">
        <v>10347423001</v>
      </c>
      <c r="H30" s="6"/>
      <c r="I30" s="6">
        <f t="shared" si="0"/>
        <v>-31526118</v>
      </c>
      <c r="J30" s="6"/>
      <c r="K30" s="6">
        <v>486814</v>
      </c>
      <c r="L30" s="6"/>
      <c r="M30" s="6">
        <v>10315896883</v>
      </c>
      <c r="N30" s="6"/>
      <c r="O30" s="6">
        <v>9918906901</v>
      </c>
      <c r="P30" s="6"/>
      <c r="Q30" s="6">
        <f t="shared" si="1"/>
        <v>396989982</v>
      </c>
    </row>
    <row r="31" spans="1:17" x14ac:dyDescent="0.55000000000000004">
      <c r="A31" s="1" t="s">
        <v>20</v>
      </c>
      <c r="C31" s="6">
        <v>47000000</v>
      </c>
      <c r="D31" s="6"/>
      <c r="E31" s="6">
        <v>491153753420</v>
      </c>
      <c r="F31" s="6"/>
      <c r="G31" s="6">
        <v>491247420186</v>
      </c>
      <c r="H31" s="6"/>
      <c r="I31" s="6">
        <f t="shared" si="0"/>
        <v>-93666766</v>
      </c>
      <c r="J31" s="6"/>
      <c r="K31" s="6">
        <v>47000000</v>
      </c>
      <c r="L31" s="6"/>
      <c r="M31" s="6">
        <v>491153753420</v>
      </c>
      <c r="N31" s="6"/>
      <c r="O31" s="6">
        <v>504283352697</v>
      </c>
      <c r="P31" s="6"/>
      <c r="Q31" s="6">
        <f t="shared" si="1"/>
        <v>-13129599277</v>
      </c>
    </row>
    <row r="32" spans="1:17" x14ac:dyDescent="0.55000000000000004">
      <c r="A32" s="1" t="s">
        <v>23</v>
      </c>
      <c r="C32" s="6">
        <v>1335000</v>
      </c>
      <c r="D32" s="6"/>
      <c r="E32" s="6">
        <v>132893695422</v>
      </c>
      <c r="F32" s="6"/>
      <c r="G32" s="6">
        <v>133415023126</v>
      </c>
      <c r="H32" s="6"/>
      <c r="I32" s="6">
        <f t="shared" si="0"/>
        <v>-521327704</v>
      </c>
      <c r="J32" s="6"/>
      <c r="K32" s="6">
        <v>1335000</v>
      </c>
      <c r="L32" s="6"/>
      <c r="M32" s="6">
        <v>132893695429</v>
      </c>
      <c r="N32" s="6"/>
      <c r="O32" s="6">
        <v>147346469234</v>
      </c>
      <c r="P32" s="6"/>
      <c r="Q32" s="6">
        <f t="shared" si="1"/>
        <v>-14452773805</v>
      </c>
    </row>
    <row r="33" spans="1:17" x14ac:dyDescent="0.55000000000000004">
      <c r="A33" s="1" t="s">
        <v>31</v>
      </c>
      <c r="C33" s="6">
        <v>18942142</v>
      </c>
      <c r="D33" s="6"/>
      <c r="E33" s="6">
        <v>127077950576</v>
      </c>
      <c r="F33" s="6"/>
      <c r="G33" s="6">
        <v>163103980504</v>
      </c>
      <c r="H33" s="6"/>
      <c r="I33" s="6">
        <f t="shared" si="0"/>
        <v>-36026029928</v>
      </c>
      <c r="J33" s="6"/>
      <c r="K33" s="6">
        <v>18942142</v>
      </c>
      <c r="L33" s="6"/>
      <c r="M33" s="6">
        <v>127077950576</v>
      </c>
      <c r="N33" s="6"/>
      <c r="O33" s="6">
        <v>163709748838</v>
      </c>
      <c r="P33" s="6"/>
      <c r="Q33" s="6">
        <f t="shared" si="1"/>
        <v>-36631798262</v>
      </c>
    </row>
    <row r="34" spans="1:17" x14ac:dyDescent="0.55000000000000004">
      <c r="A34" s="1" t="s">
        <v>39</v>
      </c>
      <c r="C34" s="6">
        <v>4035375</v>
      </c>
      <c r="D34" s="6"/>
      <c r="E34" s="6">
        <v>934112640375</v>
      </c>
      <c r="F34" s="6"/>
      <c r="G34" s="6">
        <v>1013510129820</v>
      </c>
      <c r="H34" s="6"/>
      <c r="I34" s="6">
        <f t="shared" si="0"/>
        <v>-79397489445</v>
      </c>
      <c r="J34" s="6"/>
      <c r="K34" s="6">
        <v>4035375</v>
      </c>
      <c r="L34" s="6"/>
      <c r="M34" s="6">
        <v>934112640375</v>
      </c>
      <c r="N34" s="6"/>
      <c r="O34" s="6">
        <v>899999772041</v>
      </c>
      <c r="P34" s="6"/>
      <c r="Q34" s="6">
        <f t="shared" si="1"/>
        <v>34112868334</v>
      </c>
    </row>
    <row r="35" spans="1:17" x14ac:dyDescent="0.55000000000000004">
      <c r="A35" s="1" t="s">
        <v>41</v>
      </c>
      <c r="C35" s="6">
        <v>2387020</v>
      </c>
      <c r="D35" s="6"/>
      <c r="E35" s="6">
        <v>1567770865800</v>
      </c>
      <c r="F35" s="6"/>
      <c r="G35" s="6">
        <v>1706271982075</v>
      </c>
      <c r="H35" s="6"/>
      <c r="I35" s="6">
        <f t="shared" si="0"/>
        <v>-138501116275</v>
      </c>
      <c r="J35" s="6"/>
      <c r="K35" s="6">
        <v>2387020</v>
      </c>
      <c r="L35" s="6"/>
      <c r="M35" s="6">
        <v>1567770865800</v>
      </c>
      <c r="N35" s="6"/>
      <c r="O35" s="6">
        <v>1399996561661</v>
      </c>
      <c r="P35" s="6"/>
      <c r="Q35" s="6">
        <f t="shared" si="1"/>
        <v>167774304139</v>
      </c>
    </row>
    <row r="36" spans="1:17" x14ac:dyDescent="0.55000000000000004">
      <c r="A36" s="1" t="s">
        <v>40</v>
      </c>
      <c r="C36" s="6">
        <v>483611</v>
      </c>
      <c r="D36" s="6"/>
      <c r="E36" s="6">
        <v>1534108396145</v>
      </c>
      <c r="F36" s="6"/>
      <c r="G36" s="6">
        <v>1611513280647</v>
      </c>
      <c r="H36" s="6"/>
      <c r="I36" s="6">
        <f t="shared" si="0"/>
        <v>-77404884502</v>
      </c>
      <c r="J36" s="6"/>
      <c r="K36" s="6">
        <v>483611</v>
      </c>
      <c r="L36" s="6"/>
      <c r="M36" s="6">
        <v>1534108396145</v>
      </c>
      <c r="N36" s="6"/>
      <c r="O36" s="6">
        <v>1299996480476</v>
      </c>
      <c r="P36" s="6"/>
      <c r="Q36" s="6">
        <f t="shared" si="1"/>
        <v>234111915669</v>
      </c>
    </row>
    <row r="37" spans="1:17" x14ac:dyDescent="0.55000000000000004">
      <c r="A37" s="1" t="s">
        <v>29</v>
      </c>
      <c r="C37" s="6">
        <v>885273</v>
      </c>
      <c r="D37" s="6"/>
      <c r="E37" s="6">
        <v>51350397865</v>
      </c>
      <c r="F37" s="6"/>
      <c r="G37" s="6">
        <v>51141451428</v>
      </c>
      <c r="H37" s="6"/>
      <c r="I37" s="6">
        <f t="shared" si="0"/>
        <v>208946437</v>
      </c>
      <c r="J37" s="6"/>
      <c r="K37" s="6">
        <v>885273</v>
      </c>
      <c r="L37" s="6"/>
      <c r="M37" s="6">
        <v>51350397865</v>
      </c>
      <c r="N37" s="6"/>
      <c r="O37" s="6">
        <v>53682244211</v>
      </c>
      <c r="P37" s="6"/>
      <c r="Q37" s="6">
        <f t="shared" si="1"/>
        <v>-2331846346</v>
      </c>
    </row>
    <row r="38" spans="1:17" x14ac:dyDescent="0.55000000000000004">
      <c r="A38" s="1" t="s">
        <v>52</v>
      </c>
      <c r="C38" s="6">
        <v>1568605</v>
      </c>
      <c r="D38" s="6"/>
      <c r="E38" s="6">
        <v>55581602343</v>
      </c>
      <c r="F38" s="6"/>
      <c r="G38" s="6">
        <v>55573578851</v>
      </c>
      <c r="H38" s="6"/>
      <c r="I38" s="6">
        <f t="shared" si="0"/>
        <v>8023492</v>
      </c>
      <c r="J38" s="6"/>
      <c r="K38" s="6">
        <v>1568605</v>
      </c>
      <c r="L38" s="6"/>
      <c r="M38" s="6">
        <v>55581602343</v>
      </c>
      <c r="N38" s="6"/>
      <c r="O38" s="6">
        <v>55573578851</v>
      </c>
      <c r="P38" s="6"/>
      <c r="Q38" s="6">
        <f t="shared" si="1"/>
        <v>8023492</v>
      </c>
    </row>
    <row r="39" spans="1:17" x14ac:dyDescent="0.55000000000000004">
      <c r="A39" s="1" t="s">
        <v>51</v>
      </c>
      <c r="C39" s="6">
        <v>1534767</v>
      </c>
      <c r="D39" s="6"/>
      <c r="E39" s="6">
        <v>7059660733</v>
      </c>
      <c r="F39" s="6"/>
      <c r="G39" s="6">
        <v>7064863825</v>
      </c>
      <c r="H39" s="6"/>
      <c r="I39" s="6">
        <f t="shared" si="0"/>
        <v>-5203092</v>
      </c>
      <c r="J39" s="6"/>
      <c r="K39" s="6">
        <v>1534767</v>
      </c>
      <c r="L39" s="6"/>
      <c r="M39" s="6">
        <v>7059660733</v>
      </c>
      <c r="N39" s="6"/>
      <c r="O39" s="6">
        <v>7064863825</v>
      </c>
      <c r="P39" s="6"/>
      <c r="Q39" s="6">
        <f t="shared" si="1"/>
        <v>-5203092</v>
      </c>
    </row>
    <row r="40" spans="1:17" x14ac:dyDescent="0.55000000000000004">
      <c r="A40" s="1" t="s">
        <v>28</v>
      </c>
      <c r="C40" s="6">
        <v>500542</v>
      </c>
      <c r="D40" s="6"/>
      <c r="E40" s="6">
        <v>5068878194</v>
      </c>
      <c r="F40" s="6"/>
      <c r="G40" s="6">
        <v>5044471465</v>
      </c>
      <c r="H40" s="6"/>
      <c r="I40" s="6">
        <f t="shared" si="0"/>
        <v>24406729</v>
      </c>
      <c r="J40" s="6"/>
      <c r="K40" s="6">
        <v>500542</v>
      </c>
      <c r="L40" s="6"/>
      <c r="M40" s="6">
        <v>5068878194</v>
      </c>
      <c r="N40" s="6"/>
      <c r="O40" s="6">
        <v>5053284081</v>
      </c>
      <c r="P40" s="6"/>
      <c r="Q40" s="6">
        <f t="shared" si="1"/>
        <v>15594113</v>
      </c>
    </row>
    <row r="41" spans="1:17" x14ac:dyDescent="0.55000000000000004">
      <c r="A41" s="1" t="s">
        <v>50</v>
      </c>
      <c r="C41" s="6">
        <v>650804</v>
      </c>
      <c r="D41" s="6"/>
      <c r="E41" s="6">
        <v>6194985878</v>
      </c>
      <c r="F41" s="6"/>
      <c r="G41" s="6">
        <v>6205715876</v>
      </c>
      <c r="H41" s="6"/>
      <c r="I41" s="6">
        <f t="shared" si="0"/>
        <v>-10729998</v>
      </c>
      <c r="J41" s="6"/>
      <c r="K41" s="6">
        <v>650804</v>
      </c>
      <c r="L41" s="6"/>
      <c r="M41" s="6">
        <v>6194985878</v>
      </c>
      <c r="N41" s="6"/>
      <c r="O41" s="6">
        <v>6205715876</v>
      </c>
      <c r="P41" s="6"/>
      <c r="Q41" s="6">
        <f t="shared" si="1"/>
        <v>-10729998</v>
      </c>
    </row>
    <row r="42" spans="1:17" x14ac:dyDescent="0.55000000000000004">
      <c r="A42" s="1" t="s">
        <v>45</v>
      </c>
      <c r="C42" s="6">
        <v>0</v>
      </c>
      <c r="D42" s="6"/>
      <c r="E42" s="6">
        <v>0</v>
      </c>
      <c r="F42" s="6"/>
      <c r="G42" s="6">
        <v>3957905</v>
      </c>
      <c r="H42" s="6"/>
      <c r="I42" s="6">
        <f t="shared" si="0"/>
        <v>-3957905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f t="shared" si="1"/>
        <v>0</v>
      </c>
    </row>
    <row r="43" spans="1:17" x14ac:dyDescent="0.55000000000000004">
      <c r="A43" s="1" t="s">
        <v>27</v>
      </c>
      <c r="C43" s="6">
        <v>0</v>
      </c>
      <c r="D43" s="6"/>
      <c r="E43" s="6">
        <v>0</v>
      </c>
      <c r="F43" s="6"/>
      <c r="G43" s="6">
        <v>-544151201</v>
      </c>
      <c r="H43" s="6"/>
      <c r="I43" s="6">
        <f t="shared" si="0"/>
        <v>544151201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f t="shared" si="1"/>
        <v>0</v>
      </c>
    </row>
    <row r="44" spans="1:17" x14ac:dyDescent="0.55000000000000004">
      <c r="A44" s="1" t="s">
        <v>25</v>
      </c>
      <c r="C44" s="6">
        <v>0</v>
      </c>
      <c r="D44" s="6"/>
      <c r="E44" s="6">
        <v>0</v>
      </c>
      <c r="F44" s="6"/>
      <c r="G44" s="6">
        <v>-440799548</v>
      </c>
      <c r="H44" s="6"/>
      <c r="I44" s="6">
        <f t="shared" si="0"/>
        <v>440799548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f t="shared" si="1"/>
        <v>0</v>
      </c>
    </row>
    <row r="45" spans="1:17" x14ac:dyDescent="0.55000000000000004">
      <c r="A45" s="1" t="s">
        <v>32</v>
      </c>
      <c r="C45" s="6">
        <v>0</v>
      </c>
      <c r="D45" s="6"/>
      <c r="E45" s="6">
        <v>0</v>
      </c>
      <c r="F45" s="6"/>
      <c r="G45" s="6">
        <v>4624889</v>
      </c>
      <c r="H45" s="6"/>
      <c r="I45" s="6">
        <f t="shared" si="0"/>
        <v>-4624889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f t="shared" si="1"/>
        <v>0</v>
      </c>
    </row>
    <row r="46" spans="1:17" x14ac:dyDescent="0.55000000000000004">
      <c r="A46" s="1" t="s">
        <v>26</v>
      </c>
      <c r="C46" s="6">
        <v>0</v>
      </c>
      <c r="D46" s="6"/>
      <c r="E46" s="6">
        <v>0</v>
      </c>
      <c r="F46" s="6"/>
      <c r="G46" s="6">
        <v>4470902834</v>
      </c>
      <c r="H46" s="6"/>
      <c r="I46" s="6">
        <f t="shared" si="0"/>
        <v>-4470902834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f t="shared" si="1"/>
        <v>0</v>
      </c>
    </row>
    <row r="47" spans="1:17" x14ac:dyDescent="0.55000000000000004">
      <c r="A47" s="1" t="s">
        <v>159</v>
      </c>
      <c r="C47" s="6">
        <v>3000</v>
      </c>
      <c r="D47" s="6"/>
      <c r="E47" s="6">
        <v>2982085439</v>
      </c>
      <c r="F47" s="6"/>
      <c r="G47" s="6">
        <v>2984884331</v>
      </c>
      <c r="H47" s="6"/>
      <c r="I47" s="6">
        <f t="shared" si="0"/>
        <v>-2798892</v>
      </c>
      <c r="J47" s="6"/>
      <c r="K47" s="6">
        <v>3000</v>
      </c>
      <c r="L47" s="6"/>
      <c r="M47" s="6">
        <v>2982085439</v>
      </c>
      <c r="N47" s="6"/>
      <c r="O47" s="6">
        <v>2984884331</v>
      </c>
      <c r="P47" s="6"/>
      <c r="Q47" s="6">
        <f t="shared" si="1"/>
        <v>-2798892</v>
      </c>
    </row>
    <row r="48" spans="1:17" x14ac:dyDescent="0.55000000000000004">
      <c r="A48" s="1" t="s">
        <v>223</v>
      </c>
      <c r="C48" s="6">
        <v>6000000</v>
      </c>
      <c r="D48" s="6"/>
      <c r="E48" s="6">
        <v>5867772615000</v>
      </c>
      <c r="F48" s="6"/>
      <c r="G48" s="6">
        <v>5868616250000</v>
      </c>
      <c r="H48" s="6"/>
      <c r="I48" s="6">
        <f t="shared" si="0"/>
        <v>-843635000</v>
      </c>
      <c r="J48" s="6"/>
      <c r="K48" s="6">
        <v>6000000</v>
      </c>
      <c r="L48" s="6"/>
      <c r="M48" s="6">
        <v>5867772615000</v>
      </c>
      <c r="N48" s="6"/>
      <c r="O48" s="6">
        <v>5868616250000</v>
      </c>
      <c r="P48" s="6"/>
      <c r="Q48" s="6">
        <f t="shared" si="1"/>
        <v>-843635000</v>
      </c>
    </row>
    <row r="49" spans="1:17" x14ac:dyDescent="0.55000000000000004">
      <c r="A49" s="1" t="s">
        <v>74</v>
      </c>
      <c r="C49" s="6">
        <v>1000</v>
      </c>
      <c r="D49" s="6"/>
      <c r="E49" s="6">
        <v>970962373</v>
      </c>
      <c r="F49" s="6"/>
      <c r="G49" s="6">
        <v>970510391</v>
      </c>
      <c r="H49" s="6"/>
      <c r="I49" s="6">
        <f t="shared" si="0"/>
        <v>451982</v>
      </c>
      <c r="J49" s="6"/>
      <c r="K49" s="6">
        <v>1000</v>
      </c>
      <c r="L49" s="6"/>
      <c r="M49" s="6">
        <v>970962373</v>
      </c>
      <c r="N49" s="6"/>
      <c r="O49" s="6">
        <v>954962993</v>
      </c>
      <c r="P49" s="6"/>
      <c r="Q49" s="6">
        <f t="shared" si="1"/>
        <v>15999380</v>
      </c>
    </row>
    <row r="50" spans="1:17" x14ac:dyDescent="0.55000000000000004">
      <c r="A50" s="1" t="s">
        <v>123</v>
      </c>
      <c r="C50" s="6">
        <v>802694</v>
      </c>
      <c r="D50" s="6"/>
      <c r="E50" s="6">
        <v>777506637796</v>
      </c>
      <c r="F50" s="6"/>
      <c r="G50" s="6">
        <v>768841089175</v>
      </c>
      <c r="H50" s="6"/>
      <c r="I50" s="6">
        <f t="shared" si="0"/>
        <v>8665548621</v>
      </c>
      <c r="J50" s="6"/>
      <c r="K50" s="6">
        <v>802694</v>
      </c>
      <c r="L50" s="6"/>
      <c r="M50" s="6">
        <v>777506637796</v>
      </c>
      <c r="N50" s="6"/>
      <c r="O50" s="6">
        <v>631135519227</v>
      </c>
      <c r="P50" s="6"/>
      <c r="Q50" s="6">
        <f t="shared" si="1"/>
        <v>146371118569</v>
      </c>
    </row>
    <row r="51" spans="1:17" x14ac:dyDescent="0.55000000000000004">
      <c r="A51" s="1" t="s">
        <v>120</v>
      </c>
      <c r="C51" s="6">
        <v>2067255</v>
      </c>
      <c r="D51" s="6"/>
      <c r="E51" s="6">
        <v>2034393634401</v>
      </c>
      <c r="F51" s="6"/>
      <c r="G51" s="6">
        <v>2005562746156</v>
      </c>
      <c r="H51" s="6"/>
      <c r="I51" s="6">
        <f t="shared" si="0"/>
        <v>28830888245</v>
      </c>
      <c r="J51" s="6"/>
      <c r="K51" s="6">
        <v>2067255</v>
      </c>
      <c r="L51" s="6"/>
      <c r="M51" s="6">
        <v>2034393634401</v>
      </c>
      <c r="N51" s="6"/>
      <c r="O51" s="6">
        <v>1848627450524</v>
      </c>
      <c r="P51" s="6"/>
      <c r="Q51" s="6">
        <f t="shared" si="1"/>
        <v>185766183877</v>
      </c>
    </row>
    <row r="52" spans="1:17" x14ac:dyDescent="0.55000000000000004">
      <c r="A52" s="1" t="s">
        <v>102</v>
      </c>
      <c r="C52" s="6">
        <v>225498</v>
      </c>
      <c r="D52" s="6"/>
      <c r="E52" s="6">
        <v>193504512101</v>
      </c>
      <c r="F52" s="6"/>
      <c r="G52" s="6">
        <v>192140384688</v>
      </c>
      <c r="H52" s="6"/>
      <c r="I52" s="6">
        <f t="shared" si="0"/>
        <v>1364127413</v>
      </c>
      <c r="J52" s="6"/>
      <c r="K52" s="6">
        <v>225498</v>
      </c>
      <c r="L52" s="6"/>
      <c r="M52" s="6">
        <v>193504512101</v>
      </c>
      <c r="N52" s="6"/>
      <c r="O52" s="6">
        <v>183535740690</v>
      </c>
      <c r="P52" s="6"/>
      <c r="Q52" s="6">
        <f t="shared" si="1"/>
        <v>9968771411</v>
      </c>
    </row>
    <row r="53" spans="1:17" x14ac:dyDescent="0.55000000000000004">
      <c r="A53" s="1" t="s">
        <v>87</v>
      </c>
      <c r="C53" s="6">
        <v>3827844</v>
      </c>
      <c r="D53" s="6"/>
      <c r="E53" s="6">
        <v>3613402128901</v>
      </c>
      <c r="F53" s="6"/>
      <c r="G53" s="6">
        <v>3572338670782</v>
      </c>
      <c r="H53" s="6"/>
      <c r="I53" s="6">
        <f t="shared" si="0"/>
        <v>41063458119</v>
      </c>
      <c r="J53" s="6"/>
      <c r="K53" s="6">
        <v>3827844</v>
      </c>
      <c r="L53" s="6"/>
      <c r="M53" s="6">
        <v>3613402128901</v>
      </c>
      <c r="N53" s="6"/>
      <c r="O53" s="6">
        <v>3163105373136</v>
      </c>
      <c r="P53" s="6"/>
      <c r="Q53" s="6">
        <f t="shared" si="1"/>
        <v>450296755765</v>
      </c>
    </row>
    <row r="54" spans="1:17" x14ac:dyDescent="0.55000000000000004">
      <c r="A54" s="1" t="s">
        <v>140</v>
      </c>
      <c r="C54" s="6">
        <v>1187221</v>
      </c>
      <c r="D54" s="6"/>
      <c r="E54" s="6">
        <v>1171829571198</v>
      </c>
      <c r="F54" s="6"/>
      <c r="G54" s="6">
        <v>1157031434883</v>
      </c>
      <c r="H54" s="6"/>
      <c r="I54" s="6">
        <f t="shared" si="0"/>
        <v>14798136315</v>
      </c>
      <c r="J54" s="6"/>
      <c r="K54" s="6">
        <v>1187221</v>
      </c>
      <c r="L54" s="6"/>
      <c r="M54" s="6">
        <v>1171829571198</v>
      </c>
      <c r="N54" s="6"/>
      <c r="O54" s="6">
        <v>1020189898284</v>
      </c>
      <c r="P54" s="6"/>
      <c r="Q54" s="6">
        <f t="shared" si="1"/>
        <v>151639672914</v>
      </c>
    </row>
    <row r="55" spans="1:17" x14ac:dyDescent="0.55000000000000004">
      <c r="A55" s="1" t="s">
        <v>151</v>
      </c>
      <c r="C55" s="6">
        <v>1804112</v>
      </c>
      <c r="D55" s="6"/>
      <c r="E55" s="6">
        <v>1717572549212</v>
      </c>
      <c r="F55" s="6"/>
      <c r="G55" s="6">
        <v>1697904882340</v>
      </c>
      <c r="H55" s="6"/>
      <c r="I55" s="6">
        <f t="shared" si="0"/>
        <v>19667666872</v>
      </c>
      <c r="J55" s="6"/>
      <c r="K55" s="6">
        <v>1804112</v>
      </c>
      <c r="L55" s="6"/>
      <c r="M55" s="6">
        <v>1717572549212</v>
      </c>
      <c r="N55" s="6"/>
      <c r="O55" s="6">
        <v>1515024395082</v>
      </c>
      <c r="P55" s="6"/>
      <c r="Q55" s="6">
        <f t="shared" si="1"/>
        <v>202548154130</v>
      </c>
    </row>
    <row r="56" spans="1:17" x14ac:dyDescent="0.55000000000000004">
      <c r="A56" s="1" t="s">
        <v>220</v>
      </c>
      <c r="C56" s="6">
        <v>7484000</v>
      </c>
      <c r="D56" s="6"/>
      <c r="E56" s="6">
        <v>7293481570637</v>
      </c>
      <c r="F56" s="6"/>
      <c r="G56" s="6">
        <v>7308250380912</v>
      </c>
      <c r="H56" s="6"/>
      <c r="I56" s="6">
        <f t="shared" si="0"/>
        <v>-14768810275</v>
      </c>
      <c r="J56" s="6"/>
      <c r="K56" s="6">
        <v>7484000</v>
      </c>
      <c r="L56" s="6"/>
      <c r="M56" s="6">
        <v>7293481570637</v>
      </c>
      <c r="N56" s="6"/>
      <c r="O56" s="6">
        <v>7268099058832</v>
      </c>
      <c r="P56" s="6"/>
      <c r="Q56" s="6">
        <f t="shared" si="1"/>
        <v>25382511805</v>
      </c>
    </row>
    <row r="57" spans="1:17" x14ac:dyDescent="0.55000000000000004">
      <c r="A57" s="1" t="s">
        <v>105</v>
      </c>
      <c r="C57" s="6">
        <v>374081</v>
      </c>
      <c r="D57" s="6"/>
      <c r="E57" s="6">
        <v>316306521356</v>
      </c>
      <c r="F57" s="6"/>
      <c r="G57" s="6">
        <v>314600922401</v>
      </c>
      <c r="H57" s="6"/>
      <c r="I57" s="6">
        <f t="shared" si="0"/>
        <v>1705598955</v>
      </c>
      <c r="J57" s="6"/>
      <c r="K57" s="6">
        <v>374081</v>
      </c>
      <c r="L57" s="6"/>
      <c r="M57" s="6">
        <v>316306521356</v>
      </c>
      <c r="N57" s="6"/>
      <c r="O57" s="6">
        <v>293249254287</v>
      </c>
      <c r="P57" s="6"/>
      <c r="Q57" s="6">
        <f t="shared" si="1"/>
        <v>23057267069</v>
      </c>
    </row>
    <row r="58" spans="1:17" x14ac:dyDescent="0.55000000000000004">
      <c r="A58" s="1" t="s">
        <v>99</v>
      </c>
      <c r="C58" s="6">
        <v>1966115</v>
      </c>
      <c r="D58" s="6"/>
      <c r="E58" s="6">
        <v>1708293090692</v>
      </c>
      <c r="F58" s="6"/>
      <c r="G58" s="6">
        <v>1690998758261</v>
      </c>
      <c r="H58" s="6"/>
      <c r="I58" s="6">
        <f t="shared" si="0"/>
        <v>17294332431</v>
      </c>
      <c r="J58" s="6"/>
      <c r="K58" s="6">
        <v>1966115</v>
      </c>
      <c r="L58" s="6"/>
      <c r="M58" s="6">
        <v>1708293090692</v>
      </c>
      <c r="N58" s="6"/>
      <c r="O58" s="6">
        <v>1478397941517</v>
      </c>
      <c r="P58" s="6"/>
      <c r="Q58" s="6">
        <f t="shared" si="1"/>
        <v>229895149175</v>
      </c>
    </row>
    <row r="59" spans="1:17" x14ac:dyDescent="0.55000000000000004">
      <c r="A59" s="1" t="s">
        <v>96</v>
      </c>
      <c r="C59" s="6">
        <v>702427</v>
      </c>
      <c r="D59" s="6"/>
      <c r="E59" s="6">
        <v>618891470996</v>
      </c>
      <c r="F59" s="6"/>
      <c r="G59" s="6">
        <v>613993478456</v>
      </c>
      <c r="H59" s="6"/>
      <c r="I59" s="6">
        <f t="shared" si="0"/>
        <v>4897992540</v>
      </c>
      <c r="J59" s="6"/>
      <c r="K59" s="6">
        <v>702427</v>
      </c>
      <c r="L59" s="6"/>
      <c r="M59" s="6">
        <v>618891470996</v>
      </c>
      <c r="N59" s="6"/>
      <c r="O59" s="6">
        <v>591525587064</v>
      </c>
      <c r="P59" s="6"/>
      <c r="Q59" s="6">
        <f t="shared" si="1"/>
        <v>27365883932</v>
      </c>
    </row>
    <row r="60" spans="1:17" x14ac:dyDescent="0.55000000000000004">
      <c r="A60" s="1" t="s">
        <v>146</v>
      </c>
      <c r="C60" s="6">
        <v>1217849</v>
      </c>
      <c r="D60" s="6"/>
      <c r="E60" s="6">
        <v>1185357132573</v>
      </c>
      <c r="F60" s="6"/>
      <c r="G60" s="6">
        <v>1169410017892</v>
      </c>
      <c r="H60" s="6"/>
      <c r="I60" s="6">
        <f t="shared" si="0"/>
        <v>15947114681</v>
      </c>
      <c r="J60" s="6"/>
      <c r="K60" s="6">
        <v>1217849</v>
      </c>
      <c r="L60" s="6"/>
      <c r="M60" s="6">
        <v>1185357132573</v>
      </c>
      <c r="N60" s="6"/>
      <c r="O60" s="6">
        <v>1034403546200</v>
      </c>
      <c r="P60" s="6"/>
      <c r="Q60" s="6">
        <f t="shared" si="1"/>
        <v>150953586373</v>
      </c>
    </row>
    <row r="61" spans="1:17" x14ac:dyDescent="0.55000000000000004">
      <c r="A61" s="1" t="s">
        <v>93</v>
      </c>
      <c r="C61" s="6">
        <v>4133351</v>
      </c>
      <c r="D61" s="6"/>
      <c r="E61" s="6">
        <v>3846066331886</v>
      </c>
      <c r="F61" s="6"/>
      <c r="G61" s="6">
        <v>3799147443470</v>
      </c>
      <c r="H61" s="6"/>
      <c r="I61" s="6">
        <f t="shared" si="0"/>
        <v>46918888416</v>
      </c>
      <c r="J61" s="6"/>
      <c r="K61" s="6">
        <v>4133351</v>
      </c>
      <c r="L61" s="6"/>
      <c r="M61" s="6">
        <v>3846066331886</v>
      </c>
      <c r="N61" s="6"/>
      <c r="O61" s="6">
        <v>3374433445581</v>
      </c>
      <c r="P61" s="6"/>
      <c r="Q61" s="6">
        <f t="shared" si="1"/>
        <v>471632886305</v>
      </c>
    </row>
    <row r="62" spans="1:17" x14ac:dyDescent="0.55000000000000004">
      <c r="A62" s="1" t="s">
        <v>217</v>
      </c>
      <c r="C62" s="6">
        <v>1000000</v>
      </c>
      <c r="D62" s="6"/>
      <c r="E62" s="6">
        <v>935638742593</v>
      </c>
      <c r="F62" s="6"/>
      <c r="G62" s="6">
        <v>933040843266</v>
      </c>
      <c r="H62" s="6"/>
      <c r="I62" s="6">
        <f t="shared" si="0"/>
        <v>2597899327</v>
      </c>
      <c r="J62" s="6"/>
      <c r="K62" s="6">
        <v>1000000</v>
      </c>
      <c r="L62" s="6"/>
      <c r="M62" s="6">
        <v>935638742593</v>
      </c>
      <c r="N62" s="6"/>
      <c r="O62" s="6">
        <v>914916545610</v>
      </c>
      <c r="P62" s="6"/>
      <c r="Q62" s="6">
        <f t="shared" si="1"/>
        <v>20722196983</v>
      </c>
    </row>
    <row r="63" spans="1:17" x14ac:dyDescent="0.55000000000000004">
      <c r="A63" s="1" t="s">
        <v>81</v>
      </c>
      <c r="C63" s="6">
        <v>1390608</v>
      </c>
      <c r="D63" s="6"/>
      <c r="E63" s="6">
        <v>1328891382311</v>
      </c>
      <c r="F63" s="6"/>
      <c r="G63" s="6">
        <v>1301986941314</v>
      </c>
      <c r="H63" s="6"/>
      <c r="I63" s="6">
        <f t="shared" si="0"/>
        <v>26904440997</v>
      </c>
      <c r="J63" s="6"/>
      <c r="K63" s="6">
        <v>1390608</v>
      </c>
      <c r="L63" s="6"/>
      <c r="M63" s="6">
        <v>1328891382311</v>
      </c>
      <c r="N63" s="6"/>
      <c r="O63" s="6">
        <v>1156295038238</v>
      </c>
      <c r="P63" s="6"/>
      <c r="Q63" s="6">
        <f t="shared" si="1"/>
        <v>172596344073</v>
      </c>
    </row>
    <row r="64" spans="1:17" x14ac:dyDescent="0.55000000000000004">
      <c r="A64" s="1" t="s">
        <v>108</v>
      </c>
      <c r="C64" s="6">
        <v>158872</v>
      </c>
      <c r="D64" s="6"/>
      <c r="E64" s="6">
        <v>133492267750</v>
      </c>
      <c r="F64" s="6"/>
      <c r="G64" s="6">
        <v>133541571263</v>
      </c>
      <c r="H64" s="6"/>
      <c r="I64" s="6">
        <f t="shared" si="0"/>
        <v>-49303513</v>
      </c>
      <c r="J64" s="6"/>
      <c r="K64" s="6">
        <v>158872</v>
      </c>
      <c r="L64" s="6"/>
      <c r="M64" s="6">
        <v>133492267750</v>
      </c>
      <c r="N64" s="6"/>
      <c r="O64" s="6">
        <v>133004552325</v>
      </c>
      <c r="P64" s="6"/>
      <c r="Q64" s="6">
        <f t="shared" si="1"/>
        <v>487715425</v>
      </c>
    </row>
    <row r="65" spans="1:17" x14ac:dyDescent="0.55000000000000004">
      <c r="A65" s="1" t="s">
        <v>114</v>
      </c>
      <c r="C65" s="6">
        <v>195822</v>
      </c>
      <c r="D65" s="6"/>
      <c r="E65" s="6">
        <v>162459580789</v>
      </c>
      <c r="F65" s="6"/>
      <c r="G65" s="6">
        <v>160954143094</v>
      </c>
      <c r="H65" s="6"/>
      <c r="I65" s="6">
        <f t="shared" si="0"/>
        <v>1505437695</v>
      </c>
      <c r="J65" s="6"/>
      <c r="K65" s="6">
        <v>195822</v>
      </c>
      <c r="L65" s="6"/>
      <c r="M65" s="6">
        <v>162459580789</v>
      </c>
      <c r="N65" s="6"/>
      <c r="O65" s="6">
        <v>144741854917</v>
      </c>
      <c r="P65" s="6"/>
      <c r="Q65" s="6">
        <f t="shared" si="1"/>
        <v>17717725872</v>
      </c>
    </row>
    <row r="66" spans="1:17" x14ac:dyDescent="0.55000000000000004">
      <c r="A66" s="1" t="s">
        <v>163</v>
      </c>
      <c r="C66" s="6">
        <v>8494000</v>
      </c>
      <c r="D66" s="6"/>
      <c r="E66" s="6">
        <v>8388272895829</v>
      </c>
      <c r="F66" s="6"/>
      <c r="G66" s="6">
        <v>8067365023491</v>
      </c>
      <c r="H66" s="6"/>
      <c r="I66" s="6">
        <f t="shared" si="0"/>
        <v>320907872338</v>
      </c>
      <c r="J66" s="6"/>
      <c r="K66" s="6">
        <v>8494000</v>
      </c>
      <c r="L66" s="6"/>
      <c r="M66" s="6">
        <v>8388272895829</v>
      </c>
      <c r="N66" s="6"/>
      <c r="O66" s="6">
        <v>8114545615222</v>
      </c>
      <c r="P66" s="6"/>
      <c r="Q66" s="6">
        <f t="shared" si="1"/>
        <v>273727280607</v>
      </c>
    </row>
    <row r="67" spans="1:17" x14ac:dyDescent="0.55000000000000004">
      <c r="A67" s="1" t="s">
        <v>166</v>
      </c>
      <c r="C67" s="6">
        <v>8499700</v>
      </c>
      <c r="D67" s="6"/>
      <c r="E67" s="6">
        <v>8101566093348</v>
      </c>
      <c r="F67" s="6"/>
      <c r="G67" s="6">
        <v>8159395811160</v>
      </c>
      <c r="H67" s="6"/>
      <c r="I67" s="6">
        <f t="shared" si="0"/>
        <v>-57829717812</v>
      </c>
      <c r="J67" s="6"/>
      <c r="K67" s="6">
        <v>8499700</v>
      </c>
      <c r="L67" s="6"/>
      <c r="M67" s="6">
        <v>8101566093348</v>
      </c>
      <c r="N67" s="6"/>
      <c r="O67" s="6">
        <v>8100647211542</v>
      </c>
      <c r="P67" s="6"/>
      <c r="Q67" s="6">
        <f t="shared" si="1"/>
        <v>918881806</v>
      </c>
    </row>
    <row r="68" spans="1:17" x14ac:dyDescent="0.55000000000000004">
      <c r="A68" s="1" t="s">
        <v>179</v>
      </c>
      <c r="C68" s="6">
        <v>5000000</v>
      </c>
      <c r="D68" s="6"/>
      <c r="E68" s="6">
        <v>4775604938137</v>
      </c>
      <c r="F68" s="6"/>
      <c r="G68" s="6">
        <v>4747916011125</v>
      </c>
      <c r="H68" s="6"/>
      <c r="I68" s="6">
        <f t="shared" si="0"/>
        <v>27688927012</v>
      </c>
      <c r="J68" s="6"/>
      <c r="K68" s="6">
        <v>5000000</v>
      </c>
      <c r="L68" s="6"/>
      <c r="M68" s="6">
        <v>4775604938137</v>
      </c>
      <c r="N68" s="6"/>
      <c r="O68" s="6">
        <v>4755159838158</v>
      </c>
      <c r="P68" s="6"/>
      <c r="Q68" s="6">
        <f t="shared" si="1"/>
        <v>20445099979</v>
      </c>
    </row>
    <row r="69" spans="1:17" x14ac:dyDescent="0.55000000000000004">
      <c r="A69" s="1" t="s">
        <v>171</v>
      </c>
      <c r="C69" s="6">
        <v>5819000</v>
      </c>
      <c r="D69" s="6"/>
      <c r="E69" s="6">
        <v>5789680641181</v>
      </c>
      <c r="F69" s="6"/>
      <c r="G69" s="6">
        <v>5752021532528</v>
      </c>
      <c r="H69" s="6"/>
      <c r="I69" s="6">
        <f t="shared" si="0"/>
        <v>37659108653</v>
      </c>
      <c r="J69" s="6"/>
      <c r="K69" s="6">
        <v>5819000</v>
      </c>
      <c r="L69" s="6"/>
      <c r="M69" s="6">
        <v>5789680641181</v>
      </c>
      <c r="N69" s="6"/>
      <c r="O69" s="6">
        <v>5638392503823</v>
      </c>
      <c r="P69" s="6"/>
      <c r="Q69" s="6">
        <f t="shared" si="1"/>
        <v>151288137358</v>
      </c>
    </row>
    <row r="70" spans="1:17" x14ac:dyDescent="0.55000000000000004">
      <c r="A70" s="1" t="s">
        <v>182</v>
      </c>
      <c r="C70" s="6">
        <v>100000</v>
      </c>
      <c r="D70" s="6"/>
      <c r="E70" s="6">
        <v>97719713231</v>
      </c>
      <c r="F70" s="6"/>
      <c r="G70" s="6">
        <v>93796365250</v>
      </c>
      <c r="H70" s="6"/>
      <c r="I70" s="6">
        <f t="shared" si="0"/>
        <v>3923347981</v>
      </c>
      <c r="J70" s="6"/>
      <c r="K70" s="6">
        <v>100000</v>
      </c>
      <c r="L70" s="6"/>
      <c r="M70" s="6">
        <v>97719713214</v>
      </c>
      <c r="N70" s="6"/>
      <c r="O70" s="6">
        <v>93503623125</v>
      </c>
      <c r="P70" s="6"/>
      <c r="Q70" s="6">
        <f t="shared" si="1"/>
        <v>4216090089</v>
      </c>
    </row>
    <row r="71" spans="1:17" x14ac:dyDescent="0.55000000000000004">
      <c r="A71" s="1" t="s">
        <v>126</v>
      </c>
      <c r="C71" s="6">
        <v>830685</v>
      </c>
      <c r="D71" s="6"/>
      <c r="E71" s="6">
        <v>640063676746</v>
      </c>
      <c r="F71" s="6"/>
      <c r="G71" s="6">
        <v>638459958126</v>
      </c>
      <c r="H71" s="6"/>
      <c r="I71" s="6">
        <f t="shared" si="0"/>
        <v>1603718620</v>
      </c>
      <c r="J71" s="6"/>
      <c r="K71" s="6">
        <v>830685</v>
      </c>
      <c r="L71" s="6"/>
      <c r="M71" s="6">
        <v>640063676746</v>
      </c>
      <c r="N71" s="6"/>
      <c r="O71" s="6">
        <v>638432652435</v>
      </c>
      <c r="P71" s="6"/>
      <c r="Q71" s="6">
        <f t="shared" si="1"/>
        <v>1631024311</v>
      </c>
    </row>
    <row r="72" spans="1:17" x14ac:dyDescent="0.55000000000000004">
      <c r="A72" s="1" t="s">
        <v>128</v>
      </c>
      <c r="C72" s="6">
        <v>1431815</v>
      </c>
      <c r="D72" s="6"/>
      <c r="E72" s="6">
        <v>1090462410504</v>
      </c>
      <c r="F72" s="6"/>
      <c r="G72" s="6">
        <v>1088470608653</v>
      </c>
      <c r="H72" s="6"/>
      <c r="I72" s="6">
        <f t="shared" si="0"/>
        <v>1991801851</v>
      </c>
      <c r="J72" s="6"/>
      <c r="K72" s="6">
        <v>1431815</v>
      </c>
      <c r="L72" s="6"/>
      <c r="M72" s="6">
        <v>1090462410504</v>
      </c>
      <c r="N72" s="6"/>
      <c r="O72" s="6">
        <v>1060704469345</v>
      </c>
      <c r="P72" s="6"/>
      <c r="Q72" s="6">
        <f t="shared" si="1"/>
        <v>29757941159</v>
      </c>
    </row>
    <row r="73" spans="1:17" x14ac:dyDescent="0.55000000000000004">
      <c r="A73" s="1" t="s">
        <v>184</v>
      </c>
      <c r="C73" s="6">
        <v>2910155</v>
      </c>
      <c r="D73" s="6"/>
      <c r="E73" s="6">
        <v>2851841386863</v>
      </c>
      <c r="F73" s="6"/>
      <c r="G73" s="6">
        <v>2800202687466</v>
      </c>
      <c r="H73" s="6"/>
      <c r="I73" s="6">
        <f t="shared" ref="I73:I103" si="2">E73-G73</f>
        <v>51638699397</v>
      </c>
      <c r="J73" s="6"/>
      <c r="K73" s="6">
        <v>2910155</v>
      </c>
      <c r="L73" s="6"/>
      <c r="M73" s="6">
        <v>2851841386863</v>
      </c>
      <c r="N73" s="6"/>
      <c r="O73" s="6">
        <v>2642164113951</v>
      </c>
      <c r="P73" s="6"/>
      <c r="Q73" s="6">
        <f t="shared" ref="Q73:Q103" si="3">M73-O73</f>
        <v>209677272912</v>
      </c>
    </row>
    <row r="74" spans="1:17" x14ac:dyDescent="0.55000000000000004">
      <c r="A74" s="1" t="s">
        <v>187</v>
      </c>
      <c r="C74" s="6">
        <v>4721729</v>
      </c>
      <c r="D74" s="6"/>
      <c r="E74" s="6">
        <v>4579899652011</v>
      </c>
      <c r="F74" s="6"/>
      <c r="G74" s="6">
        <v>4494770177036</v>
      </c>
      <c r="H74" s="6"/>
      <c r="I74" s="6">
        <f t="shared" si="2"/>
        <v>85129474975</v>
      </c>
      <c r="J74" s="6"/>
      <c r="K74" s="6">
        <v>4721729</v>
      </c>
      <c r="L74" s="6"/>
      <c r="M74" s="6">
        <v>4579899652011</v>
      </c>
      <c r="N74" s="6"/>
      <c r="O74" s="6">
        <v>4721546033001</v>
      </c>
      <c r="P74" s="6"/>
      <c r="Q74" s="6">
        <f t="shared" si="3"/>
        <v>-141646380990</v>
      </c>
    </row>
    <row r="75" spans="1:17" x14ac:dyDescent="0.55000000000000004">
      <c r="A75" s="1" t="s">
        <v>189</v>
      </c>
      <c r="C75" s="6">
        <v>1463222</v>
      </c>
      <c r="D75" s="6"/>
      <c r="E75" s="6">
        <v>1405787272902</v>
      </c>
      <c r="F75" s="6"/>
      <c r="G75" s="6">
        <v>1402211296908</v>
      </c>
      <c r="H75" s="6"/>
      <c r="I75" s="6">
        <f t="shared" si="2"/>
        <v>3575975994</v>
      </c>
      <c r="J75" s="6"/>
      <c r="K75" s="6">
        <v>1463222</v>
      </c>
      <c r="L75" s="6"/>
      <c r="M75" s="6">
        <v>1405787272902</v>
      </c>
      <c r="N75" s="6"/>
      <c r="O75" s="6">
        <v>1382066732008</v>
      </c>
      <c r="P75" s="6"/>
      <c r="Q75" s="6">
        <f t="shared" si="3"/>
        <v>23720540894</v>
      </c>
    </row>
    <row r="76" spans="1:17" x14ac:dyDescent="0.55000000000000004">
      <c r="A76" s="1" t="s">
        <v>134</v>
      </c>
      <c r="C76" s="6">
        <v>468376</v>
      </c>
      <c r="D76" s="6"/>
      <c r="E76" s="6">
        <v>349562160173</v>
      </c>
      <c r="F76" s="6"/>
      <c r="G76" s="6">
        <v>349349912641</v>
      </c>
      <c r="H76" s="6"/>
      <c r="I76" s="6">
        <f t="shared" si="2"/>
        <v>212247532</v>
      </c>
      <c r="J76" s="6"/>
      <c r="K76" s="6">
        <v>468376</v>
      </c>
      <c r="L76" s="6"/>
      <c r="M76" s="6">
        <v>349562160173</v>
      </c>
      <c r="N76" s="6"/>
      <c r="O76" s="6">
        <v>341873263359</v>
      </c>
      <c r="P76" s="6"/>
      <c r="Q76" s="6">
        <f t="shared" si="3"/>
        <v>7688896814</v>
      </c>
    </row>
    <row r="77" spans="1:17" x14ac:dyDescent="0.55000000000000004">
      <c r="A77" s="1" t="s">
        <v>143</v>
      </c>
      <c r="C77" s="6">
        <v>68229</v>
      </c>
      <c r="D77" s="6"/>
      <c r="E77" s="6">
        <v>44403418225</v>
      </c>
      <c r="F77" s="6"/>
      <c r="G77" s="6">
        <v>45799670603</v>
      </c>
      <c r="H77" s="6"/>
      <c r="I77" s="6">
        <f t="shared" si="2"/>
        <v>-1396252378</v>
      </c>
      <c r="J77" s="6"/>
      <c r="K77" s="6">
        <v>68229</v>
      </c>
      <c r="L77" s="6"/>
      <c r="M77" s="6">
        <v>44403418225</v>
      </c>
      <c r="N77" s="6"/>
      <c r="O77" s="6">
        <v>43826970467</v>
      </c>
      <c r="P77" s="6"/>
      <c r="Q77" s="6">
        <f t="shared" si="3"/>
        <v>576447758</v>
      </c>
    </row>
    <row r="78" spans="1:17" x14ac:dyDescent="0.55000000000000004">
      <c r="A78" s="1" t="s">
        <v>149</v>
      </c>
      <c r="C78" s="6">
        <v>29670</v>
      </c>
      <c r="D78" s="6"/>
      <c r="E78" s="6">
        <v>19687774349</v>
      </c>
      <c r="F78" s="6"/>
      <c r="G78" s="6">
        <v>20203982675</v>
      </c>
      <c r="H78" s="6"/>
      <c r="I78" s="6">
        <f t="shared" si="2"/>
        <v>-516208326</v>
      </c>
      <c r="J78" s="6"/>
      <c r="K78" s="6">
        <v>29670</v>
      </c>
      <c r="L78" s="6"/>
      <c r="M78" s="6">
        <v>19687774349</v>
      </c>
      <c r="N78" s="6"/>
      <c r="O78" s="6">
        <v>19378413883</v>
      </c>
      <c r="P78" s="6"/>
      <c r="Q78" s="6">
        <f t="shared" si="3"/>
        <v>309360466</v>
      </c>
    </row>
    <row r="79" spans="1:17" x14ac:dyDescent="0.55000000000000004">
      <c r="A79" s="1" t="s">
        <v>195</v>
      </c>
      <c r="C79" s="6">
        <v>5500000</v>
      </c>
      <c r="D79" s="6"/>
      <c r="E79" s="6">
        <v>5241615879513</v>
      </c>
      <c r="F79" s="6"/>
      <c r="G79" s="6">
        <v>5161236494335</v>
      </c>
      <c r="H79" s="6"/>
      <c r="I79" s="6">
        <f t="shared" si="2"/>
        <v>80379385178</v>
      </c>
      <c r="J79" s="6"/>
      <c r="K79" s="6">
        <v>5500000</v>
      </c>
      <c r="L79" s="6"/>
      <c r="M79" s="6">
        <v>5241615879513</v>
      </c>
      <c r="N79" s="6"/>
      <c r="O79" s="6">
        <v>5091194315235</v>
      </c>
      <c r="P79" s="6"/>
      <c r="Q79" s="6">
        <f t="shared" si="3"/>
        <v>150421564278</v>
      </c>
    </row>
    <row r="80" spans="1:17" x14ac:dyDescent="0.55000000000000004">
      <c r="A80" s="1" t="s">
        <v>117</v>
      </c>
      <c r="C80" s="6">
        <v>659465</v>
      </c>
      <c r="D80" s="6"/>
      <c r="E80" s="6">
        <v>542220127615</v>
      </c>
      <c r="F80" s="6"/>
      <c r="G80" s="6">
        <v>539967965573</v>
      </c>
      <c r="H80" s="6"/>
      <c r="I80" s="6">
        <f t="shared" si="2"/>
        <v>2252162042</v>
      </c>
      <c r="J80" s="6"/>
      <c r="K80" s="6">
        <v>659465</v>
      </c>
      <c r="L80" s="6"/>
      <c r="M80" s="6">
        <v>542220127615</v>
      </c>
      <c r="N80" s="6"/>
      <c r="O80" s="6">
        <v>537575208925</v>
      </c>
      <c r="P80" s="6"/>
      <c r="Q80" s="6">
        <f t="shared" si="3"/>
        <v>4644918690</v>
      </c>
    </row>
    <row r="81" spans="1:17" x14ac:dyDescent="0.55000000000000004">
      <c r="A81" s="1" t="s">
        <v>137</v>
      </c>
      <c r="C81" s="6">
        <v>599794</v>
      </c>
      <c r="D81" s="6"/>
      <c r="E81" s="6">
        <v>432336354101</v>
      </c>
      <c r="F81" s="6"/>
      <c r="G81" s="6">
        <v>431362738752</v>
      </c>
      <c r="H81" s="6"/>
      <c r="I81" s="6">
        <f t="shared" si="2"/>
        <v>973615349</v>
      </c>
      <c r="J81" s="6"/>
      <c r="K81" s="6">
        <v>599794</v>
      </c>
      <c r="L81" s="6"/>
      <c r="M81" s="6">
        <v>432336354101</v>
      </c>
      <c r="N81" s="6"/>
      <c r="O81" s="6">
        <v>430589322398</v>
      </c>
      <c r="P81" s="6"/>
      <c r="Q81" s="6">
        <f t="shared" si="3"/>
        <v>1747031703</v>
      </c>
    </row>
    <row r="82" spans="1:17" x14ac:dyDescent="0.55000000000000004">
      <c r="A82" s="1" t="s">
        <v>192</v>
      </c>
      <c r="C82" s="6">
        <v>1238600</v>
      </c>
      <c r="D82" s="6"/>
      <c r="E82" s="6">
        <v>1184177094159</v>
      </c>
      <c r="F82" s="6"/>
      <c r="G82" s="6">
        <v>1182168162808</v>
      </c>
      <c r="H82" s="6"/>
      <c r="I82" s="6">
        <f t="shared" si="2"/>
        <v>2008931351</v>
      </c>
      <c r="J82" s="6"/>
      <c r="K82" s="6">
        <v>1238600</v>
      </c>
      <c r="L82" s="6"/>
      <c r="M82" s="6">
        <v>1184177094159</v>
      </c>
      <c r="N82" s="6"/>
      <c r="O82" s="6">
        <v>1169358026865</v>
      </c>
      <c r="P82" s="6"/>
      <c r="Q82" s="6">
        <f t="shared" si="3"/>
        <v>14819067294</v>
      </c>
    </row>
    <row r="83" spans="1:17" x14ac:dyDescent="0.55000000000000004">
      <c r="A83" s="1" t="s">
        <v>207</v>
      </c>
      <c r="C83" s="6">
        <v>6684400</v>
      </c>
      <c r="D83" s="6"/>
      <c r="E83" s="6">
        <v>6271809690756</v>
      </c>
      <c r="F83" s="6"/>
      <c r="G83" s="6">
        <v>6261161854176</v>
      </c>
      <c r="H83" s="6"/>
      <c r="I83" s="6">
        <f t="shared" si="2"/>
        <v>10647836580</v>
      </c>
      <c r="J83" s="6"/>
      <c r="K83" s="6">
        <v>6684400</v>
      </c>
      <c r="L83" s="6"/>
      <c r="M83" s="6">
        <v>6271809690756</v>
      </c>
      <c r="N83" s="6"/>
      <c r="O83" s="6">
        <v>6185301320425</v>
      </c>
      <c r="P83" s="6"/>
      <c r="Q83" s="6">
        <f t="shared" si="3"/>
        <v>86508370331</v>
      </c>
    </row>
    <row r="84" spans="1:17" x14ac:dyDescent="0.55000000000000004">
      <c r="A84" s="1" t="s">
        <v>84</v>
      </c>
      <c r="C84" s="6">
        <v>59963</v>
      </c>
      <c r="D84" s="6"/>
      <c r="E84" s="6">
        <v>38300721521</v>
      </c>
      <c r="F84" s="6"/>
      <c r="G84" s="6">
        <v>39603067413</v>
      </c>
      <c r="H84" s="6"/>
      <c r="I84" s="6">
        <f t="shared" si="2"/>
        <v>-1302345892</v>
      </c>
      <c r="J84" s="6"/>
      <c r="K84" s="6">
        <v>59963</v>
      </c>
      <c r="L84" s="6"/>
      <c r="M84" s="6">
        <v>38300721521</v>
      </c>
      <c r="N84" s="6"/>
      <c r="O84" s="6">
        <v>37108015274</v>
      </c>
      <c r="P84" s="6"/>
      <c r="Q84" s="6">
        <f t="shared" si="3"/>
        <v>1192706247</v>
      </c>
    </row>
    <row r="85" spans="1:17" x14ac:dyDescent="0.55000000000000004">
      <c r="A85" s="1" t="s">
        <v>198</v>
      </c>
      <c r="C85" s="6">
        <v>7000000</v>
      </c>
      <c r="D85" s="6"/>
      <c r="E85" s="6">
        <v>6614743668750</v>
      </c>
      <c r="F85" s="6"/>
      <c r="G85" s="6">
        <v>6562980674643</v>
      </c>
      <c r="H85" s="6"/>
      <c r="I85" s="6">
        <f t="shared" si="2"/>
        <v>51762994107</v>
      </c>
      <c r="J85" s="6"/>
      <c r="K85" s="6">
        <v>7000000</v>
      </c>
      <c r="L85" s="6"/>
      <c r="M85" s="6">
        <v>6614743668750</v>
      </c>
      <c r="N85" s="6"/>
      <c r="O85" s="6">
        <v>6591290000000</v>
      </c>
      <c r="P85" s="6"/>
      <c r="Q85" s="6">
        <f t="shared" si="3"/>
        <v>23453668750</v>
      </c>
    </row>
    <row r="86" spans="1:17" x14ac:dyDescent="0.55000000000000004">
      <c r="A86" s="1" t="s">
        <v>75</v>
      </c>
      <c r="C86" s="6">
        <v>4000000</v>
      </c>
      <c r="D86" s="6"/>
      <c r="E86" s="6">
        <v>3999845000000</v>
      </c>
      <c r="F86" s="6"/>
      <c r="G86" s="6">
        <v>3839851200000</v>
      </c>
      <c r="H86" s="6"/>
      <c r="I86" s="6">
        <f t="shared" si="2"/>
        <v>159993800000</v>
      </c>
      <c r="J86" s="6"/>
      <c r="K86" s="6">
        <v>4000000</v>
      </c>
      <c r="L86" s="6"/>
      <c r="M86" s="6">
        <v>3999845000000</v>
      </c>
      <c r="N86" s="6"/>
      <c r="O86" s="6">
        <v>4000008125000</v>
      </c>
      <c r="P86" s="6"/>
      <c r="Q86" s="6">
        <f t="shared" si="3"/>
        <v>-163125000</v>
      </c>
    </row>
    <row r="87" spans="1:17" x14ac:dyDescent="0.55000000000000004">
      <c r="A87" s="1" t="s">
        <v>90</v>
      </c>
      <c r="C87" s="6">
        <v>53280</v>
      </c>
      <c r="D87" s="6"/>
      <c r="E87" s="6">
        <v>33461793385</v>
      </c>
      <c r="F87" s="6"/>
      <c r="G87" s="6">
        <v>34642166044</v>
      </c>
      <c r="H87" s="6"/>
      <c r="I87" s="6">
        <f t="shared" si="2"/>
        <v>-1180372659</v>
      </c>
      <c r="J87" s="6"/>
      <c r="K87" s="6">
        <v>53280</v>
      </c>
      <c r="L87" s="6"/>
      <c r="M87" s="6">
        <v>33461793385</v>
      </c>
      <c r="N87" s="6"/>
      <c r="O87" s="6">
        <v>32439046955</v>
      </c>
      <c r="P87" s="6"/>
      <c r="Q87" s="6">
        <f t="shared" si="3"/>
        <v>1022746430</v>
      </c>
    </row>
    <row r="88" spans="1:17" x14ac:dyDescent="0.55000000000000004">
      <c r="A88" s="1" t="s">
        <v>226</v>
      </c>
      <c r="C88" s="6">
        <v>3000000</v>
      </c>
      <c r="D88" s="6"/>
      <c r="E88" s="6">
        <v>2780292259500</v>
      </c>
      <c r="F88" s="6"/>
      <c r="G88" s="6">
        <v>2778060000000</v>
      </c>
      <c r="H88" s="6"/>
      <c r="I88" s="6">
        <f t="shared" si="2"/>
        <v>2232259500</v>
      </c>
      <c r="J88" s="6"/>
      <c r="K88" s="6">
        <v>3000000</v>
      </c>
      <c r="L88" s="6"/>
      <c r="M88" s="6">
        <v>2780292259500</v>
      </c>
      <c r="N88" s="6"/>
      <c r="O88" s="6">
        <v>2778060000000</v>
      </c>
      <c r="P88" s="6"/>
      <c r="Q88" s="6">
        <f t="shared" si="3"/>
        <v>2232259500</v>
      </c>
    </row>
    <row r="89" spans="1:17" x14ac:dyDescent="0.55000000000000004">
      <c r="A89" s="1" t="s">
        <v>131</v>
      </c>
      <c r="C89" s="6">
        <v>900000</v>
      </c>
      <c r="D89" s="6"/>
      <c r="E89" s="6">
        <v>485686878904</v>
      </c>
      <c r="F89" s="6"/>
      <c r="G89" s="6">
        <v>511264787721</v>
      </c>
      <c r="H89" s="6"/>
      <c r="I89" s="6">
        <f t="shared" si="2"/>
        <v>-25577908817</v>
      </c>
      <c r="J89" s="6"/>
      <c r="K89" s="6">
        <v>900000</v>
      </c>
      <c r="L89" s="6"/>
      <c r="M89" s="6">
        <v>485686878904</v>
      </c>
      <c r="N89" s="6"/>
      <c r="O89" s="6">
        <v>496808125000</v>
      </c>
      <c r="P89" s="6"/>
      <c r="Q89" s="6">
        <f t="shared" si="3"/>
        <v>-11121246096</v>
      </c>
    </row>
    <row r="90" spans="1:17" x14ac:dyDescent="0.55000000000000004">
      <c r="A90" s="1" t="s">
        <v>209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1275000</v>
      </c>
      <c r="L90" s="6"/>
      <c r="M90" s="6">
        <v>1274950593750</v>
      </c>
      <c r="N90" s="6"/>
      <c r="O90" s="6">
        <v>1249839668487</v>
      </c>
      <c r="P90" s="6"/>
      <c r="Q90" s="6">
        <f t="shared" si="3"/>
        <v>25110925263</v>
      </c>
    </row>
    <row r="91" spans="1:17" x14ac:dyDescent="0.55000000000000004">
      <c r="A91" s="1" t="s">
        <v>154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1510000</v>
      </c>
      <c r="L91" s="6"/>
      <c r="M91" s="6">
        <v>1496804996558</v>
      </c>
      <c r="N91" s="6"/>
      <c r="O91" s="6">
        <v>1496871125000</v>
      </c>
      <c r="P91" s="6"/>
      <c r="Q91" s="6">
        <f t="shared" si="3"/>
        <v>-66128442</v>
      </c>
    </row>
    <row r="92" spans="1:17" x14ac:dyDescent="0.55000000000000004">
      <c r="A92" s="1" t="s">
        <v>156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990000</v>
      </c>
      <c r="L92" s="6"/>
      <c r="M92" s="6">
        <v>976562506736</v>
      </c>
      <c r="N92" s="6"/>
      <c r="O92" s="6">
        <v>976593625000</v>
      </c>
      <c r="P92" s="6"/>
      <c r="Q92" s="6">
        <f t="shared" si="3"/>
        <v>-31118264</v>
      </c>
    </row>
    <row r="93" spans="1:17" x14ac:dyDescent="0.55000000000000004">
      <c r="A93" s="1" t="s">
        <v>70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979500</v>
      </c>
      <c r="L93" s="6"/>
      <c r="M93" s="6">
        <v>920317228825</v>
      </c>
      <c r="N93" s="6"/>
      <c r="O93" s="6">
        <v>920346325000</v>
      </c>
      <c r="P93" s="6"/>
      <c r="Q93" s="6">
        <f t="shared" si="3"/>
        <v>-29096175</v>
      </c>
    </row>
    <row r="94" spans="1:17" x14ac:dyDescent="0.55000000000000004">
      <c r="A94" s="1" t="s">
        <v>216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1500000</v>
      </c>
      <c r="L94" s="6"/>
      <c r="M94" s="6">
        <v>1454943618750</v>
      </c>
      <c r="N94" s="6"/>
      <c r="O94" s="6">
        <v>1302609521925</v>
      </c>
      <c r="P94" s="6"/>
      <c r="Q94" s="6">
        <f t="shared" si="3"/>
        <v>152334096825</v>
      </c>
    </row>
    <row r="95" spans="1:17" x14ac:dyDescent="0.55000000000000004">
      <c r="A95" s="1" t="s">
        <v>215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729312</v>
      </c>
      <c r="L95" s="6"/>
      <c r="M95" s="6">
        <v>692819552202</v>
      </c>
      <c r="N95" s="6"/>
      <c r="O95" s="6">
        <v>588058672355</v>
      </c>
      <c r="P95" s="6"/>
      <c r="Q95" s="6">
        <f t="shared" si="3"/>
        <v>104760879847</v>
      </c>
    </row>
    <row r="96" spans="1:17" x14ac:dyDescent="0.55000000000000004">
      <c r="A96" s="1" t="s">
        <v>212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1000000</v>
      </c>
      <c r="L96" s="6"/>
      <c r="M96" s="6">
        <v>972962296269</v>
      </c>
      <c r="N96" s="6"/>
      <c r="O96" s="6">
        <v>908109809381</v>
      </c>
      <c r="P96" s="6"/>
      <c r="Q96" s="6">
        <f t="shared" si="3"/>
        <v>64852486888</v>
      </c>
    </row>
    <row r="97" spans="1:17" x14ac:dyDescent="0.55000000000000004">
      <c r="A97" s="1" t="s">
        <v>160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1998800</v>
      </c>
      <c r="L97" s="6"/>
      <c r="M97" s="6">
        <v>1768869453652</v>
      </c>
      <c r="N97" s="6"/>
      <c r="O97" s="6">
        <v>1652663724798</v>
      </c>
      <c r="P97" s="6"/>
      <c r="Q97" s="6">
        <f t="shared" si="3"/>
        <v>116205728854</v>
      </c>
    </row>
    <row r="98" spans="1:17" x14ac:dyDescent="0.55000000000000004">
      <c r="A98" s="1" t="s">
        <v>174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7823000</v>
      </c>
      <c r="L98" s="6"/>
      <c r="M98" s="6">
        <v>7666242921575</v>
      </c>
      <c r="N98" s="6"/>
      <c r="O98" s="6">
        <v>7565017224221</v>
      </c>
      <c r="P98" s="6"/>
      <c r="Q98" s="6">
        <f t="shared" si="3"/>
        <v>101225697354</v>
      </c>
    </row>
    <row r="99" spans="1:17" x14ac:dyDescent="0.55000000000000004">
      <c r="A99" s="1" t="s">
        <v>204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7021051</v>
      </c>
      <c r="L99" s="6"/>
      <c r="M99" s="6">
        <v>6613959898927</v>
      </c>
      <c r="N99" s="6"/>
      <c r="O99" s="6">
        <v>6626532669500</v>
      </c>
      <c r="P99" s="6"/>
      <c r="Q99" s="6">
        <f t="shared" si="3"/>
        <v>-12572770573</v>
      </c>
    </row>
    <row r="100" spans="1:17" x14ac:dyDescent="0.55000000000000004">
      <c r="A100" s="1" t="s">
        <v>78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1000000</v>
      </c>
      <c r="L100" s="6"/>
      <c r="M100" s="6">
        <v>999961250000</v>
      </c>
      <c r="N100" s="6"/>
      <c r="O100" s="6">
        <v>1000016250000</v>
      </c>
      <c r="P100" s="6"/>
      <c r="Q100" s="6">
        <f t="shared" si="3"/>
        <v>-55000000</v>
      </c>
    </row>
    <row r="101" spans="1:17" x14ac:dyDescent="0.55000000000000004">
      <c r="A101" s="1" t="s">
        <v>201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8000000</v>
      </c>
      <c r="L101" s="6"/>
      <c r="M101" s="6">
        <v>7471710460000</v>
      </c>
      <c r="N101" s="6"/>
      <c r="O101" s="6">
        <v>7478860000000</v>
      </c>
      <c r="P101" s="6"/>
      <c r="Q101" s="6">
        <f t="shared" si="3"/>
        <v>-7149540000</v>
      </c>
    </row>
    <row r="102" spans="1:17" x14ac:dyDescent="0.55000000000000004">
      <c r="A102" s="1" t="s">
        <v>111</v>
      </c>
      <c r="C102" s="6">
        <v>0</v>
      </c>
      <c r="D102" s="6"/>
      <c r="E102" s="6">
        <v>0</v>
      </c>
      <c r="F102" s="6"/>
      <c r="G102" s="6">
        <v>92497530725</v>
      </c>
      <c r="H102" s="6"/>
      <c r="I102" s="6">
        <f t="shared" si="2"/>
        <v>-92497530725</v>
      </c>
      <c r="J102" s="6"/>
      <c r="K102" s="6">
        <v>0</v>
      </c>
      <c r="L102" s="6"/>
      <c r="M102" s="6">
        <v>0</v>
      </c>
      <c r="N102" s="6"/>
      <c r="O102" s="6">
        <v>0</v>
      </c>
      <c r="P102" s="6"/>
      <c r="Q102" s="6">
        <f t="shared" si="3"/>
        <v>0</v>
      </c>
    </row>
    <row r="103" spans="1:17" x14ac:dyDescent="0.55000000000000004">
      <c r="A103" s="1" t="s">
        <v>168</v>
      </c>
      <c r="C103" s="6">
        <v>0</v>
      </c>
      <c r="D103" s="6"/>
      <c r="E103" s="6">
        <v>0</v>
      </c>
      <c r="F103" s="6"/>
      <c r="G103" s="6">
        <v>62814123</v>
      </c>
      <c r="H103" s="6"/>
      <c r="I103" s="6">
        <f t="shared" si="2"/>
        <v>-62814123</v>
      </c>
      <c r="J103" s="6"/>
      <c r="K103" s="6">
        <v>0</v>
      </c>
      <c r="L103" s="6"/>
      <c r="M103" s="6">
        <v>0</v>
      </c>
      <c r="N103" s="6"/>
      <c r="O103" s="6">
        <v>0</v>
      </c>
      <c r="P103" s="6"/>
      <c r="Q103" s="6">
        <f t="shared" si="3"/>
        <v>0</v>
      </c>
    </row>
    <row r="104" spans="1:17" ht="24.75" thickBot="1" x14ac:dyDescent="0.6">
      <c r="E104" s="19">
        <f>SUM(E8:E103)</f>
        <v>115105627963587</v>
      </c>
      <c r="G104" s="19">
        <f>SUM(G8:G103)</f>
        <v>114765939637750</v>
      </c>
      <c r="I104" s="19">
        <f>SUM(I8:I103)</f>
        <v>339688325837</v>
      </c>
      <c r="M104" s="19">
        <f>SUM(M8:M103)</f>
        <v>147415732740814</v>
      </c>
      <c r="O104" s="19">
        <f>SUM(O8:O103)</f>
        <v>143569195660594</v>
      </c>
      <c r="Q104" s="19">
        <f>SUM(Q8:Q103)</f>
        <v>3846537080220</v>
      </c>
    </row>
    <row r="105" spans="1:17" ht="24.75" thickTop="1" x14ac:dyDescent="0.55000000000000004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55000000000000004">
      <c r="G106" s="5"/>
      <c r="I106" s="5"/>
      <c r="O106" s="5"/>
      <c r="Q106" s="5"/>
    </row>
    <row r="107" spans="1:17" x14ac:dyDescent="0.55000000000000004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9" spans="1:17" x14ac:dyDescent="0.55000000000000004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55000000000000004">
      <c r="G110" s="5"/>
      <c r="I110" s="5"/>
      <c r="O110" s="5"/>
      <c r="Q110" s="5"/>
    </row>
    <row r="111" spans="1:17" x14ac:dyDescent="0.55000000000000004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6"/>
  <sheetViews>
    <sheetView rightToLeft="1" topLeftCell="A91" workbookViewId="0">
      <selection activeCell="K105" sqref="K10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3</v>
      </c>
      <c r="C6" s="28" t="s">
        <v>257</v>
      </c>
      <c r="D6" s="28" t="s">
        <v>257</v>
      </c>
      <c r="E6" s="28" t="s">
        <v>257</v>
      </c>
      <c r="F6" s="28" t="s">
        <v>257</v>
      </c>
      <c r="G6" s="28" t="s">
        <v>257</v>
      </c>
      <c r="H6" s="28" t="s">
        <v>257</v>
      </c>
      <c r="I6" s="28" t="s">
        <v>257</v>
      </c>
      <c r="K6" s="28" t="s">
        <v>258</v>
      </c>
      <c r="L6" s="28" t="s">
        <v>258</v>
      </c>
      <c r="M6" s="28" t="s">
        <v>258</v>
      </c>
      <c r="N6" s="28" t="s">
        <v>258</v>
      </c>
      <c r="O6" s="28" t="s">
        <v>258</v>
      </c>
      <c r="P6" s="28" t="s">
        <v>258</v>
      </c>
      <c r="Q6" s="28" t="s">
        <v>258</v>
      </c>
    </row>
    <row r="7" spans="1:17" ht="24.75" x14ac:dyDescent="0.55000000000000004">
      <c r="A7" s="28" t="s">
        <v>3</v>
      </c>
      <c r="C7" s="28" t="s">
        <v>7</v>
      </c>
      <c r="E7" s="28" t="s">
        <v>314</v>
      </c>
      <c r="G7" s="28" t="s">
        <v>315</v>
      </c>
      <c r="I7" s="28" t="s">
        <v>317</v>
      </c>
      <c r="K7" s="28" t="s">
        <v>7</v>
      </c>
      <c r="M7" s="28" t="s">
        <v>314</v>
      </c>
      <c r="O7" s="28" t="s">
        <v>315</v>
      </c>
      <c r="Q7" s="28" t="s">
        <v>317</v>
      </c>
    </row>
    <row r="8" spans="1:17" x14ac:dyDescent="0.55000000000000004">
      <c r="A8" s="1" t="s">
        <v>45</v>
      </c>
      <c r="C8" s="6">
        <v>248632</v>
      </c>
      <c r="D8" s="6"/>
      <c r="E8" s="6">
        <v>4431582559</v>
      </c>
      <c r="F8" s="6"/>
      <c r="G8" s="6">
        <v>4577241955</v>
      </c>
      <c r="H8" s="6"/>
      <c r="I8" s="6">
        <f>E8-G8</f>
        <v>-145659396</v>
      </c>
      <c r="J8" s="6"/>
      <c r="K8" s="6">
        <v>248632</v>
      </c>
      <c r="L8" s="6"/>
      <c r="M8" s="6">
        <v>4431582559</v>
      </c>
      <c r="N8" s="6"/>
      <c r="O8" s="6">
        <v>4577241955</v>
      </c>
      <c r="P8" s="6"/>
      <c r="Q8" s="6">
        <f>M8-O8</f>
        <v>-145659396</v>
      </c>
    </row>
    <row r="9" spans="1:17" x14ac:dyDescent="0.55000000000000004">
      <c r="A9" s="1" t="s">
        <v>51</v>
      </c>
      <c r="C9" s="6">
        <v>1254767</v>
      </c>
      <c r="D9" s="6"/>
      <c r="E9" s="6">
        <v>5797922609</v>
      </c>
      <c r="F9" s="6"/>
      <c r="G9" s="6">
        <v>5529194797</v>
      </c>
      <c r="H9" s="6"/>
      <c r="I9" s="6">
        <f t="shared" ref="I9:I72" si="0">E9-G9</f>
        <v>268727812</v>
      </c>
      <c r="J9" s="6"/>
      <c r="K9" s="6">
        <v>1254767</v>
      </c>
      <c r="L9" s="6"/>
      <c r="M9" s="6">
        <v>5797922609</v>
      </c>
      <c r="N9" s="6"/>
      <c r="O9" s="6">
        <v>5529194797</v>
      </c>
      <c r="P9" s="6"/>
      <c r="Q9" s="6">
        <f t="shared" ref="Q9:Q72" si="1">M9-O9</f>
        <v>268727812</v>
      </c>
    </row>
    <row r="10" spans="1:17" x14ac:dyDescent="0.55000000000000004">
      <c r="A10" s="1" t="s">
        <v>25</v>
      </c>
      <c r="C10" s="6">
        <v>323014</v>
      </c>
      <c r="D10" s="6"/>
      <c r="E10" s="6">
        <v>4844023513</v>
      </c>
      <c r="F10" s="6"/>
      <c r="G10" s="6">
        <v>5309113609</v>
      </c>
      <c r="H10" s="6"/>
      <c r="I10" s="6">
        <f t="shared" si="0"/>
        <v>-465090096</v>
      </c>
      <c r="J10" s="6"/>
      <c r="K10" s="6">
        <v>323014</v>
      </c>
      <c r="L10" s="6"/>
      <c r="M10" s="6">
        <v>4844023513</v>
      </c>
      <c r="N10" s="6"/>
      <c r="O10" s="6">
        <v>5309113609</v>
      </c>
      <c r="P10" s="6"/>
      <c r="Q10" s="6">
        <f t="shared" si="1"/>
        <v>-465090096</v>
      </c>
    </row>
    <row r="11" spans="1:17" x14ac:dyDescent="0.55000000000000004">
      <c r="A11" s="1" t="s">
        <v>27</v>
      </c>
      <c r="C11" s="6">
        <v>181717</v>
      </c>
      <c r="D11" s="6"/>
      <c r="E11" s="6">
        <v>17016669078</v>
      </c>
      <c r="F11" s="6"/>
      <c r="G11" s="6">
        <v>18391098017</v>
      </c>
      <c r="H11" s="6"/>
      <c r="I11" s="6">
        <f t="shared" si="0"/>
        <v>-1374428939</v>
      </c>
      <c r="J11" s="6"/>
      <c r="K11" s="6">
        <v>567944</v>
      </c>
      <c r="L11" s="6"/>
      <c r="M11" s="6">
        <v>47167394247</v>
      </c>
      <c r="N11" s="6"/>
      <c r="O11" s="6">
        <v>48577431984</v>
      </c>
      <c r="P11" s="6"/>
      <c r="Q11" s="6">
        <f t="shared" si="1"/>
        <v>-1410037737</v>
      </c>
    </row>
    <row r="12" spans="1:17" x14ac:dyDescent="0.55000000000000004">
      <c r="A12" s="1" t="s">
        <v>54</v>
      </c>
      <c r="C12" s="6">
        <v>50000</v>
      </c>
      <c r="D12" s="6"/>
      <c r="E12" s="6">
        <v>9985023960</v>
      </c>
      <c r="F12" s="6"/>
      <c r="G12" s="6">
        <v>9914174008</v>
      </c>
      <c r="H12" s="6"/>
      <c r="I12" s="6">
        <f t="shared" si="0"/>
        <v>70849952</v>
      </c>
      <c r="J12" s="6"/>
      <c r="K12" s="6">
        <v>50000</v>
      </c>
      <c r="L12" s="6"/>
      <c r="M12" s="6">
        <v>9985023960</v>
      </c>
      <c r="N12" s="6"/>
      <c r="O12" s="6">
        <v>9914174008</v>
      </c>
      <c r="P12" s="6"/>
      <c r="Q12" s="6">
        <f t="shared" si="1"/>
        <v>70849952</v>
      </c>
    </row>
    <row r="13" spans="1:17" x14ac:dyDescent="0.55000000000000004">
      <c r="A13" s="1" t="s">
        <v>26</v>
      </c>
      <c r="C13" s="6">
        <v>3883025</v>
      </c>
      <c r="D13" s="6"/>
      <c r="E13" s="6">
        <v>67604942347</v>
      </c>
      <c r="F13" s="6"/>
      <c r="G13" s="6">
        <v>67409186047</v>
      </c>
      <c r="H13" s="6"/>
      <c r="I13" s="6">
        <f t="shared" si="0"/>
        <v>195756300</v>
      </c>
      <c r="J13" s="6"/>
      <c r="K13" s="6">
        <v>3883025</v>
      </c>
      <c r="L13" s="6"/>
      <c r="M13" s="6">
        <v>67604942347</v>
      </c>
      <c r="N13" s="6"/>
      <c r="O13" s="6">
        <v>67409186047</v>
      </c>
      <c r="P13" s="6"/>
      <c r="Q13" s="6">
        <f t="shared" si="1"/>
        <v>195756300</v>
      </c>
    </row>
    <row r="14" spans="1:17" x14ac:dyDescent="0.55000000000000004">
      <c r="A14" s="1" t="s">
        <v>32</v>
      </c>
      <c r="C14" s="6">
        <v>941405</v>
      </c>
      <c r="D14" s="6"/>
      <c r="E14" s="6">
        <v>3961324677</v>
      </c>
      <c r="F14" s="6"/>
      <c r="G14" s="6">
        <v>3761817908</v>
      </c>
      <c r="H14" s="6"/>
      <c r="I14" s="6">
        <f t="shared" si="0"/>
        <v>199506769</v>
      </c>
      <c r="J14" s="6"/>
      <c r="K14" s="6">
        <v>941405</v>
      </c>
      <c r="L14" s="6"/>
      <c r="M14" s="6">
        <v>3961324677</v>
      </c>
      <c r="N14" s="6"/>
      <c r="O14" s="6">
        <v>3761817908</v>
      </c>
      <c r="P14" s="6"/>
      <c r="Q14" s="6">
        <f t="shared" si="1"/>
        <v>199506769</v>
      </c>
    </row>
    <row r="15" spans="1:17" x14ac:dyDescent="0.55000000000000004">
      <c r="A15" s="1" t="s">
        <v>318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84645</v>
      </c>
      <c r="L15" s="6"/>
      <c r="M15" s="6">
        <v>5723649602</v>
      </c>
      <c r="N15" s="6"/>
      <c r="O15" s="6">
        <v>2751474061</v>
      </c>
      <c r="P15" s="6"/>
      <c r="Q15" s="6">
        <f t="shared" si="1"/>
        <v>2972175541</v>
      </c>
    </row>
    <row r="16" spans="1:17" x14ac:dyDescent="0.55000000000000004">
      <c r="A16" s="1" t="s">
        <v>319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1500000</v>
      </c>
      <c r="L16" s="6"/>
      <c r="M16" s="6">
        <v>27169213264</v>
      </c>
      <c r="N16" s="6"/>
      <c r="O16" s="6">
        <v>25884149993</v>
      </c>
      <c r="P16" s="6"/>
      <c r="Q16" s="6">
        <f t="shared" si="1"/>
        <v>1285063271</v>
      </c>
    </row>
    <row r="17" spans="1:17" x14ac:dyDescent="0.55000000000000004">
      <c r="A17" s="1" t="s">
        <v>43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4000000</v>
      </c>
      <c r="L17" s="6"/>
      <c r="M17" s="6">
        <v>75554923670</v>
      </c>
      <c r="N17" s="6"/>
      <c r="O17" s="6">
        <v>72009708980</v>
      </c>
      <c r="P17" s="6"/>
      <c r="Q17" s="6">
        <f t="shared" si="1"/>
        <v>3545214690</v>
      </c>
    </row>
    <row r="18" spans="1:17" x14ac:dyDescent="0.55000000000000004">
      <c r="A18" s="1" t="s">
        <v>320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324637</v>
      </c>
      <c r="L18" s="6"/>
      <c r="M18" s="6">
        <v>4020600490</v>
      </c>
      <c r="N18" s="6"/>
      <c r="O18" s="6">
        <v>3988512272</v>
      </c>
      <c r="P18" s="6"/>
      <c r="Q18" s="6">
        <f t="shared" si="1"/>
        <v>32088218</v>
      </c>
    </row>
    <row r="19" spans="1:17" x14ac:dyDescent="0.55000000000000004">
      <c r="A19" s="1" t="s">
        <v>44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</v>
      </c>
      <c r="L19" s="6"/>
      <c r="M19" s="6">
        <v>1</v>
      </c>
      <c r="N19" s="6"/>
      <c r="O19" s="6">
        <v>10513</v>
      </c>
      <c r="P19" s="6"/>
      <c r="Q19" s="6">
        <f t="shared" si="1"/>
        <v>-10512</v>
      </c>
    </row>
    <row r="20" spans="1:17" x14ac:dyDescent="0.55000000000000004">
      <c r="A20" s="1" t="s">
        <v>321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8155003</v>
      </c>
      <c r="L20" s="6"/>
      <c r="M20" s="6">
        <v>113086420269</v>
      </c>
      <c r="N20" s="6"/>
      <c r="O20" s="6">
        <v>107239888189</v>
      </c>
      <c r="P20" s="6"/>
      <c r="Q20" s="6">
        <f t="shared" si="1"/>
        <v>5846532080</v>
      </c>
    </row>
    <row r="21" spans="1:17" x14ac:dyDescent="0.55000000000000004">
      <c r="A21" s="1" t="s">
        <v>322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8808743</v>
      </c>
      <c r="L21" s="6"/>
      <c r="M21" s="6">
        <v>56455233887</v>
      </c>
      <c r="N21" s="6"/>
      <c r="O21" s="6">
        <v>54639685538</v>
      </c>
      <c r="P21" s="6"/>
      <c r="Q21" s="6">
        <f t="shared" si="1"/>
        <v>1815548349</v>
      </c>
    </row>
    <row r="22" spans="1:17" x14ac:dyDescent="0.55000000000000004">
      <c r="A22" s="1" t="s">
        <v>24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</v>
      </c>
      <c r="L22" s="6"/>
      <c r="M22" s="6">
        <v>1</v>
      </c>
      <c r="N22" s="6"/>
      <c r="O22" s="6">
        <v>9473</v>
      </c>
      <c r="P22" s="6"/>
      <c r="Q22" s="6">
        <f t="shared" si="1"/>
        <v>-9472</v>
      </c>
    </row>
    <row r="23" spans="1:17" x14ac:dyDescent="0.55000000000000004">
      <c r="A23" s="1" t="s">
        <v>323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127642</v>
      </c>
      <c r="L23" s="6"/>
      <c r="M23" s="6">
        <v>9336068115</v>
      </c>
      <c r="N23" s="6"/>
      <c r="O23" s="6">
        <v>8734234774</v>
      </c>
      <c r="P23" s="6"/>
      <c r="Q23" s="6">
        <f t="shared" si="1"/>
        <v>601833341</v>
      </c>
    </row>
    <row r="24" spans="1:17" x14ac:dyDescent="0.55000000000000004">
      <c r="A24" s="1" t="s">
        <v>16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</v>
      </c>
      <c r="L24" s="6"/>
      <c r="M24" s="6">
        <v>2</v>
      </c>
      <c r="N24" s="6"/>
      <c r="O24" s="6">
        <v>9266</v>
      </c>
      <c r="P24" s="6"/>
      <c r="Q24" s="6">
        <f t="shared" si="1"/>
        <v>-9264</v>
      </c>
    </row>
    <row r="25" spans="1:17" x14ac:dyDescent="0.55000000000000004">
      <c r="A25" s="1" t="s">
        <v>18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240000</v>
      </c>
      <c r="L25" s="6"/>
      <c r="M25" s="6">
        <v>30051604554</v>
      </c>
      <c r="N25" s="6"/>
      <c r="O25" s="6">
        <v>32138042271</v>
      </c>
      <c r="P25" s="6"/>
      <c r="Q25" s="6">
        <f t="shared" si="1"/>
        <v>-2086437717</v>
      </c>
    </row>
    <row r="26" spans="1:17" x14ac:dyDescent="0.55000000000000004">
      <c r="A26" s="1" t="s">
        <v>47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1452586</v>
      </c>
      <c r="L26" s="6"/>
      <c r="M26" s="6">
        <v>28679434611</v>
      </c>
      <c r="N26" s="6"/>
      <c r="O26" s="6">
        <v>28416788942</v>
      </c>
      <c r="P26" s="6"/>
      <c r="Q26" s="6">
        <f t="shared" si="1"/>
        <v>262645669</v>
      </c>
    </row>
    <row r="27" spans="1:17" x14ac:dyDescent="0.55000000000000004">
      <c r="A27" s="1" t="s">
        <v>312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1685570</v>
      </c>
      <c r="L27" s="6"/>
      <c r="M27" s="6">
        <v>6371679802</v>
      </c>
      <c r="N27" s="6"/>
      <c r="O27" s="6">
        <v>5556600462</v>
      </c>
      <c r="P27" s="6"/>
      <c r="Q27" s="6">
        <f t="shared" si="1"/>
        <v>815079340</v>
      </c>
    </row>
    <row r="28" spans="1:17" x14ac:dyDescent="0.55000000000000004">
      <c r="A28" s="1" t="s">
        <v>324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2299853</v>
      </c>
      <c r="L28" s="6"/>
      <c r="M28" s="6">
        <v>18737322648</v>
      </c>
      <c r="N28" s="6"/>
      <c r="O28" s="6">
        <v>17581498763</v>
      </c>
      <c r="P28" s="6"/>
      <c r="Q28" s="6">
        <f t="shared" si="1"/>
        <v>1155823885</v>
      </c>
    </row>
    <row r="29" spans="1:17" x14ac:dyDescent="0.55000000000000004">
      <c r="A29" s="1" t="s">
        <v>33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2642251</v>
      </c>
      <c r="L29" s="6"/>
      <c r="M29" s="6">
        <v>42070907639</v>
      </c>
      <c r="N29" s="6"/>
      <c r="O29" s="6">
        <v>42031238006</v>
      </c>
      <c r="P29" s="6"/>
      <c r="Q29" s="6">
        <f t="shared" si="1"/>
        <v>39669633</v>
      </c>
    </row>
    <row r="30" spans="1:17" x14ac:dyDescent="0.55000000000000004">
      <c r="A30" s="1" t="s">
        <v>325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8900000</v>
      </c>
      <c r="L30" s="6"/>
      <c r="M30" s="6">
        <v>267374213696</v>
      </c>
      <c r="N30" s="6"/>
      <c r="O30" s="6">
        <v>265148500397</v>
      </c>
      <c r="P30" s="6"/>
      <c r="Q30" s="6">
        <f t="shared" si="1"/>
        <v>2225713299</v>
      </c>
    </row>
    <row r="31" spans="1:17" x14ac:dyDescent="0.55000000000000004">
      <c r="A31" s="1" t="s">
        <v>326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4958544</v>
      </c>
      <c r="L31" s="6"/>
      <c r="M31" s="6">
        <v>35377176766</v>
      </c>
      <c r="N31" s="6"/>
      <c r="O31" s="6">
        <v>45524869917</v>
      </c>
      <c r="P31" s="6"/>
      <c r="Q31" s="6">
        <f t="shared" si="1"/>
        <v>-10147693151</v>
      </c>
    </row>
    <row r="32" spans="1:17" x14ac:dyDescent="0.55000000000000004">
      <c r="A32" s="1" t="s">
        <v>327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3305695</v>
      </c>
      <c r="L32" s="6"/>
      <c r="M32" s="6">
        <v>17353717440</v>
      </c>
      <c r="N32" s="6"/>
      <c r="O32" s="6">
        <v>6266836232</v>
      </c>
      <c r="P32" s="6"/>
      <c r="Q32" s="6">
        <f t="shared" si="1"/>
        <v>11086881208</v>
      </c>
    </row>
    <row r="33" spans="1:17" x14ac:dyDescent="0.55000000000000004">
      <c r="A33" s="1" t="s">
        <v>302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474722</v>
      </c>
      <c r="L33" s="6"/>
      <c r="M33" s="6">
        <v>3299115710</v>
      </c>
      <c r="N33" s="6"/>
      <c r="O33" s="6">
        <v>3702940464</v>
      </c>
      <c r="P33" s="6"/>
      <c r="Q33" s="6">
        <f t="shared" si="1"/>
        <v>-403824754</v>
      </c>
    </row>
    <row r="34" spans="1:17" x14ac:dyDescent="0.55000000000000004">
      <c r="A34" s="1" t="s">
        <v>310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60</v>
      </c>
      <c r="L34" s="6"/>
      <c r="M34" s="6">
        <v>2020981</v>
      </c>
      <c r="N34" s="6"/>
      <c r="O34" s="6">
        <v>2121278</v>
      </c>
      <c r="P34" s="6"/>
      <c r="Q34" s="6">
        <f t="shared" si="1"/>
        <v>-100297</v>
      </c>
    </row>
    <row r="35" spans="1:17" x14ac:dyDescent="0.55000000000000004">
      <c r="A35" s="1" t="s">
        <v>19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1500000</v>
      </c>
      <c r="L35" s="6"/>
      <c r="M35" s="6">
        <v>154495080508</v>
      </c>
      <c r="N35" s="6"/>
      <c r="O35" s="6">
        <v>159232146165</v>
      </c>
      <c r="P35" s="6"/>
      <c r="Q35" s="6">
        <f t="shared" si="1"/>
        <v>-4737065657</v>
      </c>
    </row>
    <row r="36" spans="1:17" x14ac:dyDescent="0.55000000000000004">
      <c r="A36" s="1" t="s">
        <v>328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1790956</v>
      </c>
      <c r="L36" s="6"/>
      <c r="M36" s="6">
        <v>34687613501</v>
      </c>
      <c r="N36" s="6"/>
      <c r="O36" s="6">
        <v>36524665653</v>
      </c>
      <c r="P36" s="6"/>
      <c r="Q36" s="6">
        <f t="shared" si="1"/>
        <v>-1837052152</v>
      </c>
    </row>
    <row r="37" spans="1:17" x14ac:dyDescent="0.55000000000000004">
      <c r="A37" s="1" t="s">
        <v>329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1983789</v>
      </c>
      <c r="L37" s="6"/>
      <c r="M37" s="6">
        <v>87817089929</v>
      </c>
      <c r="N37" s="6"/>
      <c r="O37" s="6">
        <v>90058535639</v>
      </c>
      <c r="P37" s="6"/>
      <c r="Q37" s="6">
        <f t="shared" si="1"/>
        <v>-2241445710</v>
      </c>
    </row>
    <row r="38" spans="1:17" x14ac:dyDescent="0.55000000000000004">
      <c r="A38" s="1" t="s">
        <v>330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125522</v>
      </c>
      <c r="L38" s="6"/>
      <c r="M38" s="6">
        <v>10908888544</v>
      </c>
      <c r="N38" s="6"/>
      <c r="O38" s="6">
        <v>10546740864</v>
      </c>
      <c r="P38" s="6"/>
      <c r="Q38" s="6">
        <f t="shared" si="1"/>
        <v>362147680</v>
      </c>
    </row>
    <row r="39" spans="1:17" x14ac:dyDescent="0.55000000000000004">
      <c r="A39" s="1" t="s">
        <v>331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3316149</v>
      </c>
      <c r="L39" s="6"/>
      <c r="M39" s="6">
        <v>222570862856</v>
      </c>
      <c r="N39" s="6"/>
      <c r="O39" s="6">
        <v>211845532854</v>
      </c>
      <c r="P39" s="6"/>
      <c r="Q39" s="6">
        <f t="shared" si="1"/>
        <v>10725330002</v>
      </c>
    </row>
    <row r="40" spans="1:17" x14ac:dyDescent="0.55000000000000004">
      <c r="A40" s="1" t="s">
        <v>22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241625</v>
      </c>
      <c r="L40" s="6"/>
      <c r="M40" s="6">
        <v>13768827376</v>
      </c>
      <c r="N40" s="6"/>
      <c r="O40" s="6">
        <v>13573744527</v>
      </c>
      <c r="P40" s="6"/>
      <c r="Q40" s="6">
        <f t="shared" si="1"/>
        <v>195082849</v>
      </c>
    </row>
    <row r="41" spans="1:17" x14ac:dyDescent="0.55000000000000004">
      <c r="A41" s="1" t="s">
        <v>46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3000000</v>
      </c>
      <c r="L41" s="6"/>
      <c r="M41" s="6">
        <v>71804919975</v>
      </c>
      <c r="N41" s="6"/>
      <c r="O41" s="6">
        <v>70926154242</v>
      </c>
      <c r="P41" s="6"/>
      <c r="Q41" s="6">
        <f t="shared" si="1"/>
        <v>878765733</v>
      </c>
    </row>
    <row r="42" spans="1:17" x14ac:dyDescent="0.55000000000000004">
      <c r="A42" s="1" t="s">
        <v>21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200000</v>
      </c>
      <c r="L42" s="6"/>
      <c r="M42" s="6">
        <v>9822649347</v>
      </c>
      <c r="N42" s="6"/>
      <c r="O42" s="6">
        <v>10031931322</v>
      </c>
      <c r="P42" s="6"/>
      <c r="Q42" s="6">
        <f t="shared" si="1"/>
        <v>-209281975</v>
      </c>
    </row>
    <row r="43" spans="1:17" x14ac:dyDescent="0.55000000000000004">
      <c r="A43" s="1" t="s">
        <v>332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608695</v>
      </c>
      <c r="L43" s="6"/>
      <c r="M43" s="6">
        <v>21479020465</v>
      </c>
      <c r="N43" s="6"/>
      <c r="O43" s="6">
        <v>20386787579</v>
      </c>
      <c r="P43" s="6"/>
      <c r="Q43" s="6">
        <f t="shared" si="1"/>
        <v>1092232886</v>
      </c>
    </row>
    <row r="44" spans="1:17" x14ac:dyDescent="0.55000000000000004">
      <c r="A44" s="1" t="s">
        <v>333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44254</v>
      </c>
      <c r="L44" s="6"/>
      <c r="M44" s="6">
        <v>2206766906</v>
      </c>
      <c r="N44" s="6"/>
      <c r="O44" s="6">
        <v>2083550313</v>
      </c>
      <c r="P44" s="6"/>
      <c r="Q44" s="6">
        <f t="shared" si="1"/>
        <v>123216593</v>
      </c>
    </row>
    <row r="45" spans="1:17" x14ac:dyDescent="0.55000000000000004">
      <c r="A45" s="1" t="s">
        <v>35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714014</v>
      </c>
      <c r="L45" s="6"/>
      <c r="M45" s="6">
        <v>13424313452</v>
      </c>
      <c r="N45" s="6"/>
      <c r="O45" s="6">
        <v>8979825093</v>
      </c>
      <c r="P45" s="6"/>
      <c r="Q45" s="6">
        <f t="shared" si="1"/>
        <v>4444488359</v>
      </c>
    </row>
    <row r="46" spans="1:17" x14ac:dyDescent="0.55000000000000004">
      <c r="A46" s="1" t="s">
        <v>334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1618172</v>
      </c>
      <c r="L46" s="6"/>
      <c r="M46" s="6">
        <v>64576532410</v>
      </c>
      <c r="N46" s="6"/>
      <c r="O46" s="6">
        <v>63448656657</v>
      </c>
      <c r="P46" s="6"/>
      <c r="Q46" s="6">
        <f t="shared" si="1"/>
        <v>1127875753</v>
      </c>
    </row>
    <row r="47" spans="1:17" x14ac:dyDescent="0.55000000000000004">
      <c r="A47" s="1" t="s">
        <v>30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338639</v>
      </c>
      <c r="L47" s="6"/>
      <c r="M47" s="6">
        <v>20644938041</v>
      </c>
      <c r="N47" s="6"/>
      <c r="O47" s="6">
        <v>20245496346</v>
      </c>
      <c r="P47" s="6"/>
      <c r="Q47" s="6">
        <f t="shared" si="1"/>
        <v>399441695</v>
      </c>
    </row>
    <row r="48" spans="1:17" x14ac:dyDescent="0.55000000000000004">
      <c r="A48" s="1" t="s">
        <v>335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77700</v>
      </c>
      <c r="L48" s="6"/>
      <c r="M48" s="6">
        <v>96449133897</v>
      </c>
      <c r="N48" s="6"/>
      <c r="O48" s="6">
        <v>108162624423</v>
      </c>
      <c r="P48" s="6"/>
      <c r="Q48" s="6">
        <f t="shared" si="1"/>
        <v>-11713490526</v>
      </c>
    </row>
    <row r="49" spans="1:17" x14ac:dyDescent="0.55000000000000004">
      <c r="A49" s="1" t="s">
        <v>336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148800</v>
      </c>
      <c r="L49" s="6"/>
      <c r="M49" s="6">
        <v>183489722540</v>
      </c>
      <c r="N49" s="6"/>
      <c r="O49" s="6">
        <v>207063032566</v>
      </c>
      <c r="P49" s="6"/>
      <c r="Q49" s="6">
        <f t="shared" si="1"/>
        <v>-23573310026</v>
      </c>
    </row>
    <row r="50" spans="1:17" x14ac:dyDescent="0.55000000000000004">
      <c r="A50" s="1" t="s">
        <v>337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10113480</v>
      </c>
      <c r="L50" s="6"/>
      <c r="M50" s="6">
        <v>43545635990</v>
      </c>
      <c r="N50" s="6"/>
      <c r="O50" s="6">
        <v>37837805472</v>
      </c>
      <c r="P50" s="6"/>
      <c r="Q50" s="6">
        <f t="shared" si="1"/>
        <v>5707830518</v>
      </c>
    </row>
    <row r="51" spans="1:17" x14ac:dyDescent="0.55000000000000004">
      <c r="A51" s="1" t="s">
        <v>338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190400</v>
      </c>
      <c r="L51" s="6"/>
      <c r="M51" s="6">
        <v>229687548533</v>
      </c>
      <c r="N51" s="6"/>
      <c r="O51" s="6">
        <v>262530274889</v>
      </c>
      <c r="P51" s="6"/>
      <c r="Q51" s="6">
        <f t="shared" si="1"/>
        <v>-32842726356</v>
      </c>
    </row>
    <row r="52" spans="1:17" x14ac:dyDescent="0.55000000000000004">
      <c r="A52" s="1" t="s">
        <v>339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1872047</v>
      </c>
      <c r="L52" s="6"/>
      <c r="M52" s="6">
        <v>41263814769</v>
      </c>
      <c r="N52" s="6"/>
      <c r="O52" s="6">
        <v>40468018474</v>
      </c>
      <c r="P52" s="6"/>
      <c r="Q52" s="6">
        <f t="shared" si="1"/>
        <v>795796295</v>
      </c>
    </row>
    <row r="53" spans="1:17" x14ac:dyDescent="0.55000000000000004">
      <c r="A53" s="1" t="s">
        <v>340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18941622</v>
      </c>
      <c r="L53" s="6"/>
      <c r="M53" s="6">
        <v>69515752740</v>
      </c>
      <c r="N53" s="6"/>
      <c r="O53" s="6">
        <v>109653718756</v>
      </c>
      <c r="P53" s="6"/>
      <c r="Q53" s="6">
        <f t="shared" si="1"/>
        <v>-40137966016</v>
      </c>
    </row>
    <row r="54" spans="1:17" x14ac:dyDescent="0.55000000000000004">
      <c r="A54" s="1" t="s">
        <v>341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15000</v>
      </c>
      <c r="L54" s="6"/>
      <c r="M54" s="6">
        <v>434203063</v>
      </c>
      <c r="N54" s="6"/>
      <c r="O54" s="6">
        <v>435189616</v>
      </c>
      <c r="P54" s="6"/>
      <c r="Q54" s="6">
        <f t="shared" si="1"/>
        <v>-986553</v>
      </c>
    </row>
    <row r="55" spans="1:17" x14ac:dyDescent="0.55000000000000004">
      <c r="A55" s="1" t="s">
        <v>111</v>
      </c>
      <c r="C55" s="6">
        <v>780745</v>
      </c>
      <c r="D55" s="6"/>
      <c r="E55" s="6">
        <v>780745000000</v>
      </c>
      <c r="F55" s="6"/>
      <c r="G55" s="6">
        <v>685693945346</v>
      </c>
      <c r="H55" s="6"/>
      <c r="I55" s="6">
        <f t="shared" si="0"/>
        <v>95051054654</v>
      </c>
      <c r="J55" s="6"/>
      <c r="K55" s="6">
        <v>780745</v>
      </c>
      <c r="L55" s="6"/>
      <c r="M55" s="6">
        <v>780745000000</v>
      </c>
      <c r="N55" s="6"/>
      <c r="O55" s="6">
        <v>685693945346</v>
      </c>
      <c r="P55" s="6"/>
      <c r="Q55" s="6">
        <f t="shared" si="1"/>
        <v>95051054654</v>
      </c>
    </row>
    <row r="56" spans="1:17" x14ac:dyDescent="0.55000000000000004">
      <c r="A56" s="1" t="s">
        <v>168</v>
      </c>
      <c r="C56" s="6">
        <v>4199500</v>
      </c>
      <c r="D56" s="6"/>
      <c r="E56" s="6">
        <v>4199500000000</v>
      </c>
      <c r="F56" s="6"/>
      <c r="G56" s="6">
        <v>4135444528757</v>
      </c>
      <c r="H56" s="6"/>
      <c r="I56" s="6">
        <f t="shared" si="0"/>
        <v>64055471243</v>
      </c>
      <c r="J56" s="6"/>
      <c r="K56" s="6">
        <v>6225000</v>
      </c>
      <c r="L56" s="6"/>
      <c r="M56" s="6">
        <v>6186998810538</v>
      </c>
      <c r="N56" s="6"/>
      <c r="O56" s="6">
        <v>6130049352142</v>
      </c>
      <c r="P56" s="6"/>
      <c r="Q56" s="6">
        <f t="shared" si="1"/>
        <v>56949458396</v>
      </c>
    </row>
    <row r="57" spans="1:17" x14ac:dyDescent="0.55000000000000004">
      <c r="A57" s="1" t="s">
        <v>220</v>
      </c>
      <c r="C57" s="6">
        <v>2000</v>
      </c>
      <c r="D57" s="6"/>
      <c r="E57" s="6">
        <v>1999922500</v>
      </c>
      <c r="F57" s="6"/>
      <c r="G57" s="6">
        <v>1942303329</v>
      </c>
      <c r="H57" s="6"/>
      <c r="I57" s="6">
        <f t="shared" si="0"/>
        <v>57619171</v>
      </c>
      <c r="J57" s="6"/>
      <c r="K57" s="6">
        <v>15000</v>
      </c>
      <c r="L57" s="6"/>
      <c r="M57" s="6">
        <v>15158215603</v>
      </c>
      <c r="N57" s="6"/>
      <c r="O57" s="6">
        <v>13940604381</v>
      </c>
      <c r="P57" s="6"/>
      <c r="Q57" s="6">
        <f t="shared" si="1"/>
        <v>1217611222</v>
      </c>
    </row>
    <row r="58" spans="1:17" x14ac:dyDescent="0.55000000000000004">
      <c r="A58" s="1" t="s">
        <v>282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500</v>
      </c>
      <c r="L58" s="6"/>
      <c r="M58" s="6">
        <v>500000000</v>
      </c>
      <c r="N58" s="6"/>
      <c r="O58" s="6">
        <v>495041316</v>
      </c>
      <c r="P58" s="6"/>
      <c r="Q58" s="6">
        <f t="shared" si="1"/>
        <v>4958684</v>
      </c>
    </row>
    <row r="59" spans="1:17" x14ac:dyDescent="0.55000000000000004">
      <c r="A59" s="1" t="s">
        <v>342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8947626</v>
      </c>
      <c r="L59" s="6"/>
      <c r="M59" s="6">
        <v>7769806761939</v>
      </c>
      <c r="N59" s="6"/>
      <c r="O59" s="6">
        <v>7157733950801</v>
      </c>
      <c r="P59" s="6"/>
      <c r="Q59" s="6">
        <f t="shared" si="1"/>
        <v>612072811138</v>
      </c>
    </row>
    <row r="60" spans="1:17" x14ac:dyDescent="0.55000000000000004">
      <c r="A60" s="1" t="s">
        <v>343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4886916</v>
      </c>
      <c r="L60" s="6"/>
      <c r="M60" s="6">
        <v>4987048105865</v>
      </c>
      <c r="N60" s="6"/>
      <c r="O60" s="6">
        <v>4432085133069</v>
      </c>
      <c r="P60" s="6"/>
      <c r="Q60" s="6">
        <f t="shared" si="1"/>
        <v>554962972796</v>
      </c>
    </row>
    <row r="61" spans="1:17" x14ac:dyDescent="0.55000000000000004">
      <c r="A61" s="1" t="s">
        <v>344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500000</v>
      </c>
      <c r="L61" s="6"/>
      <c r="M61" s="6">
        <v>300783658104</v>
      </c>
      <c r="N61" s="6"/>
      <c r="O61" s="6">
        <v>278264788871</v>
      </c>
      <c r="P61" s="6"/>
      <c r="Q61" s="6">
        <f t="shared" si="1"/>
        <v>22518869233</v>
      </c>
    </row>
    <row r="62" spans="1:17" x14ac:dyDescent="0.55000000000000004">
      <c r="A62" s="1" t="s">
        <v>345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699510</v>
      </c>
      <c r="L62" s="6"/>
      <c r="M62" s="6">
        <v>627426893520</v>
      </c>
      <c r="N62" s="6"/>
      <c r="O62" s="6">
        <v>457740906342</v>
      </c>
      <c r="P62" s="6"/>
      <c r="Q62" s="6">
        <f t="shared" si="1"/>
        <v>169685987178</v>
      </c>
    </row>
    <row r="63" spans="1:17" x14ac:dyDescent="0.55000000000000004">
      <c r="A63" s="1" t="s">
        <v>346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775000</v>
      </c>
      <c r="L63" s="6"/>
      <c r="M63" s="6">
        <v>695137025000</v>
      </c>
      <c r="N63" s="6"/>
      <c r="O63" s="6">
        <v>596326216463</v>
      </c>
      <c r="P63" s="6"/>
      <c r="Q63" s="6">
        <f t="shared" si="1"/>
        <v>98810808537</v>
      </c>
    </row>
    <row r="64" spans="1:17" x14ac:dyDescent="0.55000000000000004">
      <c r="A64" s="1" t="s">
        <v>347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4088683</v>
      </c>
      <c r="L64" s="6"/>
      <c r="M64" s="6">
        <v>4088683000000</v>
      </c>
      <c r="N64" s="6"/>
      <c r="O64" s="6">
        <v>3634292856386</v>
      </c>
      <c r="P64" s="6"/>
      <c r="Q64" s="6">
        <f t="shared" si="1"/>
        <v>454390143614</v>
      </c>
    </row>
    <row r="65" spans="1:17" x14ac:dyDescent="0.55000000000000004">
      <c r="A65" s="1" t="s">
        <v>207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21000</v>
      </c>
      <c r="L65" s="6"/>
      <c r="M65" s="6">
        <v>19900217843</v>
      </c>
      <c r="N65" s="6"/>
      <c r="O65" s="6">
        <v>19432010012</v>
      </c>
      <c r="P65" s="6"/>
      <c r="Q65" s="6">
        <f t="shared" si="1"/>
        <v>468207831</v>
      </c>
    </row>
    <row r="66" spans="1:17" x14ac:dyDescent="0.55000000000000004">
      <c r="A66" s="1" t="s">
        <v>99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275000</v>
      </c>
      <c r="L66" s="6"/>
      <c r="M66" s="6">
        <v>215866634868</v>
      </c>
      <c r="N66" s="6"/>
      <c r="O66" s="6">
        <v>205798930062</v>
      </c>
      <c r="P66" s="6"/>
      <c r="Q66" s="6">
        <f t="shared" si="1"/>
        <v>10067704806</v>
      </c>
    </row>
    <row r="67" spans="1:17" x14ac:dyDescent="0.55000000000000004">
      <c r="A67" s="1" t="s">
        <v>96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250000</v>
      </c>
      <c r="L67" s="6"/>
      <c r="M67" s="6">
        <v>206392325382</v>
      </c>
      <c r="N67" s="6"/>
      <c r="O67" s="6">
        <v>192871109675</v>
      </c>
      <c r="P67" s="6"/>
      <c r="Q67" s="6">
        <f t="shared" si="1"/>
        <v>13521215707</v>
      </c>
    </row>
    <row r="68" spans="1:17" x14ac:dyDescent="0.55000000000000004">
      <c r="A68" s="1" t="s">
        <v>266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4999000</v>
      </c>
      <c r="L68" s="6"/>
      <c r="M68" s="6">
        <v>4998990000000</v>
      </c>
      <c r="N68" s="6"/>
      <c r="O68" s="6">
        <v>4998806288750</v>
      </c>
      <c r="P68" s="6"/>
      <c r="Q68" s="6">
        <f t="shared" si="1"/>
        <v>183711250</v>
      </c>
    </row>
    <row r="69" spans="1:17" x14ac:dyDescent="0.55000000000000004">
      <c r="A69" s="1" t="s">
        <v>184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2004000</v>
      </c>
      <c r="L69" s="6"/>
      <c r="M69" s="6">
        <v>1925948521881</v>
      </c>
      <c r="N69" s="6"/>
      <c r="O69" s="6">
        <v>1819455281382</v>
      </c>
      <c r="P69" s="6"/>
      <c r="Q69" s="6">
        <f t="shared" si="1"/>
        <v>106493240499</v>
      </c>
    </row>
    <row r="70" spans="1:17" x14ac:dyDescent="0.55000000000000004">
      <c r="A70" s="1" t="s">
        <v>275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8761</v>
      </c>
      <c r="L70" s="6"/>
      <c r="M70" s="6">
        <v>8761000000</v>
      </c>
      <c r="N70" s="6"/>
      <c r="O70" s="6">
        <v>8845200885</v>
      </c>
      <c r="P70" s="6"/>
      <c r="Q70" s="6">
        <f t="shared" si="1"/>
        <v>-84200885</v>
      </c>
    </row>
    <row r="71" spans="1:17" x14ac:dyDescent="0.55000000000000004">
      <c r="A71" s="1" t="s">
        <v>281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5000</v>
      </c>
      <c r="L71" s="6"/>
      <c r="M71" s="6">
        <v>5000000000</v>
      </c>
      <c r="N71" s="6"/>
      <c r="O71" s="6">
        <v>4860006667</v>
      </c>
      <c r="P71" s="6"/>
      <c r="Q71" s="6">
        <f t="shared" si="1"/>
        <v>139993333</v>
      </c>
    </row>
    <row r="72" spans="1:17" x14ac:dyDescent="0.55000000000000004">
      <c r="A72" s="1" t="s">
        <v>274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3000</v>
      </c>
      <c r="L72" s="6"/>
      <c r="M72" s="6">
        <v>3000000000</v>
      </c>
      <c r="N72" s="6"/>
      <c r="O72" s="6">
        <v>2999883750</v>
      </c>
      <c r="P72" s="6"/>
      <c r="Q72" s="6">
        <f t="shared" si="1"/>
        <v>116250</v>
      </c>
    </row>
    <row r="73" spans="1:17" x14ac:dyDescent="0.55000000000000004">
      <c r="A73" s="1" t="s">
        <v>279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8" si="2">E73-G73</f>
        <v>0</v>
      </c>
      <c r="J73" s="6"/>
      <c r="K73" s="6">
        <v>500000</v>
      </c>
      <c r="L73" s="6"/>
      <c r="M73" s="6">
        <v>500000000000</v>
      </c>
      <c r="N73" s="6"/>
      <c r="O73" s="6">
        <v>497687713853</v>
      </c>
      <c r="P73" s="6"/>
      <c r="Q73" s="6">
        <f t="shared" ref="Q73:Q98" si="3">M73-O73</f>
        <v>2312286147</v>
      </c>
    </row>
    <row r="74" spans="1:17" x14ac:dyDescent="0.55000000000000004">
      <c r="A74" s="1" t="s">
        <v>348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1196262</v>
      </c>
      <c r="L74" s="6"/>
      <c r="M74" s="6">
        <v>1194310138066</v>
      </c>
      <c r="N74" s="6"/>
      <c r="O74" s="6">
        <v>1082705774645</v>
      </c>
      <c r="P74" s="6"/>
      <c r="Q74" s="6">
        <f t="shared" si="3"/>
        <v>111604363421</v>
      </c>
    </row>
    <row r="75" spans="1:17" x14ac:dyDescent="0.55000000000000004">
      <c r="A75" s="1" t="s">
        <v>163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6000</v>
      </c>
      <c r="L75" s="6"/>
      <c r="M75" s="6">
        <v>5759776800</v>
      </c>
      <c r="N75" s="6"/>
      <c r="O75" s="6">
        <v>5694007349</v>
      </c>
      <c r="P75" s="6"/>
      <c r="Q75" s="6">
        <f t="shared" si="3"/>
        <v>65769451</v>
      </c>
    </row>
    <row r="76" spans="1:17" x14ac:dyDescent="0.55000000000000004">
      <c r="A76" s="1" t="s">
        <v>171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2006000</v>
      </c>
      <c r="L76" s="6"/>
      <c r="M76" s="6">
        <v>1955967267500</v>
      </c>
      <c r="N76" s="6"/>
      <c r="O76" s="6">
        <v>1943738677208</v>
      </c>
      <c r="P76" s="6"/>
      <c r="Q76" s="6">
        <f t="shared" si="3"/>
        <v>12228590292</v>
      </c>
    </row>
    <row r="77" spans="1:17" x14ac:dyDescent="0.55000000000000004">
      <c r="A77" s="1" t="s">
        <v>349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1664157</v>
      </c>
      <c r="L77" s="6"/>
      <c r="M77" s="6">
        <v>1664157000000</v>
      </c>
      <c r="N77" s="6"/>
      <c r="O77" s="6">
        <v>1470235199913</v>
      </c>
      <c r="P77" s="6"/>
      <c r="Q77" s="6">
        <f t="shared" si="3"/>
        <v>193921800087</v>
      </c>
    </row>
    <row r="78" spans="1:17" x14ac:dyDescent="0.55000000000000004">
      <c r="A78" s="1" t="s">
        <v>102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725000</v>
      </c>
      <c r="L78" s="6"/>
      <c r="M78" s="6">
        <v>559578710517</v>
      </c>
      <c r="N78" s="6"/>
      <c r="O78" s="6">
        <v>537206303638</v>
      </c>
      <c r="P78" s="6"/>
      <c r="Q78" s="6">
        <f t="shared" si="3"/>
        <v>22372406879</v>
      </c>
    </row>
    <row r="79" spans="1:17" x14ac:dyDescent="0.55000000000000004">
      <c r="A79" s="1" t="s">
        <v>108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200000</v>
      </c>
      <c r="L79" s="6"/>
      <c r="M79" s="6">
        <v>150904152250</v>
      </c>
      <c r="N79" s="6"/>
      <c r="O79" s="6">
        <v>144793960360</v>
      </c>
      <c r="P79" s="6"/>
      <c r="Q79" s="6">
        <f t="shared" si="3"/>
        <v>6110191890</v>
      </c>
    </row>
    <row r="80" spans="1:17" x14ac:dyDescent="0.55000000000000004">
      <c r="A80" s="1" t="s">
        <v>174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2000</v>
      </c>
      <c r="L80" s="6"/>
      <c r="M80" s="6">
        <v>1999918508</v>
      </c>
      <c r="N80" s="6"/>
      <c r="O80" s="6">
        <v>1934045054</v>
      </c>
      <c r="P80" s="6"/>
      <c r="Q80" s="6">
        <f t="shared" si="3"/>
        <v>65873454</v>
      </c>
    </row>
    <row r="81" spans="1:17" x14ac:dyDescent="0.55000000000000004">
      <c r="A81" s="1" t="s">
        <v>277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949316</v>
      </c>
      <c r="L81" s="6"/>
      <c r="M81" s="6">
        <v>949316000000</v>
      </c>
      <c r="N81" s="6"/>
      <c r="O81" s="6">
        <v>922736417902</v>
      </c>
      <c r="P81" s="6"/>
      <c r="Q81" s="6">
        <f t="shared" si="3"/>
        <v>26579582098</v>
      </c>
    </row>
    <row r="82" spans="1:17" x14ac:dyDescent="0.55000000000000004">
      <c r="A82" s="1" t="s">
        <v>87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100000</v>
      </c>
      <c r="L82" s="6"/>
      <c r="M82" s="6">
        <v>87061226252</v>
      </c>
      <c r="N82" s="6"/>
      <c r="O82" s="6">
        <v>82385400908</v>
      </c>
      <c r="P82" s="6"/>
      <c r="Q82" s="6">
        <f t="shared" si="3"/>
        <v>4675825344</v>
      </c>
    </row>
    <row r="83" spans="1:17" x14ac:dyDescent="0.55000000000000004">
      <c r="A83" s="1" t="s">
        <v>93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529882</v>
      </c>
      <c r="L83" s="6"/>
      <c r="M83" s="6">
        <v>461112936228</v>
      </c>
      <c r="N83" s="6"/>
      <c r="O83" s="6">
        <v>430587755074</v>
      </c>
      <c r="P83" s="6"/>
      <c r="Q83" s="6">
        <f t="shared" si="3"/>
        <v>30525181154</v>
      </c>
    </row>
    <row r="84" spans="1:17" x14ac:dyDescent="0.55000000000000004">
      <c r="A84" s="1" t="s">
        <v>264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5070000</v>
      </c>
      <c r="L84" s="6"/>
      <c r="M84" s="6">
        <v>5041723499723</v>
      </c>
      <c r="N84" s="6"/>
      <c r="O84" s="6">
        <v>4964240330466</v>
      </c>
      <c r="P84" s="6"/>
      <c r="Q84" s="6">
        <f t="shared" si="3"/>
        <v>77483169257</v>
      </c>
    </row>
    <row r="85" spans="1:17" x14ac:dyDescent="0.55000000000000004">
      <c r="A85" s="1" t="s">
        <v>278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8475</v>
      </c>
      <c r="L85" s="6"/>
      <c r="M85" s="6">
        <v>8475000000</v>
      </c>
      <c r="N85" s="6"/>
      <c r="O85" s="6">
        <v>8474671593</v>
      </c>
      <c r="P85" s="6"/>
      <c r="Q85" s="6">
        <f t="shared" si="3"/>
        <v>328407</v>
      </c>
    </row>
    <row r="86" spans="1:17" x14ac:dyDescent="0.55000000000000004">
      <c r="A86" s="1" t="s">
        <v>272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2800000</v>
      </c>
      <c r="L86" s="6"/>
      <c r="M86" s="6">
        <v>2800000000000</v>
      </c>
      <c r="N86" s="6"/>
      <c r="O86" s="6">
        <v>2710807352144</v>
      </c>
      <c r="P86" s="6"/>
      <c r="Q86" s="6">
        <f t="shared" si="3"/>
        <v>89192647856</v>
      </c>
    </row>
    <row r="87" spans="1:17" x14ac:dyDescent="0.55000000000000004">
      <c r="A87" s="1" t="s">
        <v>269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1550279</v>
      </c>
      <c r="L87" s="6"/>
      <c r="M87" s="6">
        <v>1550246810757</v>
      </c>
      <c r="N87" s="6"/>
      <c r="O87" s="6">
        <v>1463673304449</v>
      </c>
      <c r="P87" s="6"/>
      <c r="Q87" s="6">
        <f t="shared" si="3"/>
        <v>86573506308</v>
      </c>
    </row>
    <row r="88" spans="1:17" x14ac:dyDescent="0.55000000000000004">
      <c r="A88" s="1" t="s">
        <v>280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4899000</v>
      </c>
      <c r="L88" s="6"/>
      <c r="M88" s="6">
        <v>4899000000000</v>
      </c>
      <c r="N88" s="6"/>
      <c r="O88" s="6">
        <v>4898827689714</v>
      </c>
      <c r="P88" s="6"/>
      <c r="Q88" s="6">
        <f t="shared" si="3"/>
        <v>172310286</v>
      </c>
    </row>
    <row r="89" spans="1:17" x14ac:dyDescent="0.55000000000000004">
      <c r="A89" s="1" t="s">
        <v>271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6102</v>
      </c>
      <c r="L89" s="6"/>
      <c r="M89" s="6">
        <v>6102000000</v>
      </c>
      <c r="N89" s="6"/>
      <c r="O89" s="6">
        <v>5896750394</v>
      </c>
      <c r="P89" s="6"/>
      <c r="Q89" s="6">
        <f t="shared" si="3"/>
        <v>205249606</v>
      </c>
    </row>
    <row r="90" spans="1:17" x14ac:dyDescent="0.55000000000000004">
      <c r="A90" s="1" t="s">
        <v>267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2004025</v>
      </c>
      <c r="L90" s="6"/>
      <c r="M90" s="6">
        <v>2004025000000</v>
      </c>
      <c r="N90" s="6"/>
      <c r="O90" s="6">
        <v>1861128020769</v>
      </c>
      <c r="P90" s="6"/>
      <c r="Q90" s="6">
        <f t="shared" si="3"/>
        <v>142896979231</v>
      </c>
    </row>
    <row r="91" spans="1:17" x14ac:dyDescent="0.55000000000000004">
      <c r="A91" s="1" t="s">
        <v>105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200000</v>
      </c>
      <c r="L91" s="6"/>
      <c r="M91" s="6">
        <v>151581625990</v>
      </c>
      <c r="N91" s="6"/>
      <c r="O91" s="6">
        <v>145055596415</v>
      </c>
      <c r="P91" s="6"/>
      <c r="Q91" s="6">
        <f t="shared" si="3"/>
        <v>6526029575</v>
      </c>
    </row>
    <row r="92" spans="1:17" x14ac:dyDescent="0.55000000000000004">
      <c r="A92" s="1" t="s">
        <v>350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1139670</v>
      </c>
      <c r="L92" s="6"/>
      <c r="M92" s="6">
        <v>1139670000000</v>
      </c>
      <c r="N92" s="6"/>
      <c r="O92" s="6">
        <v>1000725743176</v>
      </c>
      <c r="P92" s="6"/>
      <c r="Q92" s="6">
        <f t="shared" si="3"/>
        <v>138944256824</v>
      </c>
    </row>
    <row r="93" spans="1:17" x14ac:dyDescent="0.55000000000000004">
      <c r="A93" s="1" t="s">
        <v>351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1313725</v>
      </c>
      <c r="L93" s="6"/>
      <c r="M93" s="6">
        <v>1313725000000</v>
      </c>
      <c r="N93" s="6"/>
      <c r="O93" s="6">
        <v>1164090901244</v>
      </c>
      <c r="P93" s="6"/>
      <c r="Q93" s="6">
        <f t="shared" si="3"/>
        <v>149634098756</v>
      </c>
    </row>
    <row r="94" spans="1:17" x14ac:dyDescent="0.55000000000000004">
      <c r="A94" s="1" t="s">
        <v>166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100</v>
      </c>
      <c r="L94" s="6"/>
      <c r="M94" s="6">
        <v>99996125</v>
      </c>
      <c r="N94" s="6"/>
      <c r="O94" s="6">
        <v>94810650</v>
      </c>
      <c r="P94" s="6"/>
      <c r="Q94" s="6">
        <f t="shared" si="3"/>
        <v>5185475</v>
      </c>
    </row>
    <row r="95" spans="1:17" x14ac:dyDescent="0.55000000000000004">
      <c r="A95" s="1" t="s">
        <v>276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500000</v>
      </c>
      <c r="L95" s="6"/>
      <c r="M95" s="6">
        <v>500000000000</v>
      </c>
      <c r="N95" s="6"/>
      <c r="O95" s="6">
        <v>497687713853</v>
      </c>
      <c r="P95" s="6"/>
      <c r="Q95" s="6">
        <f t="shared" si="3"/>
        <v>2312286147</v>
      </c>
    </row>
    <row r="96" spans="1:17" x14ac:dyDescent="0.55000000000000004">
      <c r="A96" s="1" t="s">
        <v>352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3411289</v>
      </c>
      <c r="L96" s="6"/>
      <c r="M96" s="6">
        <v>3411289000000</v>
      </c>
      <c r="N96" s="6"/>
      <c r="O96" s="6">
        <v>3115712137660</v>
      </c>
      <c r="P96" s="6"/>
      <c r="Q96" s="6">
        <f t="shared" si="3"/>
        <v>295576862340</v>
      </c>
    </row>
    <row r="97" spans="1:17" x14ac:dyDescent="0.55000000000000004">
      <c r="A97" s="1" t="s">
        <v>353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816762</v>
      </c>
      <c r="L97" s="6"/>
      <c r="M97" s="6">
        <v>816762000000</v>
      </c>
      <c r="N97" s="6"/>
      <c r="O97" s="6">
        <v>723971439903</v>
      </c>
      <c r="P97" s="6"/>
      <c r="Q97" s="6">
        <f t="shared" si="3"/>
        <v>92790560097</v>
      </c>
    </row>
    <row r="98" spans="1:17" x14ac:dyDescent="0.55000000000000004">
      <c r="A98" s="1" t="s">
        <v>354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343365</v>
      </c>
      <c r="L98" s="6"/>
      <c r="M98" s="6">
        <v>343365000000</v>
      </c>
      <c r="N98" s="6"/>
      <c r="O98" s="6">
        <v>308105236997</v>
      </c>
      <c r="P98" s="6"/>
      <c r="Q98" s="6">
        <f t="shared" si="3"/>
        <v>35259763003</v>
      </c>
    </row>
    <row r="99" spans="1:17" ht="24.75" thickBot="1" x14ac:dyDescent="0.6">
      <c r="C99" s="6"/>
      <c r="D99" s="6"/>
      <c r="E99" s="19">
        <f>SUM(E8:E98)</f>
        <v>5095886411243</v>
      </c>
      <c r="F99" s="6"/>
      <c r="G99" s="19">
        <f>SUM(G8:G98)</f>
        <v>4937972603773</v>
      </c>
      <c r="H99" s="6"/>
      <c r="I99" s="19">
        <f>SUM(I8:I98)</f>
        <v>157913807470</v>
      </c>
      <c r="J99" s="6"/>
      <c r="K99" s="6"/>
      <c r="L99" s="6"/>
      <c r="M99" s="19">
        <f>SUM(M8:M98)</f>
        <v>66629427061161</v>
      </c>
      <c r="N99" s="6"/>
      <c r="O99" s="19">
        <f>SUM(O8:O98)</f>
        <v>62978618173180</v>
      </c>
      <c r="P99" s="6"/>
      <c r="Q99" s="19">
        <f>SUM(Q8:Q98)</f>
        <v>3650808887981</v>
      </c>
    </row>
    <row r="100" spans="1:17" ht="24.75" thickTop="1" x14ac:dyDescent="0.55000000000000004"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x14ac:dyDescent="0.55000000000000004">
      <c r="G101" s="3"/>
      <c r="I101" s="3"/>
      <c r="O101" s="3"/>
      <c r="Q101" s="3"/>
    </row>
    <row r="102" spans="1:17" x14ac:dyDescent="0.55000000000000004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4" spans="1:17" x14ac:dyDescent="0.55000000000000004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x14ac:dyDescent="0.55000000000000004">
      <c r="G105" s="3"/>
      <c r="I105" s="3"/>
      <c r="O105" s="3"/>
      <c r="Q105" s="3"/>
    </row>
    <row r="106" spans="1:17" x14ac:dyDescent="0.55000000000000004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7"/>
  <sheetViews>
    <sheetView rightToLeft="1" topLeftCell="A52" workbookViewId="0">
      <selection activeCell="E71" sqref="E71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6" spans="1:21" ht="24.75" x14ac:dyDescent="0.55000000000000004">
      <c r="A6" s="27" t="s">
        <v>3</v>
      </c>
      <c r="C6" s="28" t="s">
        <v>257</v>
      </c>
      <c r="D6" s="28" t="s">
        <v>257</v>
      </c>
      <c r="E6" s="28" t="s">
        <v>257</v>
      </c>
      <c r="F6" s="28" t="s">
        <v>257</v>
      </c>
      <c r="G6" s="28" t="s">
        <v>257</v>
      </c>
      <c r="H6" s="28" t="s">
        <v>257</v>
      </c>
      <c r="I6" s="28" t="s">
        <v>257</v>
      </c>
      <c r="J6" s="28" t="s">
        <v>257</v>
      </c>
      <c r="K6" s="28" t="s">
        <v>257</v>
      </c>
      <c r="M6" s="28" t="s">
        <v>258</v>
      </c>
      <c r="N6" s="28" t="s">
        <v>258</v>
      </c>
      <c r="O6" s="28" t="s">
        <v>258</v>
      </c>
      <c r="P6" s="28" t="s">
        <v>258</v>
      </c>
      <c r="Q6" s="28" t="s">
        <v>258</v>
      </c>
      <c r="R6" s="28" t="s">
        <v>258</v>
      </c>
      <c r="S6" s="28" t="s">
        <v>258</v>
      </c>
      <c r="T6" s="28" t="s">
        <v>258</v>
      </c>
      <c r="U6" s="28" t="s">
        <v>258</v>
      </c>
    </row>
    <row r="7" spans="1:21" ht="24.75" x14ac:dyDescent="0.55000000000000004">
      <c r="A7" s="28" t="s">
        <v>3</v>
      </c>
      <c r="C7" s="28" t="s">
        <v>355</v>
      </c>
      <c r="E7" s="28" t="s">
        <v>356</v>
      </c>
      <c r="G7" s="28" t="s">
        <v>357</v>
      </c>
      <c r="I7" s="28" t="s">
        <v>239</v>
      </c>
      <c r="K7" s="28" t="s">
        <v>358</v>
      </c>
      <c r="M7" s="28" t="s">
        <v>355</v>
      </c>
      <c r="O7" s="28" t="s">
        <v>356</v>
      </c>
      <c r="Q7" s="28" t="s">
        <v>357</v>
      </c>
      <c r="S7" s="28" t="s">
        <v>239</v>
      </c>
      <c r="U7" s="28" t="s">
        <v>358</v>
      </c>
    </row>
    <row r="8" spans="1:21" x14ac:dyDescent="0.55000000000000004">
      <c r="A8" s="1" t="s">
        <v>45</v>
      </c>
      <c r="C8" s="6">
        <v>0</v>
      </c>
      <c r="D8" s="6"/>
      <c r="E8" s="6">
        <v>-3957905</v>
      </c>
      <c r="F8" s="6"/>
      <c r="G8" s="6">
        <v>-145659396</v>
      </c>
      <c r="H8" s="6"/>
      <c r="I8" s="6">
        <f>C8+E8+G8</f>
        <v>-149617301</v>
      </c>
      <c r="J8" s="6"/>
      <c r="K8" s="11">
        <f>I8/$I$76</f>
        <v>2.9554604361149332E-4</v>
      </c>
      <c r="L8" s="6"/>
      <c r="M8" s="6">
        <v>0</v>
      </c>
      <c r="N8" s="6"/>
      <c r="O8" s="6">
        <v>0</v>
      </c>
      <c r="P8" s="6"/>
      <c r="Q8" s="6">
        <v>-145659396</v>
      </c>
      <c r="R8" s="6"/>
      <c r="S8" s="6">
        <f>M8+O8+Q8</f>
        <v>-145659396</v>
      </c>
      <c r="T8" s="6"/>
      <c r="U8" s="11">
        <f>S8/$S$76</f>
        <v>-2.4435470830341051E-4</v>
      </c>
    </row>
    <row r="9" spans="1:21" x14ac:dyDescent="0.55000000000000004">
      <c r="A9" s="1" t="s">
        <v>51</v>
      </c>
      <c r="C9" s="6">
        <v>0</v>
      </c>
      <c r="D9" s="6"/>
      <c r="E9" s="6">
        <v>-5203091</v>
      </c>
      <c r="F9" s="6"/>
      <c r="G9" s="6">
        <v>268727812</v>
      </c>
      <c r="H9" s="6"/>
      <c r="I9" s="6">
        <f t="shared" ref="I9:I72" si="0">C9+E9+G9</f>
        <v>263524721</v>
      </c>
      <c r="J9" s="6"/>
      <c r="K9" s="11">
        <f t="shared" ref="K9:K72" si="1">I9/$I$76</f>
        <v>-5.2055269119827665E-4</v>
      </c>
      <c r="L9" s="6"/>
      <c r="M9" s="6">
        <v>0</v>
      </c>
      <c r="N9" s="6"/>
      <c r="O9" s="6">
        <v>-5203091</v>
      </c>
      <c r="P9" s="6"/>
      <c r="Q9" s="6">
        <v>268727812</v>
      </c>
      <c r="R9" s="6"/>
      <c r="S9" s="6">
        <f t="shared" ref="S9:S72" si="2">M9+O9+Q9</f>
        <v>263524721</v>
      </c>
      <c r="T9" s="6"/>
      <c r="U9" s="11">
        <f t="shared" ref="U9:U72" si="3">S9/$S$76</f>
        <v>4.4208274988791408E-4</v>
      </c>
    </row>
    <row r="10" spans="1:21" x14ac:dyDescent="0.55000000000000004">
      <c r="A10" s="1" t="s">
        <v>25</v>
      </c>
      <c r="C10" s="6">
        <v>0</v>
      </c>
      <c r="D10" s="6"/>
      <c r="E10" s="6">
        <v>440799548</v>
      </c>
      <c r="F10" s="6"/>
      <c r="G10" s="6">
        <v>-465090096</v>
      </c>
      <c r="H10" s="6"/>
      <c r="I10" s="6">
        <f t="shared" si="0"/>
        <v>-24290548</v>
      </c>
      <c r="J10" s="6"/>
      <c r="K10" s="11">
        <f t="shared" si="1"/>
        <v>4.7982254128184488E-5</v>
      </c>
      <c r="L10" s="6"/>
      <c r="M10" s="6">
        <v>34816140</v>
      </c>
      <c r="N10" s="6"/>
      <c r="O10" s="6">
        <v>0</v>
      </c>
      <c r="P10" s="6"/>
      <c r="Q10" s="6">
        <v>-465090096</v>
      </c>
      <c r="R10" s="6"/>
      <c r="S10" s="6">
        <f t="shared" si="2"/>
        <v>-430273956</v>
      </c>
      <c r="T10" s="6"/>
      <c r="U10" s="11">
        <f t="shared" si="3"/>
        <v>-7.2181726614419352E-4</v>
      </c>
    </row>
    <row r="11" spans="1:21" x14ac:dyDescent="0.55000000000000004">
      <c r="A11" s="1" t="s">
        <v>27</v>
      </c>
      <c r="C11" s="6">
        <v>0</v>
      </c>
      <c r="D11" s="6"/>
      <c r="E11" s="6">
        <v>544151201</v>
      </c>
      <c r="F11" s="6"/>
      <c r="G11" s="6">
        <v>-1374428939</v>
      </c>
      <c r="H11" s="6"/>
      <c r="I11" s="6">
        <f t="shared" si="0"/>
        <v>-830277738</v>
      </c>
      <c r="J11" s="6"/>
      <c r="K11" s="11">
        <f t="shared" si="1"/>
        <v>1.6400863999317832E-3</v>
      </c>
      <c r="L11" s="6"/>
      <c r="M11" s="6">
        <v>3123692000</v>
      </c>
      <c r="N11" s="6"/>
      <c r="O11" s="6">
        <v>0</v>
      </c>
      <c r="P11" s="6"/>
      <c r="Q11" s="6">
        <v>-1410037737</v>
      </c>
      <c r="R11" s="6"/>
      <c r="S11" s="6">
        <f t="shared" si="2"/>
        <v>1713654263</v>
      </c>
      <c r="T11" s="6"/>
      <c r="U11" s="11">
        <f t="shared" si="3"/>
        <v>2.8747852803691488E-3</v>
      </c>
    </row>
    <row r="12" spans="1:21" x14ac:dyDescent="0.55000000000000004">
      <c r="A12" s="1" t="s">
        <v>54</v>
      </c>
      <c r="C12" s="6">
        <v>0</v>
      </c>
      <c r="D12" s="6"/>
      <c r="E12" s="6">
        <v>0</v>
      </c>
      <c r="F12" s="6"/>
      <c r="G12" s="6">
        <v>70849952</v>
      </c>
      <c r="H12" s="6"/>
      <c r="I12" s="6">
        <f t="shared" si="0"/>
        <v>70849952</v>
      </c>
      <c r="J12" s="6"/>
      <c r="K12" s="11">
        <f t="shared" si="1"/>
        <v>-1.3995321973936828E-4</v>
      </c>
      <c r="L12" s="6"/>
      <c r="M12" s="6">
        <v>0</v>
      </c>
      <c r="N12" s="6"/>
      <c r="O12" s="6">
        <v>0</v>
      </c>
      <c r="P12" s="6"/>
      <c r="Q12" s="6">
        <v>70849952</v>
      </c>
      <c r="R12" s="6"/>
      <c r="S12" s="6">
        <f t="shared" si="2"/>
        <v>70849952</v>
      </c>
      <c r="T12" s="6"/>
      <c r="U12" s="11">
        <f t="shared" si="3"/>
        <v>1.188561797569903E-4</v>
      </c>
    </row>
    <row r="13" spans="1:21" x14ac:dyDescent="0.55000000000000004">
      <c r="A13" s="1" t="s">
        <v>26</v>
      </c>
      <c r="C13" s="6">
        <v>0</v>
      </c>
      <c r="D13" s="6"/>
      <c r="E13" s="6">
        <v>-4470902834</v>
      </c>
      <c r="F13" s="6"/>
      <c r="G13" s="6">
        <v>195756300</v>
      </c>
      <c r="H13" s="6"/>
      <c r="I13" s="6">
        <f t="shared" si="0"/>
        <v>-4275146534</v>
      </c>
      <c r="J13" s="6"/>
      <c r="K13" s="11">
        <f t="shared" si="1"/>
        <v>8.4448966499074095E-3</v>
      </c>
      <c r="L13" s="6"/>
      <c r="M13" s="6">
        <v>0</v>
      </c>
      <c r="N13" s="6"/>
      <c r="O13" s="6">
        <v>0</v>
      </c>
      <c r="P13" s="6"/>
      <c r="Q13" s="6">
        <v>195756300</v>
      </c>
      <c r="R13" s="6"/>
      <c r="S13" s="6">
        <f t="shared" si="2"/>
        <v>195756300</v>
      </c>
      <c r="T13" s="6"/>
      <c r="U13" s="11">
        <f t="shared" si="3"/>
        <v>3.283960726093833E-4</v>
      </c>
    </row>
    <row r="14" spans="1:21" x14ac:dyDescent="0.55000000000000004">
      <c r="A14" s="1" t="s">
        <v>32</v>
      </c>
      <c r="C14" s="6">
        <v>0</v>
      </c>
      <c r="D14" s="6"/>
      <c r="E14" s="6">
        <v>-4624889</v>
      </c>
      <c r="F14" s="6"/>
      <c r="G14" s="6">
        <v>199506769</v>
      </c>
      <c r="H14" s="6"/>
      <c r="I14" s="6">
        <f t="shared" si="0"/>
        <v>194881880</v>
      </c>
      <c r="J14" s="6"/>
      <c r="K14" s="11">
        <f t="shared" si="1"/>
        <v>-3.8495928091611414E-4</v>
      </c>
      <c r="L14" s="6"/>
      <c r="M14" s="6">
        <v>0</v>
      </c>
      <c r="N14" s="6"/>
      <c r="O14" s="6">
        <v>0</v>
      </c>
      <c r="P14" s="6"/>
      <c r="Q14" s="6">
        <v>199506769</v>
      </c>
      <c r="R14" s="6"/>
      <c r="S14" s="6">
        <f t="shared" si="2"/>
        <v>199506769</v>
      </c>
      <c r="T14" s="6"/>
      <c r="U14" s="11">
        <f t="shared" si="3"/>
        <v>3.3468776942855713E-4</v>
      </c>
    </row>
    <row r="15" spans="1:21" x14ac:dyDescent="0.55000000000000004">
      <c r="A15" s="1" t="s">
        <v>318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11">
        <f t="shared" si="1"/>
        <v>0</v>
      </c>
      <c r="L15" s="6"/>
      <c r="M15" s="6">
        <v>0</v>
      </c>
      <c r="N15" s="6"/>
      <c r="O15" s="6">
        <v>0</v>
      </c>
      <c r="P15" s="6"/>
      <c r="Q15" s="6">
        <v>2972175541</v>
      </c>
      <c r="R15" s="6"/>
      <c r="S15" s="6">
        <f t="shared" si="2"/>
        <v>2972175541</v>
      </c>
      <c r="T15" s="6"/>
      <c r="U15" s="11">
        <f t="shared" si="3"/>
        <v>4.9860503839215852E-3</v>
      </c>
    </row>
    <row r="16" spans="1:21" x14ac:dyDescent="0.55000000000000004">
      <c r="A16" s="1" t="s">
        <v>319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11">
        <f t="shared" si="1"/>
        <v>0</v>
      </c>
      <c r="L16" s="6"/>
      <c r="M16" s="6">
        <v>0</v>
      </c>
      <c r="N16" s="6"/>
      <c r="O16" s="6">
        <v>0</v>
      </c>
      <c r="P16" s="6"/>
      <c r="Q16" s="6">
        <v>1285063271</v>
      </c>
      <c r="R16" s="6"/>
      <c r="S16" s="6">
        <f t="shared" si="2"/>
        <v>1285063271</v>
      </c>
      <c r="T16" s="6"/>
      <c r="U16" s="11">
        <f t="shared" si="3"/>
        <v>2.1557913142563872E-3</v>
      </c>
    </row>
    <row r="17" spans="1:21" x14ac:dyDescent="0.55000000000000004">
      <c r="A17" s="1" t="s">
        <v>43</v>
      </c>
      <c r="C17" s="6">
        <v>0</v>
      </c>
      <c r="D17" s="6"/>
      <c r="E17" s="6">
        <v>-5597853153</v>
      </c>
      <c r="F17" s="6"/>
      <c r="G17" s="6">
        <v>0</v>
      </c>
      <c r="H17" s="6"/>
      <c r="I17" s="6">
        <f t="shared" si="0"/>
        <v>-5597853153</v>
      </c>
      <c r="J17" s="6"/>
      <c r="K17" s="11">
        <f t="shared" si="1"/>
        <v>1.1057700820891518E-2</v>
      </c>
      <c r="L17" s="6"/>
      <c r="M17" s="6">
        <v>38410738255</v>
      </c>
      <c r="N17" s="6"/>
      <c r="O17" s="6">
        <v>-45612112247</v>
      </c>
      <c r="P17" s="6"/>
      <c r="Q17" s="6">
        <v>3545214690</v>
      </c>
      <c r="R17" s="6"/>
      <c r="S17" s="6">
        <f t="shared" si="2"/>
        <v>-3656159302</v>
      </c>
      <c r="T17" s="6"/>
      <c r="U17" s="11">
        <f t="shared" si="3"/>
        <v>-6.1334851323357874E-3</v>
      </c>
    </row>
    <row r="18" spans="1:21" x14ac:dyDescent="0.55000000000000004">
      <c r="A18" s="1" t="s">
        <v>320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11">
        <f t="shared" si="1"/>
        <v>0</v>
      </c>
      <c r="L18" s="6"/>
      <c r="M18" s="6">
        <v>0</v>
      </c>
      <c r="N18" s="6"/>
      <c r="O18" s="6">
        <v>0</v>
      </c>
      <c r="P18" s="6"/>
      <c r="Q18" s="6">
        <v>32088218</v>
      </c>
      <c r="R18" s="6"/>
      <c r="S18" s="6">
        <f t="shared" si="2"/>
        <v>32088218</v>
      </c>
      <c r="T18" s="6"/>
      <c r="U18" s="11">
        <f t="shared" si="3"/>
        <v>5.3830424707831727E-5</v>
      </c>
    </row>
    <row r="19" spans="1:21" x14ac:dyDescent="0.55000000000000004">
      <c r="A19" s="1" t="s">
        <v>44</v>
      </c>
      <c r="C19" s="6">
        <v>0</v>
      </c>
      <c r="D19" s="6"/>
      <c r="E19" s="6">
        <v>-4276677484</v>
      </c>
      <c r="F19" s="6"/>
      <c r="G19" s="6">
        <v>0</v>
      </c>
      <c r="H19" s="6"/>
      <c r="I19" s="6">
        <f t="shared" si="0"/>
        <v>-4276677484</v>
      </c>
      <c r="J19" s="6"/>
      <c r="K19" s="11">
        <f t="shared" si="1"/>
        <v>8.4479208069563796E-3</v>
      </c>
      <c r="L19" s="6"/>
      <c r="M19" s="6">
        <v>49362389418</v>
      </c>
      <c r="N19" s="6"/>
      <c r="O19" s="6">
        <v>-59151306640</v>
      </c>
      <c r="P19" s="6"/>
      <c r="Q19" s="6">
        <v>-10512</v>
      </c>
      <c r="R19" s="6"/>
      <c r="S19" s="6">
        <f t="shared" si="2"/>
        <v>-9788927734</v>
      </c>
      <c r="T19" s="6"/>
      <c r="U19" s="11">
        <f t="shared" si="3"/>
        <v>-1.6421670326332637E-2</v>
      </c>
    </row>
    <row r="20" spans="1:21" x14ac:dyDescent="0.55000000000000004">
      <c r="A20" s="1" t="s">
        <v>321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11">
        <f t="shared" si="1"/>
        <v>0</v>
      </c>
      <c r="L20" s="6"/>
      <c r="M20" s="6">
        <v>0</v>
      </c>
      <c r="N20" s="6"/>
      <c r="O20" s="6">
        <v>0</v>
      </c>
      <c r="P20" s="6"/>
      <c r="Q20" s="6">
        <v>5846532080</v>
      </c>
      <c r="R20" s="6"/>
      <c r="S20" s="6">
        <f t="shared" si="2"/>
        <v>5846532080</v>
      </c>
      <c r="T20" s="6"/>
      <c r="U20" s="11">
        <f t="shared" si="3"/>
        <v>9.8080019568042957E-3</v>
      </c>
    </row>
    <row r="21" spans="1:21" x14ac:dyDescent="0.55000000000000004">
      <c r="A21" s="1" t="s">
        <v>322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11">
        <f t="shared" si="1"/>
        <v>0</v>
      </c>
      <c r="L21" s="6"/>
      <c r="M21" s="6">
        <v>0</v>
      </c>
      <c r="N21" s="6"/>
      <c r="O21" s="6">
        <v>0</v>
      </c>
      <c r="P21" s="6"/>
      <c r="Q21" s="6">
        <v>1815548349</v>
      </c>
      <c r="R21" s="6"/>
      <c r="S21" s="6">
        <f t="shared" si="2"/>
        <v>1815548349</v>
      </c>
      <c r="T21" s="6"/>
      <c r="U21" s="11">
        <f t="shared" si="3"/>
        <v>3.0457203545635565E-3</v>
      </c>
    </row>
    <row r="22" spans="1:21" x14ac:dyDescent="0.55000000000000004">
      <c r="A22" s="1" t="s">
        <v>24</v>
      </c>
      <c r="C22" s="6">
        <v>0</v>
      </c>
      <c r="D22" s="6"/>
      <c r="E22" s="6">
        <v>-121201913</v>
      </c>
      <c r="F22" s="6"/>
      <c r="G22" s="6">
        <v>0</v>
      </c>
      <c r="H22" s="6"/>
      <c r="I22" s="6">
        <f t="shared" si="0"/>
        <v>-121201913</v>
      </c>
      <c r="J22" s="6"/>
      <c r="K22" s="11">
        <f t="shared" si="1"/>
        <v>2.3941580035115334E-4</v>
      </c>
      <c r="L22" s="6"/>
      <c r="M22" s="6">
        <v>11758389262</v>
      </c>
      <c r="N22" s="6"/>
      <c r="O22" s="6">
        <v>-20988417198</v>
      </c>
      <c r="P22" s="6"/>
      <c r="Q22" s="6">
        <v>-9472</v>
      </c>
      <c r="R22" s="6"/>
      <c r="S22" s="6">
        <f t="shared" si="2"/>
        <v>-9230037408</v>
      </c>
      <c r="T22" s="6"/>
      <c r="U22" s="11">
        <f t="shared" si="3"/>
        <v>-1.5484089323433738E-2</v>
      </c>
    </row>
    <row r="23" spans="1:21" x14ac:dyDescent="0.55000000000000004">
      <c r="A23" s="1" t="s">
        <v>323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11">
        <f t="shared" si="1"/>
        <v>0</v>
      </c>
      <c r="L23" s="6"/>
      <c r="M23" s="6">
        <v>0</v>
      </c>
      <c r="N23" s="6"/>
      <c r="O23" s="6">
        <v>0</v>
      </c>
      <c r="P23" s="6"/>
      <c r="Q23" s="6">
        <v>601833341</v>
      </c>
      <c r="R23" s="6"/>
      <c r="S23" s="6">
        <f t="shared" si="2"/>
        <v>601833341</v>
      </c>
      <c r="T23" s="6"/>
      <c r="U23" s="11">
        <f t="shared" si="3"/>
        <v>1.009621174643083E-3</v>
      </c>
    </row>
    <row r="24" spans="1:21" x14ac:dyDescent="0.55000000000000004">
      <c r="A24" s="1" t="s">
        <v>16</v>
      </c>
      <c r="C24" s="6">
        <v>0</v>
      </c>
      <c r="D24" s="6"/>
      <c r="E24" s="6">
        <v>-456638316</v>
      </c>
      <c r="F24" s="6"/>
      <c r="G24" s="6">
        <v>0</v>
      </c>
      <c r="H24" s="6"/>
      <c r="I24" s="6">
        <f t="shared" si="0"/>
        <v>-456638316</v>
      </c>
      <c r="J24" s="6"/>
      <c r="K24" s="11">
        <f t="shared" si="1"/>
        <v>9.0201899615349203E-4</v>
      </c>
      <c r="L24" s="6"/>
      <c r="M24" s="6">
        <v>46355216101</v>
      </c>
      <c r="N24" s="6"/>
      <c r="O24" s="6">
        <v>-58216392108</v>
      </c>
      <c r="P24" s="6"/>
      <c r="Q24" s="6">
        <v>-9264</v>
      </c>
      <c r="R24" s="6"/>
      <c r="S24" s="6">
        <f t="shared" si="2"/>
        <v>-11861185271</v>
      </c>
      <c r="T24" s="6"/>
      <c r="U24" s="11">
        <f t="shared" si="3"/>
        <v>-1.9898039856130624E-2</v>
      </c>
    </row>
    <row r="25" spans="1:21" x14ac:dyDescent="0.55000000000000004">
      <c r="A25" s="1" t="s">
        <v>18</v>
      </c>
      <c r="C25" s="6">
        <v>0</v>
      </c>
      <c r="D25" s="6"/>
      <c r="E25" s="6">
        <v>-567432421</v>
      </c>
      <c r="F25" s="6"/>
      <c r="G25" s="6">
        <v>0</v>
      </c>
      <c r="H25" s="6"/>
      <c r="I25" s="6">
        <f t="shared" si="0"/>
        <v>-567432421</v>
      </c>
      <c r="J25" s="6"/>
      <c r="K25" s="11">
        <f t="shared" si="1"/>
        <v>1.12087576719113E-3</v>
      </c>
      <c r="L25" s="6"/>
      <c r="M25" s="6">
        <v>14413496251</v>
      </c>
      <c r="N25" s="6"/>
      <c r="O25" s="6">
        <v>-16362001967</v>
      </c>
      <c r="P25" s="6"/>
      <c r="Q25" s="6">
        <v>-2086437717</v>
      </c>
      <c r="R25" s="6"/>
      <c r="S25" s="6">
        <f t="shared" si="2"/>
        <v>-4034943433</v>
      </c>
      <c r="T25" s="6"/>
      <c r="U25" s="11">
        <f t="shared" si="3"/>
        <v>-6.7689243033211312E-3</v>
      </c>
    </row>
    <row r="26" spans="1:21" x14ac:dyDescent="0.55000000000000004">
      <c r="A26" s="1" t="s">
        <v>47</v>
      </c>
      <c r="C26" s="6">
        <v>0</v>
      </c>
      <c r="D26" s="6"/>
      <c r="E26" s="6">
        <v>9029954</v>
      </c>
      <c r="F26" s="6"/>
      <c r="G26" s="6">
        <v>0</v>
      </c>
      <c r="H26" s="6"/>
      <c r="I26" s="6">
        <f t="shared" si="0"/>
        <v>9029954</v>
      </c>
      <c r="J26" s="6"/>
      <c r="K26" s="11">
        <f t="shared" si="1"/>
        <v>-1.783728994478906E-5</v>
      </c>
      <c r="L26" s="6"/>
      <c r="M26" s="6">
        <v>7057299600</v>
      </c>
      <c r="N26" s="6"/>
      <c r="O26" s="6">
        <v>-6779098747</v>
      </c>
      <c r="P26" s="6"/>
      <c r="Q26" s="6">
        <v>262645669</v>
      </c>
      <c r="R26" s="6"/>
      <c r="S26" s="6">
        <f t="shared" si="2"/>
        <v>540846522</v>
      </c>
      <c r="T26" s="6"/>
      <c r="U26" s="11">
        <f t="shared" si="3"/>
        <v>9.0731115018645339E-4</v>
      </c>
    </row>
    <row r="27" spans="1:21" x14ac:dyDescent="0.55000000000000004">
      <c r="A27" s="1" t="s">
        <v>312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11">
        <f t="shared" si="1"/>
        <v>0</v>
      </c>
      <c r="L27" s="6"/>
      <c r="M27" s="6">
        <v>272336561</v>
      </c>
      <c r="N27" s="6"/>
      <c r="O27" s="6">
        <v>0</v>
      </c>
      <c r="P27" s="6"/>
      <c r="Q27" s="6">
        <v>815079340</v>
      </c>
      <c r="R27" s="6"/>
      <c r="S27" s="6">
        <f t="shared" si="2"/>
        <v>1087415901</v>
      </c>
      <c r="T27" s="6"/>
      <c r="U27" s="11">
        <f t="shared" si="3"/>
        <v>1.8242228279825169E-3</v>
      </c>
    </row>
    <row r="28" spans="1:21" x14ac:dyDescent="0.55000000000000004">
      <c r="A28" s="1" t="s">
        <v>324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11">
        <f t="shared" si="1"/>
        <v>0</v>
      </c>
      <c r="L28" s="6"/>
      <c r="M28" s="6">
        <v>0</v>
      </c>
      <c r="N28" s="6"/>
      <c r="O28" s="6">
        <v>0</v>
      </c>
      <c r="P28" s="6"/>
      <c r="Q28" s="6">
        <v>1155823885</v>
      </c>
      <c r="R28" s="6"/>
      <c r="S28" s="6">
        <f t="shared" si="2"/>
        <v>1155823885</v>
      </c>
      <c r="T28" s="6"/>
      <c r="U28" s="11">
        <f t="shared" si="3"/>
        <v>1.9389824208064796E-3</v>
      </c>
    </row>
    <row r="29" spans="1:21" x14ac:dyDescent="0.55000000000000004">
      <c r="A29" s="1" t="s">
        <v>33</v>
      </c>
      <c r="C29" s="6">
        <v>0</v>
      </c>
      <c r="D29" s="6"/>
      <c r="E29" s="6">
        <v>-320396239</v>
      </c>
      <c r="F29" s="6"/>
      <c r="G29" s="6">
        <v>0</v>
      </c>
      <c r="H29" s="6"/>
      <c r="I29" s="6">
        <f t="shared" si="0"/>
        <v>-320396239</v>
      </c>
      <c r="J29" s="6"/>
      <c r="K29" s="11">
        <f t="shared" si="1"/>
        <v>6.3289365729470297E-4</v>
      </c>
      <c r="L29" s="6"/>
      <c r="M29" s="6">
        <v>19210526316</v>
      </c>
      <c r="N29" s="6"/>
      <c r="O29" s="6">
        <v>-1971491896</v>
      </c>
      <c r="P29" s="6"/>
      <c r="Q29" s="6">
        <v>39669633</v>
      </c>
      <c r="R29" s="6"/>
      <c r="S29" s="6">
        <f t="shared" si="2"/>
        <v>17278704053</v>
      </c>
      <c r="T29" s="6"/>
      <c r="U29" s="11">
        <f t="shared" si="3"/>
        <v>2.8986339396407847E-2</v>
      </c>
    </row>
    <row r="30" spans="1:21" x14ac:dyDescent="0.55000000000000004">
      <c r="A30" s="1" t="s">
        <v>325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11">
        <f t="shared" si="1"/>
        <v>0</v>
      </c>
      <c r="L30" s="6"/>
      <c r="M30" s="6">
        <v>0</v>
      </c>
      <c r="N30" s="6"/>
      <c r="O30" s="6">
        <v>0</v>
      </c>
      <c r="P30" s="6"/>
      <c r="Q30" s="6">
        <v>2225713299</v>
      </c>
      <c r="R30" s="6"/>
      <c r="S30" s="6">
        <f t="shared" si="2"/>
        <v>2225713299</v>
      </c>
      <c r="T30" s="6"/>
      <c r="U30" s="11">
        <f t="shared" si="3"/>
        <v>3.7338032346651119E-3</v>
      </c>
    </row>
    <row r="31" spans="1:21" x14ac:dyDescent="0.55000000000000004">
      <c r="A31" s="1" t="s">
        <v>326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11">
        <f t="shared" si="1"/>
        <v>0</v>
      </c>
      <c r="L31" s="6"/>
      <c r="M31" s="6">
        <v>0</v>
      </c>
      <c r="N31" s="6"/>
      <c r="O31" s="6">
        <v>0</v>
      </c>
      <c r="P31" s="6"/>
      <c r="Q31" s="6">
        <v>-10147693151</v>
      </c>
      <c r="R31" s="6"/>
      <c r="S31" s="6">
        <f t="shared" si="2"/>
        <v>-10147693151</v>
      </c>
      <c r="T31" s="6"/>
      <c r="U31" s="11">
        <f t="shared" si="3"/>
        <v>-1.7023526582968403E-2</v>
      </c>
    </row>
    <row r="32" spans="1:21" x14ac:dyDescent="0.55000000000000004">
      <c r="A32" s="1" t="s">
        <v>327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11">
        <f t="shared" si="1"/>
        <v>0</v>
      </c>
      <c r="L32" s="6"/>
      <c r="M32" s="6">
        <v>0</v>
      </c>
      <c r="N32" s="6"/>
      <c r="O32" s="6">
        <v>0</v>
      </c>
      <c r="P32" s="6"/>
      <c r="Q32" s="6">
        <v>11086881208</v>
      </c>
      <c r="R32" s="6"/>
      <c r="S32" s="6">
        <f t="shared" si="2"/>
        <v>11086881208</v>
      </c>
      <c r="T32" s="6"/>
      <c r="U32" s="11">
        <f t="shared" si="3"/>
        <v>1.8599085935900785E-2</v>
      </c>
    </row>
    <row r="33" spans="1:21" x14ac:dyDescent="0.55000000000000004">
      <c r="A33" s="1" t="s">
        <v>302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11">
        <f t="shared" si="1"/>
        <v>0</v>
      </c>
      <c r="L33" s="6"/>
      <c r="M33" s="6">
        <v>274311657</v>
      </c>
      <c r="N33" s="6"/>
      <c r="O33" s="6">
        <v>0</v>
      </c>
      <c r="P33" s="6"/>
      <c r="Q33" s="6">
        <v>-403824754</v>
      </c>
      <c r="R33" s="6"/>
      <c r="S33" s="6">
        <f t="shared" si="2"/>
        <v>-129513097</v>
      </c>
      <c r="T33" s="6"/>
      <c r="U33" s="11">
        <f t="shared" si="3"/>
        <v>-2.1726806445707291E-4</v>
      </c>
    </row>
    <row r="34" spans="1:21" x14ac:dyDescent="0.55000000000000004">
      <c r="A34" s="1" t="s">
        <v>310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11">
        <f t="shared" si="1"/>
        <v>0</v>
      </c>
      <c r="L34" s="6"/>
      <c r="M34" s="6">
        <v>172895</v>
      </c>
      <c r="N34" s="6"/>
      <c r="O34" s="6">
        <v>0</v>
      </c>
      <c r="P34" s="6"/>
      <c r="Q34" s="6">
        <v>-100297</v>
      </c>
      <c r="R34" s="6"/>
      <c r="S34" s="6">
        <f t="shared" si="2"/>
        <v>72598</v>
      </c>
      <c r="T34" s="6"/>
      <c r="U34" s="11">
        <f t="shared" si="3"/>
        <v>1.2178866314543138E-7</v>
      </c>
    </row>
    <row r="35" spans="1:21" x14ac:dyDescent="0.55000000000000004">
      <c r="A35" s="1" t="s">
        <v>19</v>
      </c>
      <c r="C35" s="6">
        <v>0</v>
      </c>
      <c r="D35" s="6"/>
      <c r="E35" s="6">
        <v>224879809</v>
      </c>
      <c r="F35" s="6"/>
      <c r="G35" s="6">
        <v>0</v>
      </c>
      <c r="H35" s="6"/>
      <c r="I35" s="6">
        <f t="shared" si="0"/>
        <v>224879809</v>
      </c>
      <c r="J35" s="6"/>
      <c r="K35" s="11">
        <f t="shared" si="1"/>
        <v>-4.4421559133765075E-4</v>
      </c>
      <c r="L35" s="6"/>
      <c r="M35" s="6">
        <v>10200000000</v>
      </c>
      <c r="N35" s="6"/>
      <c r="O35" s="6">
        <v>857657536</v>
      </c>
      <c r="P35" s="6"/>
      <c r="Q35" s="6">
        <v>-4737065657</v>
      </c>
      <c r="R35" s="6"/>
      <c r="S35" s="6">
        <f t="shared" si="2"/>
        <v>6320591879</v>
      </c>
      <c r="T35" s="6"/>
      <c r="U35" s="11">
        <f t="shared" si="3"/>
        <v>1.0603273302725697E-2</v>
      </c>
    </row>
    <row r="36" spans="1:21" x14ac:dyDescent="0.55000000000000004">
      <c r="A36" s="1" t="s">
        <v>328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11">
        <f t="shared" si="1"/>
        <v>0</v>
      </c>
      <c r="L36" s="6"/>
      <c r="M36" s="6">
        <v>0</v>
      </c>
      <c r="N36" s="6"/>
      <c r="O36" s="6">
        <v>0</v>
      </c>
      <c r="P36" s="6"/>
      <c r="Q36" s="6">
        <v>-1837052152</v>
      </c>
      <c r="R36" s="6"/>
      <c r="S36" s="6">
        <f t="shared" si="2"/>
        <v>-1837052152</v>
      </c>
      <c r="T36" s="6"/>
      <c r="U36" s="11">
        <f t="shared" si="3"/>
        <v>-3.0817946185916663E-3</v>
      </c>
    </row>
    <row r="37" spans="1:21" x14ac:dyDescent="0.55000000000000004">
      <c r="A37" s="1" t="s">
        <v>329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11">
        <f t="shared" si="1"/>
        <v>0</v>
      </c>
      <c r="L37" s="6"/>
      <c r="M37" s="6">
        <v>0</v>
      </c>
      <c r="N37" s="6"/>
      <c r="O37" s="6">
        <v>0</v>
      </c>
      <c r="P37" s="6"/>
      <c r="Q37" s="6">
        <v>-2241445710</v>
      </c>
      <c r="R37" s="6"/>
      <c r="S37" s="6">
        <f t="shared" si="2"/>
        <v>-2241445710</v>
      </c>
      <c r="T37" s="6"/>
      <c r="U37" s="11">
        <f t="shared" si="3"/>
        <v>-3.7601955499319854E-3</v>
      </c>
    </row>
    <row r="38" spans="1:21" x14ac:dyDescent="0.55000000000000004">
      <c r="A38" s="1" t="s">
        <v>330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11">
        <f t="shared" si="1"/>
        <v>0</v>
      </c>
      <c r="L38" s="6"/>
      <c r="M38" s="6">
        <v>0</v>
      </c>
      <c r="N38" s="6"/>
      <c r="O38" s="6">
        <v>0</v>
      </c>
      <c r="P38" s="6"/>
      <c r="Q38" s="6">
        <v>362147680</v>
      </c>
      <c r="R38" s="6"/>
      <c r="S38" s="6">
        <f t="shared" si="2"/>
        <v>362147680</v>
      </c>
      <c r="T38" s="6"/>
      <c r="U38" s="11">
        <f t="shared" si="3"/>
        <v>6.0753025990274495E-4</v>
      </c>
    </row>
    <row r="39" spans="1:21" x14ac:dyDescent="0.55000000000000004">
      <c r="A39" s="1" t="s">
        <v>331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11">
        <f t="shared" si="1"/>
        <v>0</v>
      </c>
      <c r="L39" s="6"/>
      <c r="M39" s="6">
        <v>0</v>
      </c>
      <c r="N39" s="6"/>
      <c r="O39" s="6">
        <v>0</v>
      </c>
      <c r="P39" s="6"/>
      <c r="Q39" s="6">
        <v>10725330002</v>
      </c>
      <c r="R39" s="6"/>
      <c r="S39" s="6">
        <f t="shared" si="2"/>
        <v>10725330002</v>
      </c>
      <c r="T39" s="6"/>
      <c r="U39" s="11">
        <f t="shared" si="3"/>
        <v>1.7992556306470796E-2</v>
      </c>
    </row>
    <row r="40" spans="1:21" x14ac:dyDescent="0.55000000000000004">
      <c r="A40" s="1" t="s">
        <v>22</v>
      </c>
      <c r="C40" s="6">
        <v>0</v>
      </c>
      <c r="D40" s="6"/>
      <c r="E40" s="6">
        <v>226175500</v>
      </c>
      <c r="F40" s="6"/>
      <c r="G40" s="6">
        <v>0</v>
      </c>
      <c r="H40" s="6"/>
      <c r="I40" s="6">
        <f t="shared" si="0"/>
        <v>226175500</v>
      </c>
      <c r="J40" s="6"/>
      <c r="K40" s="11">
        <f t="shared" si="1"/>
        <v>-4.4677503029446643E-4</v>
      </c>
      <c r="L40" s="6"/>
      <c r="M40" s="6">
        <v>2224593784</v>
      </c>
      <c r="N40" s="6"/>
      <c r="O40" s="6">
        <v>-2462593345</v>
      </c>
      <c r="P40" s="6"/>
      <c r="Q40" s="6">
        <v>195082849</v>
      </c>
      <c r="R40" s="6"/>
      <c r="S40" s="6">
        <f t="shared" si="2"/>
        <v>-42916712</v>
      </c>
      <c r="T40" s="6"/>
      <c r="U40" s="11">
        <f t="shared" si="3"/>
        <v>-7.1996046462402441E-5</v>
      </c>
    </row>
    <row r="41" spans="1:21" x14ac:dyDescent="0.55000000000000004">
      <c r="A41" s="1" t="s">
        <v>46</v>
      </c>
      <c r="C41" s="6">
        <v>0</v>
      </c>
      <c r="D41" s="6"/>
      <c r="E41" s="6">
        <v>-13916999</v>
      </c>
      <c r="F41" s="6"/>
      <c r="G41" s="6">
        <v>0</v>
      </c>
      <c r="H41" s="6"/>
      <c r="I41" s="6">
        <f t="shared" si="0"/>
        <v>-13916999</v>
      </c>
      <c r="J41" s="6"/>
      <c r="K41" s="11">
        <f t="shared" si="1"/>
        <v>2.7490898217680778E-5</v>
      </c>
      <c r="L41" s="6"/>
      <c r="M41" s="6">
        <v>0</v>
      </c>
      <c r="N41" s="6"/>
      <c r="O41" s="6">
        <v>387197147</v>
      </c>
      <c r="P41" s="6"/>
      <c r="Q41" s="6">
        <v>878765733</v>
      </c>
      <c r="R41" s="6"/>
      <c r="S41" s="6">
        <f t="shared" si="2"/>
        <v>1265962880</v>
      </c>
      <c r="T41" s="6"/>
      <c r="U41" s="11">
        <f t="shared" si="3"/>
        <v>2.1237489565406782E-3</v>
      </c>
    </row>
    <row r="42" spans="1:21" x14ac:dyDescent="0.55000000000000004">
      <c r="A42" s="1" t="s">
        <v>21</v>
      </c>
      <c r="C42" s="6">
        <v>0</v>
      </c>
      <c r="D42" s="6"/>
      <c r="E42" s="6">
        <v>3310061581</v>
      </c>
      <c r="F42" s="6"/>
      <c r="G42" s="6">
        <v>0</v>
      </c>
      <c r="H42" s="6"/>
      <c r="I42" s="6">
        <f t="shared" si="0"/>
        <v>3310061581</v>
      </c>
      <c r="J42" s="6"/>
      <c r="K42" s="11">
        <f t="shared" si="1"/>
        <v>-6.5385192610509287E-3</v>
      </c>
      <c r="L42" s="6"/>
      <c r="M42" s="6">
        <v>122878532676</v>
      </c>
      <c r="N42" s="6"/>
      <c r="O42" s="6">
        <v>-128324806111</v>
      </c>
      <c r="P42" s="6"/>
      <c r="Q42" s="6">
        <v>-209281975</v>
      </c>
      <c r="R42" s="6"/>
      <c r="S42" s="6">
        <f t="shared" si="2"/>
        <v>-5655555410</v>
      </c>
      <c r="T42" s="6"/>
      <c r="U42" s="11">
        <f t="shared" si="3"/>
        <v>-9.4876240768177085E-3</v>
      </c>
    </row>
    <row r="43" spans="1:21" x14ac:dyDescent="0.55000000000000004">
      <c r="A43" s="1" t="s">
        <v>332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11">
        <f t="shared" si="1"/>
        <v>0</v>
      </c>
      <c r="L43" s="6"/>
      <c r="M43" s="6">
        <v>0</v>
      </c>
      <c r="N43" s="6"/>
      <c r="O43" s="6">
        <v>0</v>
      </c>
      <c r="P43" s="6"/>
      <c r="Q43" s="6">
        <v>1092232886</v>
      </c>
      <c r="R43" s="6"/>
      <c r="S43" s="6">
        <f t="shared" si="2"/>
        <v>1092232886</v>
      </c>
      <c r="T43" s="6"/>
      <c r="U43" s="11">
        <f t="shared" si="3"/>
        <v>1.8323036864571524E-3</v>
      </c>
    </row>
    <row r="44" spans="1:21" x14ac:dyDescent="0.55000000000000004">
      <c r="A44" s="1" t="s">
        <v>333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11">
        <f t="shared" si="1"/>
        <v>0</v>
      </c>
      <c r="L44" s="6"/>
      <c r="M44" s="6">
        <v>0</v>
      </c>
      <c r="N44" s="6"/>
      <c r="O44" s="6">
        <v>0</v>
      </c>
      <c r="P44" s="6"/>
      <c r="Q44" s="6">
        <v>123216593</v>
      </c>
      <c r="R44" s="6"/>
      <c r="S44" s="6">
        <f t="shared" si="2"/>
        <v>123216593</v>
      </c>
      <c r="T44" s="6"/>
      <c r="U44" s="11">
        <f t="shared" si="3"/>
        <v>2.0670520040227993E-4</v>
      </c>
    </row>
    <row r="45" spans="1:21" x14ac:dyDescent="0.55000000000000004">
      <c r="A45" s="1" t="s">
        <v>35</v>
      </c>
      <c r="C45" s="6">
        <v>0</v>
      </c>
      <c r="D45" s="6"/>
      <c r="E45" s="6">
        <v>-31526117</v>
      </c>
      <c r="F45" s="6"/>
      <c r="G45" s="6">
        <v>0</v>
      </c>
      <c r="H45" s="6"/>
      <c r="I45" s="6">
        <f t="shared" si="0"/>
        <v>-31526117</v>
      </c>
      <c r="J45" s="6"/>
      <c r="K45" s="11">
        <f t="shared" si="1"/>
        <v>6.2275011562887633E-5</v>
      </c>
      <c r="L45" s="6"/>
      <c r="M45" s="6">
        <v>330939822</v>
      </c>
      <c r="N45" s="6"/>
      <c r="O45" s="6">
        <v>396989982</v>
      </c>
      <c r="P45" s="6"/>
      <c r="Q45" s="6">
        <v>4444488359</v>
      </c>
      <c r="R45" s="6"/>
      <c r="S45" s="6">
        <f t="shared" si="2"/>
        <v>5172418163</v>
      </c>
      <c r="T45" s="6"/>
      <c r="U45" s="11">
        <f t="shared" si="3"/>
        <v>8.6771246219030547E-3</v>
      </c>
    </row>
    <row r="46" spans="1:21" x14ac:dyDescent="0.55000000000000004">
      <c r="A46" s="1" t="s">
        <v>334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11">
        <f t="shared" si="1"/>
        <v>0</v>
      </c>
      <c r="L46" s="6"/>
      <c r="M46" s="6">
        <v>0</v>
      </c>
      <c r="N46" s="6"/>
      <c r="O46" s="6">
        <v>0</v>
      </c>
      <c r="P46" s="6"/>
      <c r="Q46" s="6">
        <v>1127875753</v>
      </c>
      <c r="R46" s="6"/>
      <c r="S46" s="6">
        <f t="shared" si="2"/>
        <v>1127875753</v>
      </c>
      <c r="T46" s="6"/>
      <c r="U46" s="11">
        <f t="shared" si="3"/>
        <v>1.8920973050499568E-3</v>
      </c>
    </row>
    <row r="47" spans="1:21" x14ac:dyDescent="0.55000000000000004">
      <c r="A47" s="1" t="s">
        <v>30</v>
      </c>
      <c r="C47" s="6">
        <v>0</v>
      </c>
      <c r="D47" s="6"/>
      <c r="E47" s="6">
        <v>-577727288</v>
      </c>
      <c r="F47" s="6"/>
      <c r="G47" s="6">
        <v>0</v>
      </c>
      <c r="H47" s="6"/>
      <c r="I47" s="6">
        <f t="shared" si="0"/>
        <v>-577727288</v>
      </c>
      <c r="J47" s="6"/>
      <c r="K47" s="11">
        <f t="shared" si="1"/>
        <v>1.1412116988716282E-3</v>
      </c>
      <c r="L47" s="6"/>
      <c r="M47" s="6">
        <v>1393093852</v>
      </c>
      <c r="N47" s="6"/>
      <c r="O47" s="6">
        <v>-6890234940</v>
      </c>
      <c r="P47" s="6"/>
      <c r="Q47" s="6">
        <v>399441695</v>
      </c>
      <c r="R47" s="6"/>
      <c r="S47" s="6">
        <f t="shared" si="2"/>
        <v>-5097699393</v>
      </c>
      <c r="T47" s="6"/>
      <c r="U47" s="11">
        <f t="shared" si="3"/>
        <v>-8.5517782058837297E-3</v>
      </c>
    </row>
    <row r="48" spans="1:21" x14ac:dyDescent="0.55000000000000004">
      <c r="A48" s="1" t="s">
        <v>335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11">
        <f t="shared" si="1"/>
        <v>0</v>
      </c>
      <c r="L48" s="6"/>
      <c r="M48" s="6">
        <v>0</v>
      </c>
      <c r="N48" s="6"/>
      <c r="O48" s="6">
        <v>0</v>
      </c>
      <c r="P48" s="6"/>
      <c r="Q48" s="6">
        <v>-11713490526</v>
      </c>
      <c r="R48" s="6"/>
      <c r="S48" s="6">
        <f t="shared" si="2"/>
        <v>-11713490526</v>
      </c>
      <c r="T48" s="6"/>
      <c r="U48" s="11">
        <f t="shared" si="3"/>
        <v>-1.9650270695173638E-2</v>
      </c>
    </row>
    <row r="49" spans="1:21" x14ac:dyDescent="0.55000000000000004">
      <c r="A49" s="1" t="s">
        <v>336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11">
        <f t="shared" si="1"/>
        <v>0</v>
      </c>
      <c r="L49" s="6"/>
      <c r="M49" s="6">
        <v>0</v>
      </c>
      <c r="N49" s="6"/>
      <c r="O49" s="6">
        <v>0</v>
      </c>
      <c r="P49" s="6"/>
      <c r="Q49" s="6">
        <v>-23573310026</v>
      </c>
      <c r="R49" s="6"/>
      <c r="S49" s="6">
        <f t="shared" si="2"/>
        <v>-23573310026</v>
      </c>
      <c r="T49" s="6"/>
      <c r="U49" s="11">
        <f t="shared" si="3"/>
        <v>-3.9546019366640046E-2</v>
      </c>
    </row>
    <row r="50" spans="1:21" x14ac:dyDescent="0.55000000000000004">
      <c r="A50" s="1" t="s">
        <v>337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11">
        <f t="shared" si="1"/>
        <v>0</v>
      </c>
      <c r="L50" s="6"/>
      <c r="M50" s="6">
        <v>0</v>
      </c>
      <c r="N50" s="6"/>
      <c r="O50" s="6">
        <v>0</v>
      </c>
      <c r="P50" s="6"/>
      <c r="Q50" s="6">
        <v>5707830518</v>
      </c>
      <c r="R50" s="6"/>
      <c r="S50" s="6">
        <f t="shared" si="2"/>
        <v>5707830518</v>
      </c>
      <c r="T50" s="6"/>
      <c r="U50" s="11">
        <f t="shared" si="3"/>
        <v>9.5753195438981111E-3</v>
      </c>
    </row>
    <row r="51" spans="1:21" x14ac:dyDescent="0.55000000000000004">
      <c r="A51" s="1" t="s">
        <v>338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11">
        <f t="shared" si="1"/>
        <v>0</v>
      </c>
      <c r="L51" s="6"/>
      <c r="M51" s="6">
        <v>0</v>
      </c>
      <c r="N51" s="6"/>
      <c r="O51" s="6">
        <v>0</v>
      </c>
      <c r="P51" s="6"/>
      <c r="Q51" s="6">
        <v>-32842726356</v>
      </c>
      <c r="R51" s="6"/>
      <c r="S51" s="6">
        <f t="shared" si="2"/>
        <v>-32842726356</v>
      </c>
      <c r="T51" s="6"/>
      <c r="U51" s="11">
        <f t="shared" si="3"/>
        <v>-5.5096169824905158E-2</v>
      </c>
    </row>
    <row r="52" spans="1:21" x14ac:dyDescent="0.55000000000000004">
      <c r="A52" s="1" t="s">
        <v>339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11">
        <f t="shared" si="1"/>
        <v>0</v>
      </c>
      <c r="L52" s="6"/>
      <c r="M52" s="6">
        <v>0</v>
      </c>
      <c r="N52" s="6"/>
      <c r="O52" s="6">
        <v>0</v>
      </c>
      <c r="P52" s="6"/>
      <c r="Q52" s="6">
        <v>795796295</v>
      </c>
      <c r="R52" s="6"/>
      <c r="S52" s="6">
        <f t="shared" si="2"/>
        <v>795796295</v>
      </c>
      <c r="T52" s="6"/>
      <c r="U52" s="11">
        <f t="shared" si="3"/>
        <v>1.335008773025942E-3</v>
      </c>
    </row>
    <row r="53" spans="1:21" x14ac:dyDescent="0.55000000000000004">
      <c r="A53" s="1" t="s">
        <v>340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11">
        <f t="shared" si="1"/>
        <v>0</v>
      </c>
      <c r="L53" s="6"/>
      <c r="M53" s="6">
        <v>0</v>
      </c>
      <c r="N53" s="6"/>
      <c r="O53" s="6">
        <v>0</v>
      </c>
      <c r="P53" s="6"/>
      <c r="Q53" s="6">
        <v>-40137966016</v>
      </c>
      <c r="R53" s="6"/>
      <c r="S53" s="6">
        <f t="shared" si="2"/>
        <v>-40137966016</v>
      </c>
      <c r="T53" s="6"/>
      <c r="U53" s="11">
        <f t="shared" si="3"/>
        <v>-6.7334488862852926E-2</v>
      </c>
    </row>
    <row r="54" spans="1:21" x14ac:dyDescent="0.55000000000000004">
      <c r="A54" s="1" t="s">
        <v>341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11">
        <f t="shared" si="1"/>
        <v>0</v>
      </c>
      <c r="L54" s="6"/>
      <c r="M54" s="6">
        <v>0</v>
      </c>
      <c r="N54" s="6"/>
      <c r="O54" s="6">
        <v>0</v>
      </c>
      <c r="P54" s="6"/>
      <c r="Q54" s="6">
        <v>-986553</v>
      </c>
      <c r="R54" s="6"/>
      <c r="S54" s="6">
        <f t="shared" si="2"/>
        <v>-986553</v>
      </c>
      <c r="T54" s="6"/>
      <c r="U54" s="11">
        <f t="shared" si="3"/>
        <v>-1.6550176450055754E-6</v>
      </c>
    </row>
    <row r="55" spans="1:21" x14ac:dyDescent="0.55000000000000004">
      <c r="A55" s="1" t="s">
        <v>34</v>
      </c>
      <c r="C55" s="6">
        <v>0</v>
      </c>
      <c r="D55" s="6"/>
      <c r="E55" s="6">
        <v>-50088440</v>
      </c>
      <c r="F55" s="6"/>
      <c r="G55" s="6">
        <v>0</v>
      </c>
      <c r="H55" s="6"/>
      <c r="I55" s="6">
        <f t="shared" si="0"/>
        <v>-50088440</v>
      </c>
      <c r="J55" s="6"/>
      <c r="K55" s="11">
        <f t="shared" si="1"/>
        <v>9.8942035270851902E-5</v>
      </c>
      <c r="L55" s="6"/>
      <c r="M55" s="6">
        <v>24240000000</v>
      </c>
      <c r="N55" s="6"/>
      <c r="O55" s="6">
        <v>-25009466603</v>
      </c>
      <c r="P55" s="6"/>
      <c r="Q55" s="6">
        <v>0</v>
      </c>
      <c r="R55" s="6"/>
      <c r="S55" s="6">
        <f t="shared" si="2"/>
        <v>-769466603</v>
      </c>
      <c r="T55" s="6"/>
      <c r="U55" s="11">
        <f t="shared" si="3"/>
        <v>-1.2908387133864069E-3</v>
      </c>
    </row>
    <row r="56" spans="1:21" x14ac:dyDescent="0.55000000000000004">
      <c r="A56" s="1" t="s">
        <v>49</v>
      </c>
      <c r="C56" s="6">
        <v>0</v>
      </c>
      <c r="D56" s="6"/>
      <c r="E56" s="6">
        <v>406359237</v>
      </c>
      <c r="F56" s="6"/>
      <c r="G56" s="6">
        <v>0</v>
      </c>
      <c r="H56" s="6"/>
      <c r="I56" s="6">
        <f t="shared" si="0"/>
        <v>406359237</v>
      </c>
      <c r="J56" s="6"/>
      <c r="K56" s="11">
        <f t="shared" si="1"/>
        <v>-8.027003827607821E-4</v>
      </c>
      <c r="L56" s="6"/>
      <c r="M56" s="6">
        <v>14000000000</v>
      </c>
      <c r="N56" s="6"/>
      <c r="O56" s="6">
        <v>-13265858396</v>
      </c>
      <c r="P56" s="6"/>
      <c r="Q56" s="6">
        <v>0</v>
      </c>
      <c r="R56" s="6"/>
      <c r="S56" s="6">
        <f t="shared" si="2"/>
        <v>734141604</v>
      </c>
      <c r="T56" s="6"/>
      <c r="U56" s="11">
        <f t="shared" si="3"/>
        <v>1.2315783425246242E-3</v>
      </c>
    </row>
    <row r="57" spans="1:21" x14ac:dyDescent="0.55000000000000004">
      <c r="A57" s="1" t="s">
        <v>15</v>
      </c>
      <c r="C57" s="6">
        <v>0</v>
      </c>
      <c r="D57" s="6"/>
      <c r="E57" s="6">
        <v>606899933</v>
      </c>
      <c r="F57" s="6"/>
      <c r="G57" s="6">
        <v>0</v>
      </c>
      <c r="H57" s="6"/>
      <c r="I57" s="6">
        <f t="shared" si="0"/>
        <v>606899933</v>
      </c>
      <c r="J57" s="6"/>
      <c r="K57" s="11">
        <f t="shared" si="1"/>
        <v>-1.1988377872571726E-3</v>
      </c>
      <c r="L57" s="6"/>
      <c r="M57" s="6">
        <v>35846842105</v>
      </c>
      <c r="N57" s="6"/>
      <c r="O57" s="6">
        <v>-38368822051</v>
      </c>
      <c r="P57" s="6"/>
      <c r="Q57" s="6">
        <v>0</v>
      </c>
      <c r="R57" s="6"/>
      <c r="S57" s="6">
        <f t="shared" si="2"/>
        <v>-2521979946</v>
      </c>
      <c r="T57" s="6"/>
      <c r="U57" s="11">
        <f t="shared" si="3"/>
        <v>-4.2308130541189454E-3</v>
      </c>
    </row>
    <row r="58" spans="1:21" x14ac:dyDescent="0.55000000000000004">
      <c r="A58" s="1" t="s">
        <v>48</v>
      </c>
      <c r="C58" s="6">
        <v>0</v>
      </c>
      <c r="D58" s="6"/>
      <c r="E58" s="6">
        <v>-139028699</v>
      </c>
      <c r="F58" s="6"/>
      <c r="G58" s="6">
        <v>0</v>
      </c>
      <c r="H58" s="6"/>
      <c r="I58" s="6">
        <f t="shared" si="0"/>
        <v>-139028699</v>
      </c>
      <c r="J58" s="6"/>
      <c r="K58" s="11">
        <f t="shared" si="1"/>
        <v>2.7462988346450102E-4</v>
      </c>
      <c r="L58" s="6"/>
      <c r="M58" s="6">
        <v>33393825503</v>
      </c>
      <c r="N58" s="6"/>
      <c r="O58" s="6">
        <v>-32879702249</v>
      </c>
      <c r="P58" s="6"/>
      <c r="Q58" s="6">
        <v>0</v>
      </c>
      <c r="R58" s="6"/>
      <c r="S58" s="6">
        <f t="shared" si="2"/>
        <v>514123254</v>
      </c>
      <c r="T58" s="6"/>
      <c r="U58" s="11">
        <f t="shared" si="3"/>
        <v>8.6248083689136144E-4</v>
      </c>
    </row>
    <row r="59" spans="1:21" x14ac:dyDescent="0.55000000000000004">
      <c r="A59" s="1" t="s">
        <v>42</v>
      </c>
      <c r="C59" s="6">
        <v>0</v>
      </c>
      <c r="D59" s="6"/>
      <c r="E59" s="6">
        <v>-1482467725</v>
      </c>
      <c r="F59" s="6"/>
      <c r="G59" s="6">
        <v>0</v>
      </c>
      <c r="H59" s="6"/>
      <c r="I59" s="6">
        <f t="shared" si="0"/>
        <v>-1482467725</v>
      </c>
      <c r="J59" s="6"/>
      <c r="K59" s="11">
        <f t="shared" si="1"/>
        <v>2.9283877464510687E-3</v>
      </c>
      <c r="L59" s="6"/>
      <c r="M59" s="6">
        <v>8757277868</v>
      </c>
      <c r="N59" s="6"/>
      <c r="O59" s="6">
        <v>-10395514547</v>
      </c>
      <c r="P59" s="6"/>
      <c r="Q59" s="6">
        <v>0</v>
      </c>
      <c r="R59" s="6"/>
      <c r="S59" s="6">
        <f t="shared" si="2"/>
        <v>-1638236679</v>
      </c>
      <c r="T59" s="6"/>
      <c r="U59" s="11">
        <f t="shared" si="3"/>
        <v>-2.7482665507482466E-3</v>
      </c>
    </row>
    <row r="60" spans="1:21" x14ac:dyDescent="0.55000000000000004">
      <c r="A60" s="1" t="s">
        <v>17</v>
      </c>
      <c r="C60" s="6">
        <v>0</v>
      </c>
      <c r="D60" s="6"/>
      <c r="E60" s="6">
        <v>-419877407</v>
      </c>
      <c r="F60" s="6"/>
      <c r="G60" s="6">
        <v>0</v>
      </c>
      <c r="H60" s="6"/>
      <c r="I60" s="6">
        <f t="shared" si="0"/>
        <v>-419877407</v>
      </c>
      <c r="J60" s="6"/>
      <c r="K60" s="11">
        <f t="shared" si="1"/>
        <v>8.2940345542460172E-4</v>
      </c>
      <c r="L60" s="6"/>
      <c r="M60" s="6">
        <v>1078153846</v>
      </c>
      <c r="N60" s="6"/>
      <c r="O60" s="6">
        <v>-1888412073</v>
      </c>
      <c r="P60" s="6"/>
      <c r="Q60" s="6">
        <v>0</v>
      </c>
      <c r="R60" s="6"/>
      <c r="S60" s="6">
        <f t="shared" si="2"/>
        <v>-810258227</v>
      </c>
      <c r="T60" s="6"/>
      <c r="U60" s="11">
        <f t="shared" si="3"/>
        <v>-1.3592697632017062E-3</v>
      </c>
    </row>
    <row r="61" spans="1:21" x14ac:dyDescent="0.55000000000000004">
      <c r="A61" s="1" t="s">
        <v>20</v>
      </c>
      <c r="C61" s="6">
        <v>0</v>
      </c>
      <c r="D61" s="6"/>
      <c r="E61" s="6">
        <v>-93666766</v>
      </c>
      <c r="F61" s="6"/>
      <c r="G61" s="6">
        <v>0</v>
      </c>
      <c r="H61" s="6"/>
      <c r="I61" s="6">
        <f t="shared" si="0"/>
        <v>-93666766</v>
      </c>
      <c r="J61" s="6"/>
      <c r="K61" s="11">
        <f t="shared" si="1"/>
        <v>1.850243382560653E-4</v>
      </c>
      <c r="L61" s="6"/>
      <c r="M61" s="6">
        <v>11791468473</v>
      </c>
      <c r="N61" s="6"/>
      <c r="O61" s="6">
        <v>-13129599277</v>
      </c>
      <c r="P61" s="6"/>
      <c r="Q61" s="6">
        <v>0</v>
      </c>
      <c r="R61" s="6"/>
      <c r="S61" s="6">
        <f t="shared" si="2"/>
        <v>-1338130804</v>
      </c>
      <c r="T61" s="6"/>
      <c r="U61" s="11">
        <f t="shared" si="3"/>
        <v>-2.2448161345062019E-3</v>
      </c>
    </row>
    <row r="62" spans="1:21" x14ac:dyDescent="0.55000000000000004">
      <c r="A62" s="1" t="s">
        <v>23</v>
      </c>
      <c r="C62" s="6">
        <v>0</v>
      </c>
      <c r="D62" s="6"/>
      <c r="E62" s="6">
        <v>-521327703</v>
      </c>
      <c r="F62" s="6"/>
      <c r="G62" s="6">
        <v>0</v>
      </c>
      <c r="H62" s="6"/>
      <c r="I62" s="6">
        <f t="shared" si="0"/>
        <v>-521327703</v>
      </c>
      <c r="J62" s="6"/>
      <c r="K62" s="11">
        <f t="shared" si="1"/>
        <v>1.029802964075108E-3</v>
      </c>
      <c r="L62" s="6"/>
      <c r="M62" s="6">
        <v>15352500000</v>
      </c>
      <c r="N62" s="6"/>
      <c r="O62" s="6">
        <v>-14452773811</v>
      </c>
      <c r="P62" s="6"/>
      <c r="Q62" s="6">
        <v>0</v>
      </c>
      <c r="R62" s="6"/>
      <c r="S62" s="6">
        <f t="shared" si="2"/>
        <v>899726189</v>
      </c>
      <c r="T62" s="6"/>
      <c r="U62" s="11">
        <f t="shared" si="3"/>
        <v>1.5093590698813152E-3</v>
      </c>
    </row>
    <row r="63" spans="1:21" x14ac:dyDescent="0.55000000000000004">
      <c r="A63" s="1" t="s">
        <v>31</v>
      </c>
      <c r="C63" s="6">
        <v>36039951200</v>
      </c>
      <c r="D63" s="6"/>
      <c r="E63" s="6">
        <v>-36026029927</v>
      </c>
      <c r="F63" s="6"/>
      <c r="G63" s="6">
        <v>0</v>
      </c>
      <c r="H63" s="6"/>
      <c r="I63" s="6">
        <f t="shared" si="0"/>
        <v>13921273</v>
      </c>
      <c r="J63" s="6"/>
      <c r="K63" s="11">
        <f t="shared" si="1"/>
        <v>-2.7499340849528519E-5</v>
      </c>
      <c r="L63" s="6"/>
      <c r="M63" s="6">
        <v>36039951200</v>
      </c>
      <c r="N63" s="6"/>
      <c r="O63" s="6">
        <v>-36631798261</v>
      </c>
      <c r="P63" s="6"/>
      <c r="Q63" s="6">
        <v>0</v>
      </c>
      <c r="R63" s="6"/>
      <c r="S63" s="6">
        <f t="shared" si="2"/>
        <v>-591847061</v>
      </c>
      <c r="T63" s="6"/>
      <c r="U63" s="11">
        <f t="shared" si="3"/>
        <v>-9.9286843088986724E-4</v>
      </c>
    </row>
    <row r="64" spans="1:21" x14ac:dyDescent="0.55000000000000004">
      <c r="A64" s="1" t="s">
        <v>29</v>
      </c>
      <c r="C64" s="6">
        <v>0</v>
      </c>
      <c r="D64" s="6"/>
      <c r="E64" s="6">
        <v>208946437</v>
      </c>
      <c r="F64" s="6"/>
      <c r="G64" s="6">
        <v>0</v>
      </c>
      <c r="H64" s="6"/>
      <c r="I64" s="6">
        <f t="shared" si="0"/>
        <v>208946437</v>
      </c>
      <c r="J64" s="6"/>
      <c r="K64" s="11">
        <f t="shared" si="1"/>
        <v>-4.1274165734394669E-4</v>
      </c>
      <c r="L64" s="6"/>
      <c r="M64" s="6">
        <v>2655819000</v>
      </c>
      <c r="N64" s="6"/>
      <c r="O64" s="6">
        <v>-2331846345</v>
      </c>
      <c r="P64" s="6"/>
      <c r="Q64" s="6">
        <v>0</v>
      </c>
      <c r="R64" s="6"/>
      <c r="S64" s="6">
        <f t="shared" si="2"/>
        <v>323972655</v>
      </c>
      <c r="T64" s="6"/>
      <c r="U64" s="11">
        <f t="shared" si="3"/>
        <v>5.4348875379660669E-4</v>
      </c>
    </row>
    <row r="65" spans="1:21" x14ac:dyDescent="0.55000000000000004">
      <c r="A65" s="1" t="s">
        <v>36</v>
      </c>
      <c r="C65" s="6">
        <v>0</v>
      </c>
      <c r="D65" s="6"/>
      <c r="E65" s="6">
        <v>-1682060680</v>
      </c>
      <c r="F65" s="6"/>
      <c r="G65" s="6">
        <v>0</v>
      </c>
      <c r="H65" s="6"/>
      <c r="I65" s="6">
        <f t="shared" si="0"/>
        <v>-1682060680</v>
      </c>
      <c r="J65" s="6"/>
      <c r="K65" s="11">
        <f t="shared" si="1"/>
        <v>3.322653033879137E-3</v>
      </c>
      <c r="L65" s="6"/>
      <c r="M65" s="6">
        <v>0</v>
      </c>
      <c r="N65" s="6"/>
      <c r="O65" s="6">
        <v>-1574444978</v>
      </c>
      <c r="P65" s="6"/>
      <c r="Q65" s="6">
        <v>0</v>
      </c>
      <c r="R65" s="6"/>
      <c r="S65" s="6">
        <f t="shared" si="2"/>
        <v>-1574444978</v>
      </c>
      <c r="T65" s="6"/>
      <c r="U65" s="11">
        <f t="shared" si="3"/>
        <v>-2.6412511235386388E-3</v>
      </c>
    </row>
    <row r="66" spans="1:21" x14ac:dyDescent="0.55000000000000004">
      <c r="A66" s="1" t="s">
        <v>37</v>
      </c>
      <c r="C66" s="6">
        <v>0</v>
      </c>
      <c r="D66" s="6"/>
      <c r="E66" s="6">
        <v>-131683358268</v>
      </c>
      <c r="F66" s="6"/>
      <c r="G66" s="6">
        <v>0</v>
      </c>
      <c r="H66" s="6"/>
      <c r="I66" s="6">
        <f t="shared" si="0"/>
        <v>-131683358268</v>
      </c>
      <c r="J66" s="6"/>
      <c r="K66" s="11">
        <f t="shared" si="1"/>
        <v>0.2601202887999044</v>
      </c>
      <c r="L66" s="6"/>
      <c r="M66" s="6">
        <v>0</v>
      </c>
      <c r="N66" s="6"/>
      <c r="O66" s="6">
        <v>131385073607</v>
      </c>
      <c r="P66" s="6"/>
      <c r="Q66" s="6">
        <v>0</v>
      </c>
      <c r="R66" s="6"/>
      <c r="S66" s="6">
        <f t="shared" si="2"/>
        <v>131385073607</v>
      </c>
      <c r="T66" s="6"/>
      <c r="U66" s="11">
        <f t="shared" si="3"/>
        <v>0.22040844750352118</v>
      </c>
    </row>
    <row r="67" spans="1:21" x14ac:dyDescent="0.55000000000000004">
      <c r="A67" s="1" t="s">
        <v>53</v>
      </c>
      <c r="C67" s="6">
        <v>0</v>
      </c>
      <c r="D67" s="6"/>
      <c r="E67" s="6">
        <v>-1121151423</v>
      </c>
      <c r="F67" s="6"/>
      <c r="G67" s="6">
        <v>0</v>
      </c>
      <c r="H67" s="6"/>
      <c r="I67" s="6">
        <f t="shared" si="0"/>
        <v>-1121151423</v>
      </c>
      <c r="J67" s="6"/>
      <c r="K67" s="11">
        <f t="shared" si="1"/>
        <v>2.2146627772482393E-3</v>
      </c>
      <c r="L67" s="6"/>
      <c r="M67" s="6">
        <v>0</v>
      </c>
      <c r="N67" s="6"/>
      <c r="O67" s="6">
        <v>-1121151423</v>
      </c>
      <c r="P67" s="6"/>
      <c r="Q67" s="6">
        <v>0</v>
      </c>
      <c r="R67" s="6"/>
      <c r="S67" s="6">
        <f t="shared" si="2"/>
        <v>-1121151423</v>
      </c>
      <c r="T67" s="6"/>
      <c r="U67" s="11">
        <f t="shared" si="3"/>
        <v>-1.8808167303612777E-3</v>
      </c>
    </row>
    <row r="68" spans="1:21" x14ac:dyDescent="0.55000000000000004">
      <c r="A68" s="1" t="s">
        <v>38</v>
      </c>
      <c r="C68" s="6">
        <v>0</v>
      </c>
      <c r="D68" s="6"/>
      <c r="E68" s="6">
        <v>-62056514335</v>
      </c>
      <c r="F68" s="6"/>
      <c r="G68" s="6">
        <v>0</v>
      </c>
      <c r="H68" s="6"/>
      <c r="I68" s="6">
        <f t="shared" si="0"/>
        <v>-62056514335</v>
      </c>
      <c r="J68" s="6"/>
      <c r="K68" s="11">
        <f t="shared" si="1"/>
        <v>0.12258313155929186</v>
      </c>
      <c r="L68" s="6"/>
      <c r="M68" s="6">
        <v>0</v>
      </c>
      <c r="N68" s="6"/>
      <c r="O68" s="6">
        <v>128085028474</v>
      </c>
      <c r="P68" s="6"/>
      <c r="Q68" s="6">
        <v>0</v>
      </c>
      <c r="R68" s="6"/>
      <c r="S68" s="6">
        <f t="shared" si="2"/>
        <v>128085028474</v>
      </c>
      <c r="T68" s="6"/>
      <c r="U68" s="11">
        <f t="shared" si="3"/>
        <v>0.21487237095778083</v>
      </c>
    </row>
    <row r="69" spans="1:21" x14ac:dyDescent="0.55000000000000004">
      <c r="A69" s="1" t="s">
        <v>39</v>
      </c>
      <c r="C69" s="6">
        <v>0</v>
      </c>
      <c r="D69" s="6"/>
      <c r="E69" s="6">
        <v>-79397489445</v>
      </c>
      <c r="F69" s="6"/>
      <c r="G69" s="6">
        <v>0</v>
      </c>
      <c r="H69" s="6"/>
      <c r="I69" s="6">
        <f t="shared" si="0"/>
        <v>-79397489445</v>
      </c>
      <c r="J69" s="6"/>
      <c r="K69" s="11">
        <f t="shared" si="1"/>
        <v>0.15683756972835011</v>
      </c>
      <c r="L69" s="6"/>
      <c r="M69" s="6">
        <v>0</v>
      </c>
      <c r="N69" s="6"/>
      <c r="O69" s="6">
        <v>34112868334</v>
      </c>
      <c r="P69" s="6"/>
      <c r="Q69" s="6">
        <v>0</v>
      </c>
      <c r="R69" s="6"/>
      <c r="S69" s="6">
        <f t="shared" si="2"/>
        <v>34112868334</v>
      </c>
      <c r="T69" s="6"/>
      <c r="U69" s="11">
        <f t="shared" si="3"/>
        <v>5.7226929535992434E-2</v>
      </c>
    </row>
    <row r="70" spans="1:21" x14ac:dyDescent="0.55000000000000004">
      <c r="A70" s="1" t="s">
        <v>41</v>
      </c>
      <c r="C70" s="6">
        <v>0</v>
      </c>
      <c r="D70" s="6"/>
      <c r="E70" s="6">
        <v>-138502856275</v>
      </c>
      <c r="F70" s="6"/>
      <c r="G70" s="6">
        <v>0</v>
      </c>
      <c r="H70" s="6"/>
      <c r="I70" s="6">
        <f t="shared" si="0"/>
        <v>-138502856275</v>
      </c>
      <c r="J70" s="6"/>
      <c r="K70" s="11">
        <f t="shared" si="1"/>
        <v>0.27359116176656295</v>
      </c>
      <c r="L70" s="6"/>
      <c r="M70" s="6">
        <v>0</v>
      </c>
      <c r="N70" s="6"/>
      <c r="O70" s="6">
        <v>167774304139</v>
      </c>
      <c r="P70" s="6"/>
      <c r="Q70" s="6">
        <v>0</v>
      </c>
      <c r="R70" s="6"/>
      <c r="S70" s="6">
        <f t="shared" si="2"/>
        <v>167774304139</v>
      </c>
      <c r="T70" s="6"/>
      <c r="U70" s="11">
        <f t="shared" si="3"/>
        <v>0.28145414765205412</v>
      </c>
    </row>
    <row r="71" spans="1:21" x14ac:dyDescent="0.55000000000000004">
      <c r="A71" s="1" t="s">
        <v>40</v>
      </c>
      <c r="C71" s="6">
        <v>0</v>
      </c>
      <c r="D71" s="6"/>
      <c r="E71" s="6">
        <v>-77404884502</v>
      </c>
      <c r="F71" s="6"/>
      <c r="G71" s="6">
        <v>0</v>
      </c>
      <c r="H71" s="6"/>
      <c r="I71" s="6">
        <f t="shared" si="0"/>
        <v>-77404884502</v>
      </c>
      <c r="J71" s="6"/>
      <c r="K71" s="11">
        <f t="shared" si="1"/>
        <v>0.15290148410557608</v>
      </c>
      <c r="L71" s="6"/>
      <c r="M71" s="6">
        <v>0</v>
      </c>
      <c r="N71" s="6"/>
      <c r="O71" s="6">
        <v>234111915664</v>
      </c>
      <c r="P71" s="6"/>
      <c r="Q71" s="6">
        <v>0</v>
      </c>
      <c r="R71" s="6"/>
      <c r="S71" s="6">
        <f t="shared" si="2"/>
        <v>234111915664</v>
      </c>
      <c r="T71" s="6"/>
      <c r="U71" s="11">
        <f t="shared" si="3"/>
        <v>0.39274053328100683</v>
      </c>
    </row>
    <row r="72" spans="1:21" x14ac:dyDescent="0.55000000000000004">
      <c r="A72" s="1" t="s">
        <v>52</v>
      </c>
      <c r="C72" s="6">
        <v>0</v>
      </c>
      <c r="D72" s="6"/>
      <c r="E72" s="6">
        <v>8023492</v>
      </c>
      <c r="F72" s="6"/>
      <c r="G72" s="6">
        <v>0</v>
      </c>
      <c r="H72" s="6"/>
      <c r="I72" s="6">
        <f t="shared" si="0"/>
        <v>8023492</v>
      </c>
      <c r="J72" s="6"/>
      <c r="K72" s="11">
        <f t="shared" si="1"/>
        <v>-1.5849178542182548E-5</v>
      </c>
      <c r="L72" s="6"/>
      <c r="M72" s="6">
        <v>0</v>
      </c>
      <c r="N72" s="6"/>
      <c r="O72" s="6">
        <v>8023492</v>
      </c>
      <c r="P72" s="6"/>
      <c r="Q72" s="6">
        <v>0</v>
      </c>
      <c r="R72" s="6"/>
      <c r="S72" s="6">
        <f t="shared" si="2"/>
        <v>8023492</v>
      </c>
      <c r="T72" s="6"/>
      <c r="U72" s="11">
        <f t="shared" si="3"/>
        <v>1.3460017692471742E-5</v>
      </c>
    </row>
    <row r="73" spans="1:21" x14ac:dyDescent="0.55000000000000004">
      <c r="A73" s="1" t="s">
        <v>28</v>
      </c>
      <c r="C73" s="6">
        <v>0</v>
      </c>
      <c r="D73" s="6"/>
      <c r="E73" s="6">
        <v>24406729</v>
      </c>
      <c r="F73" s="6"/>
      <c r="G73" s="6">
        <v>0</v>
      </c>
      <c r="H73" s="6"/>
      <c r="I73" s="6">
        <f t="shared" ref="I73:I74" si="4">C73+E73+G73</f>
        <v>24406729</v>
      </c>
      <c r="J73" s="6"/>
      <c r="K73" s="11">
        <f t="shared" ref="K73:K75" si="5">I73/$I$76</f>
        <v>-4.8211751884549091E-5</v>
      </c>
      <c r="L73" s="6"/>
      <c r="M73" s="6">
        <v>0</v>
      </c>
      <c r="N73" s="6"/>
      <c r="O73" s="6">
        <v>15594113</v>
      </c>
      <c r="P73" s="6"/>
      <c r="Q73" s="6">
        <v>0</v>
      </c>
      <c r="R73" s="6"/>
      <c r="S73" s="6">
        <f t="shared" ref="S73:S74" si="6">M73+O73+Q73</f>
        <v>15594113</v>
      </c>
      <c r="T73" s="6"/>
      <c r="U73" s="11">
        <f t="shared" ref="U73:U75" si="7">S73/$S$76</f>
        <v>2.6160309859896863E-5</v>
      </c>
    </row>
    <row r="74" spans="1:21" x14ac:dyDescent="0.55000000000000004">
      <c r="A74" s="1" t="s">
        <v>50</v>
      </c>
      <c r="C74" s="6">
        <v>0</v>
      </c>
      <c r="D74" s="6"/>
      <c r="E74" s="6">
        <v>-10729997</v>
      </c>
      <c r="F74" s="6"/>
      <c r="G74" s="6">
        <v>0</v>
      </c>
      <c r="H74" s="6"/>
      <c r="I74" s="6">
        <f t="shared" si="4"/>
        <v>-10729997</v>
      </c>
      <c r="J74" s="6"/>
      <c r="K74" s="11">
        <f>I74/$I$76</f>
        <v>2.1195464295357074E-5</v>
      </c>
      <c r="L74" s="6"/>
      <c r="M74" s="6">
        <v>0</v>
      </c>
      <c r="N74" s="6"/>
      <c r="O74" s="6">
        <v>-10729997</v>
      </c>
      <c r="P74" s="6"/>
      <c r="Q74" s="6">
        <v>0</v>
      </c>
      <c r="R74" s="6"/>
      <c r="S74" s="6">
        <f t="shared" si="6"/>
        <v>-10729997</v>
      </c>
      <c r="T74" s="6"/>
      <c r="U74" s="11">
        <f t="shared" si="7"/>
        <v>-1.8000385550352478E-5</v>
      </c>
    </row>
    <row r="75" spans="1:21" x14ac:dyDescent="0.55000000000000004">
      <c r="A75" s="1" t="s">
        <v>355</v>
      </c>
      <c r="C75" s="5">
        <v>0</v>
      </c>
      <c r="E75" s="6">
        <v>0</v>
      </c>
      <c r="F75" s="6"/>
      <c r="G75" s="6">
        <v>0</v>
      </c>
      <c r="H75" s="6"/>
      <c r="I75" s="6">
        <f>C75+E75+G75</f>
        <v>0</v>
      </c>
      <c r="J75" s="6"/>
      <c r="K75" s="11">
        <f t="shared" si="5"/>
        <v>0</v>
      </c>
      <c r="L75" s="6"/>
      <c r="M75" s="6">
        <v>11799216</v>
      </c>
      <c r="N75" s="6"/>
      <c r="O75" s="6">
        <v>0</v>
      </c>
      <c r="P75" s="6"/>
      <c r="Q75" s="6">
        <v>0</v>
      </c>
      <c r="R75" s="6"/>
      <c r="S75" s="6">
        <f>M75+O75+Q75</f>
        <v>11799216</v>
      </c>
      <c r="T75" s="6"/>
      <c r="U75" s="11">
        <f t="shared" si="7"/>
        <v>1.9794081693768206E-5</v>
      </c>
    </row>
    <row r="76" spans="1:21" ht="24.75" thickBot="1" x14ac:dyDescent="0.6">
      <c r="C76" s="7">
        <f>SUM(C8:C75)</f>
        <v>36039951200</v>
      </c>
      <c r="E76" s="7">
        <f>SUM(E8:E75)</f>
        <v>-541029856820</v>
      </c>
      <c r="G76" s="7">
        <f>SUM(G8:G75)</f>
        <v>-1250337598</v>
      </c>
      <c r="I76" s="7">
        <f>SUM(I8:I75)</f>
        <v>-506240243218</v>
      </c>
      <c r="K76" s="17">
        <f>SUM(K8:K75)</f>
        <v>0.99999999999999989</v>
      </c>
      <c r="M76" s="7">
        <f>SUM(M8:M75)</f>
        <v>510468181801</v>
      </c>
      <c r="O76" s="7">
        <f>SUM(O8:O75)</f>
        <v>159310874187</v>
      </c>
      <c r="Q76" s="7">
        <f>SUM(Q8:Q75)</f>
        <v>-73680879647</v>
      </c>
      <c r="S76" s="7">
        <f>SUM(S8:S75)</f>
        <v>596098176341</v>
      </c>
      <c r="U76" s="17">
        <f>SUM(U8:U75)</f>
        <v>1</v>
      </c>
    </row>
    <row r="77" spans="1:21" ht="24.75" thickTop="1" x14ac:dyDescent="0.55000000000000004">
      <c r="C77" s="10"/>
      <c r="E77" s="10"/>
      <c r="G77" s="10"/>
      <c r="M77" s="10"/>
      <c r="O77" s="10"/>
      <c r="Q77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6"/>
  <sheetViews>
    <sheetView rightToLeft="1" topLeftCell="A82" workbookViewId="0">
      <selection activeCell="A98" sqref="A98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259</v>
      </c>
      <c r="C6" s="28" t="s">
        <v>257</v>
      </c>
      <c r="D6" s="28" t="s">
        <v>257</v>
      </c>
      <c r="E6" s="28" t="s">
        <v>257</v>
      </c>
      <c r="F6" s="28" t="s">
        <v>257</v>
      </c>
      <c r="G6" s="28" t="s">
        <v>257</v>
      </c>
      <c r="H6" s="28" t="s">
        <v>257</v>
      </c>
      <c r="I6" s="28" t="s">
        <v>257</v>
      </c>
      <c r="K6" s="28" t="s">
        <v>258</v>
      </c>
      <c r="L6" s="28" t="s">
        <v>258</v>
      </c>
      <c r="M6" s="28" t="s">
        <v>258</v>
      </c>
      <c r="N6" s="28" t="s">
        <v>258</v>
      </c>
      <c r="O6" s="28" t="s">
        <v>258</v>
      </c>
      <c r="P6" s="28" t="s">
        <v>258</v>
      </c>
      <c r="Q6" s="28" t="s">
        <v>258</v>
      </c>
    </row>
    <row r="7" spans="1:17" ht="24.75" x14ac:dyDescent="0.55000000000000004">
      <c r="A7" s="28" t="s">
        <v>259</v>
      </c>
      <c r="C7" s="28" t="s">
        <v>359</v>
      </c>
      <c r="E7" s="28" t="s">
        <v>356</v>
      </c>
      <c r="G7" s="28" t="s">
        <v>357</v>
      </c>
      <c r="I7" s="28" t="s">
        <v>360</v>
      </c>
      <c r="K7" s="28" t="s">
        <v>359</v>
      </c>
      <c r="M7" s="28" t="s">
        <v>356</v>
      </c>
      <c r="O7" s="28" t="s">
        <v>357</v>
      </c>
      <c r="Q7" s="28" t="s">
        <v>360</v>
      </c>
    </row>
    <row r="8" spans="1:17" x14ac:dyDescent="0.55000000000000004">
      <c r="A8" s="1" t="s">
        <v>111</v>
      </c>
      <c r="C8" s="6">
        <v>0</v>
      </c>
      <c r="D8" s="6"/>
      <c r="E8" s="6">
        <v>-92497530725</v>
      </c>
      <c r="F8" s="6"/>
      <c r="G8" s="6">
        <v>95051054654</v>
      </c>
      <c r="H8" s="6"/>
      <c r="I8" s="6">
        <f>C8+E8+G8</f>
        <v>2553523929</v>
      </c>
      <c r="J8" s="6"/>
      <c r="K8" s="6">
        <v>0</v>
      </c>
      <c r="L8" s="6"/>
      <c r="M8" s="6">
        <v>0</v>
      </c>
      <c r="N8" s="6"/>
      <c r="O8" s="6">
        <v>95051054654</v>
      </c>
      <c r="P8" s="6"/>
      <c r="Q8" s="6">
        <f>K8+M8+O8</f>
        <v>95051054654</v>
      </c>
    </row>
    <row r="9" spans="1:17" x14ac:dyDescent="0.55000000000000004">
      <c r="A9" s="1" t="s">
        <v>168</v>
      </c>
      <c r="C9" s="6">
        <v>12201560960</v>
      </c>
      <c r="D9" s="6"/>
      <c r="E9" s="6">
        <v>-62814123</v>
      </c>
      <c r="F9" s="6"/>
      <c r="G9" s="6">
        <v>64055471243</v>
      </c>
      <c r="H9" s="6"/>
      <c r="I9" s="6">
        <f t="shared" ref="I9:I72" si="0">C9+E9+G9</f>
        <v>76194218080</v>
      </c>
      <c r="J9" s="6"/>
      <c r="K9" s="6">
        <v>686891495109</v>
      </c>
      <c r="L9" s="6"/>
      <c r="M9" s="6">
        <v>0</v>
      </c>
      <c r="N9" s="6"/>
      <c r="O9" s="6">
        <v>56949458396</v>
      </c>
      <c r="P9" s="6"/>
      <c r="Q9" s="6">
        <f t="shared" ref="Q9:Q72" si="1">K9+M9+O9</f>
        <v>743840953505</v>
      </c>
    </row>
    <row r="10" spans="1:17" x14ac:dyDescent="0.55000000000000004">
      <c r="A10" s="1" t="s">
        <v>220</v>
      </c>
      <c r="C10" s="6">
        <v>105914361695</v>
      </c>
      <c r="D10" s="6"/>
      <c r="E10" s="6">
        <v>-14768810274</v>
      </c>
      <c r="F10" s="6"/>
      <c r="G10" s="6">
        <v>57619171</v>
      </c>
      <c r="H10" s="6"/>
      <c r="I10" s="6">
        <f t="shared" si="0"/>
        <v>91203170592</v>
      </c>
      <c r="J10" s="6"/>
      <c r="K10" s="6">
        <v>253069068561</v>
      </c>
      <c r="L10" s="6"/>
      <c r="M10" s="6">
        <v>25382511805</v>
      </c>
      <c r="N10" s="6"/>
      <c r="O10" s="6">
        <v>1217611222</v>
      </c>
      <c r="P10" s="6"/>
      <c r="Q10" s="6">
        <f t="shared" si="1"/>
        <v>279669191588</v>
      </c>
    </row>
    <row r="11" spans="1:17" x14ac:dyDescent="0.55000000000000004">
      <c r="A11" s="1" t="s">
        <v>282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6362525</v>
      </c>
      <c r="L11" s="6"/>
      <c r="M11" s="6">
        <v>0</v>
      </c>
      <c r="N11" s="6"/>
      <c r="O11" s="6">
        <v>4958684</v>
      </c>
      <c r="P11" s="6"/>
      <c r="Q11" s="6">
        <f t="shared" si="1"/>
        <v>11321209</v>
      </c>
    </row>
    <row r="12" spans="1:17" x14ac:dyDescent="0.55000000000000004">
      <c r="A12" s="1" t="s">
        <v>342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0</v>
      </c>
      <c r="L12" s="6"/>
      <c r="M12" s="6">
        <v>0</v>
      </c>
      <c r="N12" s="6"/>
      <c r="O12" s="6">
        <v>612072811138</v>
      </c>
      <c r="P12" s="6"/>
      <c r="Q12" s="6">
        <f t="shared" si="1"/>
        <v>612072811138</v>
      </c>
    </row>
    <row r="13" spans="1:17" x14ac:dyDescent="0.55000000000000004">
      <c r="A13" s="1" t="s">
        <v>343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554962972796</v>
      </c>
      <c r="P13" s="6"/>
      <c r="Q13" s="6">
        <f t="shared" si="1"/>
        <v>554962972796</v>
      </c>
    </row>
    <row r="14" spans="1:17" x14ac:dyDescent="0.55000000000000004">
      <c r="A14" s="1" t="s">
        <v>344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22518869233</v>
      </c>
      <c r="P14" s="6"/>
      <c r="Q14" s="6">
        <f t="shared" si="1"/>
        <v>22518869233</v>
      </c>
    </row>
    <row r="15" spans="1:17" x14ac:dyDescent="0.55000000000000004">
      <c r="A15" s="1" t="s">
        <v>345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169685987178</v>
      </c>
      <c r="P15" s="6"/>
      <c r="Q15" s="6">
        <f t="shared" si="1"/>
        <v>169685987178</v>
      </c>
    </row>
    <row r="16" spans="1:17" x14ac:dyDescent="0.55000000000000004">
      <c r="A16" s="1" t="s">
        <v>346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98810808537</v>
      </c>
      <c r="P16" s="6"/>
      <c r="Q16" s="6">
        <f t="shared" si="1"/>
        <v>98810808537</v>
      </c>
    </row>
    <row r="17" spans="1:17" x14ac:dyDescent="0.55000000000000004">
      <c r="A17" s="1" t="s">
        <v>347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454390143614</v>
      </c>
      <c r="P17" s="6"/>
      <c r="Q17" s="6">
        <f t="shared" si="1"/>
        <v>454390143614</v>
      </c>
    </row>
    <row r="18" spans="1:17" x14ac:dyDescent="0.55000000000000004">
      <c r="A18" s="1" t="s">
        <v>207</v>
      </c>
      <c r="C18" s="6">
        <v>95488063176</v>
      </c>
      <c r="D18" s="6"/>
      <c r="E18" s="6">
        <v>10647836580</v>
      </c>
      <c r="F18" s="6"/>
      <c r="G18" s="6">
        <v>0</v>
      </c>
      <c r="H18" s="6"/>
      <c r="I18" s="6">
        <f t="shared" si="0"/>
        <v>106135899756</v>
      </c>
      <c r="J18" s="6"/>
      <c r="K18" s="6">
        <v>789102385128</v>
      </c>
      <c r="L18" s="6"/>
      <c r="M18" s="6">
        <v>86508370331</v>
      </c>
      <c r="N18" s="6"/>
      <c r="O18" s="6">
        <v>468207831</v>
      </c>
      <c r="P18" s="6"/>
      <c r="Q18" s="6">
        <f t="shared" si="1"/>
        <v>876078963290</v>
      </c>
    </row>
    <row r="19" spans="1:17" x14ac:dyDescent="0.55000000000000004">
      <c r="A19" s="1" t="s">
        <v>99</v>
      </c>
      <c r="C19" s="6">
        <v>0</v>
      </c>
      <c r="D19" s="6"/>
      <c r="E19" s="6">
        <v>17294332431</v>
      </c>
      <c r="F19" s="6"/>
      <c r="G19" s="6">
        <v>0</v>
      </c>
      <c r="H19" s="6"/>
      <c r="I19" s="6">
        <f t="shared" si="0"/>
        <v>17294332431</v>
      </c>
      <c r="J19" s="6"/>
      <c r="K19" s="6">
        <v>0</v>
      </c>
      <c r="L19" s="6"/>
      <c r="M19" s="6">
        <v>229895149175</v>
      </c>
      <c r="N19" s="6"/>
      <c r="O19" s="6">
        <v>10067704806</v>
      </c>
      <c r="P19" s="6"/>
      <c r="Q19" s="6">
        <f t="shared" si="1"/>
        <v>239962853981</v>
      </c>
    </row>
    <row r="20" spans="1:17" x14ac:dyDescent="0.55000000000000004">
      <c r="A20" s="1" t="s">
        <v>96</v>
      </c>
      <c r="C20" s="6">
        <v>0</v>
      </c>
      <c r="D20" s="6"/>
      <c r="E20" s="6">
        <v>4897992540</v>
      </c>
      <c r="F20" s="6"/>
      <c r="G20" s="6">
        <v>0</v>
      </c>
      <c r="H20" s="6"/>
      <c r="I20" s="6">
        <f t="shared" si="0"/>
        <v>4897992540</v>
      </c>
      <c r="J20" s="6"/>
      <c r="K20" s="6">
        <v>0</v>
      </c>
      <c r="L20" s="6"/>
      <c r="M20" s="6">
        <v>27365883932</v>
      </c>
      <c r="N20" s="6"/>
      <c r="O20" s="6">
        <v>13521215707</v>
      </c>
      <c r="P20" s="6"/>
      <c r="Q20" s="6">
        <f t="shared" si="1"/>
        <v>40887099639</v>
      </c>
    </row>
    <row r="21" spans="1:17" x14ac:dyDescent="0.55000000000000004">
      <c r="A21" s="1" t="s">
        <v>266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335415521860</v>
      </c>
      <c r="L21" s="6"/>
      <c r="M21" s="6">
        <v>0</v>
      </c>
      <c r="N21" s="6"/>
      <c r="O21" s="6">
        <v>183711250</v>
      </c>
      <c r="P21" s="6"/>
      <c r="Q21" s="6">
        <f t="shared" si="1"/>
        <v>335599233110</v>
      </c>
    </row>
    <row r="22" spans="1:17" x14ac:dyDescent="0.55000000000000004">
      <c r="A22" s="1" t="s">
        <v>184</v>
      </c>
      <c r="C22" s="6">
        <v>38593647250</v>
      </c>
      <c r="D22" s="6"/>
      <c r="E22" s="6">
        <v>51638699397</v>
      </c>
      <c r="F22" s="6"/>
      <c r="G22" s="6">
        <v>0</v>
      </c>
      <c r="H22" s="6"/>
      <c r="I22" s="6">
        <f t="shared" si="0"/>
        <v>90232346647</v>
      </c>
      <c r="J22" s="6"/>
      <c r="K22" s="6">
        <v>549331407367</v>
      </c>
      <c r="L22" s="6"/>
      <c r="M22" s="6">
        <v>209677272912</v>
      </c>
      <c r="N22" s="6"/>
      <c r="O22" s="6">
        <v>106493240499</v>
      </c>
      <c r="P22" s="6"/>
      <c r="Q22" s="6">
        <f t="shared" si="1"/>
        <v>865501920778</v>
      </c>
    </row>
    <row r="23" spans="1:17" x14ac:dyDescent="0.55000000000000004">
      <c r="A23" s="1" t="s">
        <v>275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539655852</v>
      </c>
      <c r="L23" s="6"/>
      <c r="M23" s="6">
        <v>0</v>
      </c>
      <c r="N23" s="6"/>
      <c r="O23" s="6">
        <v>-84200885</v>
      </c>
      <c r="P23" s="6"/>
      <c r="Q23" s="6">
        <f t="shared" si="1"/>
        <v>455454967</v>
      </c>
    </row>
    <row r="24" spans="1:17" x14ac:dyDescent="0.55000000000000004">
      <c r="A24" s="1" t="s">
        <v>281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307987588</v>
      </c>
      <c r="L24" s="6"/>
      <c r="M24" s="6">
        <v>0</v>
      </c>
      <c r="N24" s="6"/>
      <c r="O24" s="6">
        <v>139993333</v>
      </c>
      <c r="P24" s="6"/>
      <c r="Q24" s="6">
        <f t="shared" si="1"/>
        <v>447980921</v>
      </c>
    </row>
    <row r="25" spans="1:17" x14ac:dyDescent="0.55000000000000004">
      <c r="A25" s="1" t="s">
        <v>274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184792553</v>
      </c>
      <c r="L25" s="6"/>
      <c r="M25" s="6">
        <v>0</v>
      </c>
      <c r="N25" s="6"/>
      <c r="O25" s="6">
        <v>116250</v>
      </c>
      <c r="P25" s="6"/>
      <c r="Q25" s="6">
        <f t="shared" si="1"/>
        <v>184908803</v>
      </c>
    </row>
    <row r="26" spans="1:17" x14ac:dyDescent="0.55000000000000004">
      <c r="A26" s="1" t="s">
        <v>279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30798758797</v>
      </c>
      <c r="L26" s="6"/>
      <c r="M26" s="6">
        <v>0</v>
      </c>
      <c r="N26" s="6"/>
      <c r="O26" s="6">
        <v>2312286147</v>
      </c>
      <c r="P26" s="6"/>
      <c r="Q26" s="6">
        <f t="shared" si="1"/>
        <v>33111044944</v>
      </c>
    </row>
    <row r="27" spans="1:17" x14ac:dyDescent="0.55000000000000004">
      <c r="A27" s="1" t="s">
        <v>348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0</v>
      </c>
      <c r="L27" s="6"/>
      <c r="M27" s="6">
        <v>0</v>
      </c>
      <c r="N27" s="6"/>
      <c r="O27" s="6">
        <v>111604363421</v>
      </c>
      <c r="P27" s="6"/>
      <c r="Q27" s="6">
        <f t="shared" si="1"/>
        <v>111604363421</v>
      </c>
    </row>
    <row r="28" spans="1:17" x14ac:dyDescent="0.55000000000000004">
      <c r="A28" s="1" t="s">
        <v>163</v>
      </c>
      <c r="C28" s="6">
        <v>106695086482</v>
      </c>
      <c r="D28" s="6"/>
      <c r="E28" s="6">
        <v>320907872338</v>
      </c>
      <c r="F28" s="6"/>
      <c r="G28" s="6">
        <v>0</v>
      </c>
      <c r="H28" s="6"/>
      <c r="I28" s="6">
        <f t="shared" si="0"/>
        <v>427602958820</v>
      </c>
      <c r="J28" s="6"/>
      <c r="K28" s="6">
        <v>767815506278</v>
      </c>
      <c r="L28" s="6"/>
      <c r="M28" s="6">
        <v>273727280607</v>
      </c>
      <c r="N28" s="6"/>
      <c r="O28" s="6">
        <v>65769451</v>
      </c>
      <c r="P28" s="6"/>
      <c r="Q28" s="6">
        <f t="shared" si="1"/>
        <v>1041608556336</v>
      </c>
    </row>
    <row r="29" spans="1:17" x14ac:dyDescent="0.55000000000000004">
      <c r="A29" s="1" t="s">
        <v>171</v>
      </c>
      <c r="C29" s="6">
        <v>73895417453</v>
      </c>
      <c r="D29" s="6"/>
      <c r="E29" s="6">
        <v>37659108653</v>
      </c>
      <c r="F29" s="6"/>
      <c r="G29" s="6">
        <v>0</v>
      </c>
      <c r="H29" s="6"/>
      <c r="I29" s="6">
        <f t="shared" si="0"/>
        <v>111554526106</v>
      </c>
      <c r="J29" s="6"/>
      <c r="K29" s="6">
        <v>906715406981</v>
      </c>
      <c r="L29" s="6"/>
      <c r="M29" s="6">
        <v>151288137358</v>
      </c>
      <c r="N29" s="6"/>
      <c r="O29" s="6">
        <v>12228590292</v>
      </c>
      <c r="P29" s="6"/>
      <c r="Q29" s="6">
        <f t="shared" si="1"/>
        <v>1070232134631</v>
      </c>
    </row>
    <row r="30" spans="1:17" x14ac:dyDescent="0.55000000000000004">
      <c r="A30" s="1" t="s">
        <v>349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0</v>
      </c>
      <c r="L30" s="6"/>
      <c r="M30" s="6">
        <v>0</v>
      </c>
      <c r="N30" s="6"/>
      <c r="O30" s="6">
        <v>193921800087</v>
      </c>
      <c r="P30" s="6"/>
      <c r="Q30" s="6">
        <f t="shared" si="1"/>
        <v>193921800087</v>
      </c>
    </row>
    <row r="31" spans="1:17" x14ac:dyDescent="0.55000000000000004">
      <c r="A31" s="1" t="s">
        <v>102</v>
      </c>
      <c r="C31" s="6">
        <v>0</v>
      </c>
      <c r="D31" s="6"/>
      <c r="E31" s="6">
        <v>1364127413</v>
      </c>
      <c r="F31" s="6"/>
      <c r="G31" s="6">
        <v>0</v>
      </c>
      <c r="H31" s="6"/>
      <c r="I31" s="6">
        <f t="shared" si="0"/>
        <v>1364127413</v>
      </c>
      <c r="J31" s="6"/>
      <c r="K31" s="6">
        <v>0</v>
      </c>
      <c r="L31" s="6"/>
      <c r="M31" s="6">
        <v>9968771411</v>
      </c>
      <c r="N31" s="6"/>
      <c r="O31" s="6">
        <v>22372406879</v>
      </c>
      <c r="P31" s="6"/>
      <c r="Q31" s="6">
        <f t="shared" si="1"/>
        <v>32341178290</v>
      </c>
    </row>
    <row r="32" spans="1:17" x14ac:dyDescent="0.55000000000000004">
      <c r="A32" s="1" t="s">
        <v>108</v>
      </c>
      <c r="C32" s="6">
        <v>0</v>
      </c>
      <c r="D32" s="6"/>
      <c r="E32" s="6">
        <v>-49303512</v>
      </c>
      <c r="F32" s="6"/>
      <c r="G32" s="6">
        <v>0</v>
      </c>
      <c r="H32" s="6"/>
      <c r="I32" s="6">
        <f t="shared" si="0"/>
        <v>-49303512</v>
      </c>
      <c r="J32" s="6"/>
      <c r="K32" s="6">
        <v>0</v>
      </c>
      <c r="L32" s="6"/>
      <c r="M32" s="6">
        <v>487715425</v>
      </c>
      <c r="N32" s="6"/>
      <c r="O32" s="6">
        <v>6110191890</v>
      </c>
      <c r="P32" s="6"/>
      <c r="Q32" s="6">
        <f t="shared" si="1"/>
        <v>6597907315</v>
      </c>
    </row>
    <row r="33" spans="1:17" x14ac:dyDescent="0.55000000000000004">
      <c r="A33" s="1" t="s">
        <v>174</v>
      </c>
      <c r="C33" s="6">
        <v>100437986270</v>
      </c>
      <c r="D33" s="6"/>
      <c r="E33" s="6">
        <v>0</v>
      </c>
      <c r="F33" s="6"/>
      <c r="G33" s="6">
        <v>0</v>
      </c>
      <c r="H33" s="6"/>
      <c r="I33" s="6">
        <f t="shared" si="0"/>
        <v>100437986270</v>
      </c>
      <c r="J33" s="6"/>
      <c r="K33" s="6">
        <v>1084375367387</v>
      </c>
      <c r="L33" s="6"/>
      <c r="M33" s="6">
        <v>101225697354</v>
      </c>
      <c r="N33" s="6"/>
      <c r="O33" s="6">
        <v>65873454</v>
      </c>
      <c r="P33" s="6"/>
      <c r="Q33" s="6">
        <f t="shared" si="1"/>
        <v>1185666938195</v>
      </c>
    </row>
    <row r="34" spans="1:17" x14ac:dyDescent="0.55000000000000004">
      <c r="A34" s="1" t="s">
        <v>277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58475509017</v>
      </c>
      <c r="L34" s="6"/>
      <c r="M34" s="6">
        <v>0</v>
      </c>
      <c r="N34" s="6"/>
      <c r="O34" s="6">
        <v>26579582098</v>
      </c>
      <c r="P34" s="6"/>
      <c r="Q34" s="6">
        <f t="shared" si="1"/>
        <v>85055091115</v>
      </c>
    </row>
    <row r="35" spans="1:17" x14ac:dyDescent="0.55000000000000004">
      <c r="A35" s="1" t="s">
        <v>87</v>
      </c>
      <c r="C35" s="6">
        <v>0</v>
      </c>
      <c r="D35" s="6"/>
      <c r="E35" s="6">
        <v>41063458119</v>
      </c>
      <c r="F35" s="6"/>
      <c r="G35" s="6">
        <v>0</v>
      </c>
      <c r="H35" s="6"/>
      <c r="I35" s="6">
        <f t="shared" si="0"/>
        <v>41063458119</v>
      </c>
      <c r="J35" s="6"/>
      <c r="K35" s="6">
        <v>0</v>
      </c>
      <c r="L35" s="6"/>
      <c r="M35" s="6">
        <v>450296755765</v>
      </c>
      <c r="N35" s="6"/>
      <c r="O35" s="6">
        <v>4675825344</v>
      </c>
      <c r="P35" s="6"/>
      <c r="Q35" s="6">
        <f t="shared" si="1"/>
        <v>454972581109</v>
      </c>
    </row>
    <row r="36" spans="1:17" x14ac:dyDescent="0.55000000000000004">
      <c r="A36" s="1" t="s">
        <v>93</v>
      </c>
      <c r="C36" s="6">
        <v>0</v>
      </c>
      <c r="D36" s="6"/>
      <c r="E36" s="6">
        <v>46918888416</v>
      </c>
      <c r="F36" s="6"/>
      <c r="G36" s="6">
        <v>0</v>
      </c>
      <c r="H36" s="6"/>
      <c r="I36" s="6">
        <f t="shared" si="0"/>
        <v>46918888416</v>
      </c>
      <c r="J36" s="6"/>
      <c r="K36" s="6">
        <v>0</v>
      </c>
      <c r="L36" s="6"/>
      <c r="M36" s="6">
        <v>471632886305</v>
      </c>
      <c r="N36" s="6"/>
      <c r="O36" s="6">
        <v>30525181154</v>
      </c>
      <c r="P36" s="6"/>
      <c r="Q36" s="6">
        <f t="shared" si="1"/>
        <v>502158067459</v>
      </c>
    </row>
    <row r="37" spans="1:17" x14ac:dyDescent="0.55000000000000004">
      <c r="A37" s="1" t="s">
        <v>264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542923039606</v>
      </c>
      <c r="L37" s="6"/>
      <c r="M37" s="6">
        <v>0</v>
      </c>
      <c r="N37" s="6"/>
      <c r="O37" s="6">
        <v>77483169257</v>
      </c>
      <c r="P37" s="6"/>
      <c r="Q37" s="6">
        <f t="shared" si="1"/>
        <v>620406208863</v>
      </c>
    </row>
    <row r="38" spans="1:17" x14ac:dyDescent="0.55000000000000004">
      <c r="A38" s="1" t="s">
        <v>278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522038962</v>
      </c>
      <c r="L38" s="6"/>
      <c r="M38" s="6">
        <v>0</v>
      </c>
      <c r="N38" s="6"/>
      <c r="O38" s="6">
        <v>328407</v>
      </c>
      <c r="P38" s="6"/>
      <c r="Q38" s="6">
        <f t="shared" si="1"/>
        <v>522367369</v>
      </c>
    </row>
    <row r="39" spans="1:17" x14ac:dyDescent="0.55000000000000004">
      <c r="A39" s="1" t="s">
        <v>272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172473049271</v>
      </c>
      <c r="L39" s="6"/>
      <c r="M39" s="6">
        <v>0</v>
      </c>
      <c r="N39" s="6"/>
      <c r="O39" s="6">
        <v>89192647856</v>
      </c>
      <c r="P39" s="6"/>
      <c r="Q39" s="6">
        <f t="shared" si="1"/>
        <v>261665697127</v>
      </c>
    </row>
    <row r="40" spans="1:17" x14ac:dyDescent="0.55000000000000004">
      <c r="A40" s="1" t="s">
        <v>269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101535959640</v>
      </c>
      <c r="L40" s="6"/>
      <c r="M40" s="6">
        <v>0</v>
      </c>
      <c r="N40" s="6"/>
      <c r="O40" s="6">
        <v>86573506308</v>
      </c>
      <c r="P40" s="6"/>
      <c r="Q40" s="6">
        <f t="shared" si="1"/>
        <v>188109465948</v>
      </c>
    </row>
    <row r="41" spans="1:17" x14ac:dyDescent="0.55000000000000004">
      <c r="A41" s="1" t="s">
        <v>280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301714011313</v>
      </c>
      <c r="L41" s="6"/>
      <c r="M41" s="6">
        <v>0</v>
      </c>
      <c r="N41" s="6"/>
      <c r="O41" s="6">
        <v>172310286</v>
      </c>
      <c r="P41" s="6"/>
      <c r="Q41" s="6">
        <f t="shared" si="1"/>
        <v>301886321599</v>
      </c>
    </row>
    <row r="42" spans="1:17" x14ac:dyDescent="0.55000000000000004">
      <c r="A42" s="1" t="s">
        <v>271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497651999</v>
      </c>
      <c r="L42" s="6"/>
      <c r="M42" s="6">
        <v>0</v>
      </c>
      <c r="N42" s="6"/>
      <c r="O42" s="6">
        <v>205249606</v>
      </c>
      <c r="P42" s="6"/>
      <c r="Q42" s="6">
        <f t="shared" si="1"/>
        <v>702901605</v>
      </c>
    </row>
    <row r="43" spans="1:17" x14ac:dyDescent="0.55000000000000004">
      <c r="A43" s="1" t="s">
        <v>267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312096395251</v>
      </c>
      <c r="L43" s="6"/>
      <c r="M43" s="6">
        <v>0</v>
      </c>
      <c r="N43" s="6"/>
      <c r="O43" s="6">
        <v>142896979231</v>
      </c>
      <c r="P43" s="6"/>
      <c r="Q43" s="6">
        <f t="shared" si="1"/>
        <v>454993374482</v>
      </c>
    </row>
    <row r="44" spans="1:17" x14ac:dyDescent="0.55000000000000004">
      <c r="A44" s="1" t="s">
        <v>105</v>
      </c>
      <c r="C44" s="6">
        <v>0</v>
      </c>
      <c r="D44" s="6"/>
      <c r="E44" s="6">
        <v>1705598955</v>
      </c>
      <c r="F44" s="6"/>
      <c r="G44" s="6">
        <v>0</v>
      </c>
      <c r="H44" s="6"/>
      <c r="I44" s="6">
        <f t="shared" si="0"/>
        <v>1705598955</v>
      </c>
      <c r="J44" s="6"/>
      <c r="K44" s="6">
        <v>0</v>
      </c>
      <c r="L44" s="6"/>
      <c r="M44" s="6">
        <v>23057267069</v>
      </c>
      <c r="N44" s="6"/>
      <c r="O44" s="6">
        <v>6526029575</v>
      </c>
      <c r="P44" s="6"/>
      <c r="Q44" s="6">
        <f t="shared" si="1"/>
        <v>29583296644</v>
      </c>
    </row>
    <row r="45" spans="1:17" x14ac:dyDescent="0.55000000000000004">
      <c r="A45" s="1" t="s">
        <v>350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0</v>
      </c>
      <c r="L45" s="6"/>
      <c r="M45" s="6">
        <v>0</v>
      </c>
      <c r="N45" s="6"/>
      <c r="O45" s="6">
        <v>138944256824</v>
      </c>
      <c r="P45" s="6"/>
      <c r="Q45" s="6">
        <f t="shared" si="1"/>
        <v>138944256824</v>
      </c>
    </row>
    <row r="46" spans="1:17" x14ac:dyDescent="0.55000000000000004">
      <c r="A46" s="1" t="s">
        <v>351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0</v>
      </c>
      <c r="L46" s="6"/>
      <c r="M46" s="6">
        <v>0</v>
      </c>
      <c r="N46" s="6"/>
      <c r="O46" s="6">
        <v>149634098756</v>
      </c>
      <c r="P46" s="6"/>
      <c r="Q46" s="6">
        <f t="shared" si="1"/>
        <v>149634098756</v>
      </c>
    </row>
    <row r="47" spans="1:17" x14ac:dyDescent="0.55000000000000004">
      <c r="A47" s="1" t="s">
        <v>166</v>
      </c>
      <c r="C47" s="6">
        <v>106766685493</v>
      </c>
      <c r="D47" s="6"/>
      <c r="E47" s="6">
        <v>-57829717811</v>
      </c>
      <c r="F47" s="6"/>
      <c r="G47" s="6">
        <v>0</v>
      </c>
      <c r="H47" s="6"/>
      <c r="I47" s="6">
        <f t="shared" si="0"/>
        <v>48936967682</v>
      </c>
      <c r="J47" s="6"/>
      <c r="K47" s="6">
        <v>575858346187</v>
      </c>
      <c r="L47" s="6"/>
      <c r="M47" s="6">
        <v>918881806</v>
      </c>
      <c r="N47" s="6"/>
      <c r="O47" s="6">
        <v>5185475</v>
      </c>
      <c r="P47" s="6"/>
      <c r="Q47" s="6">
        <f t="shared" si="1"/>
        <v>576782413468</v>
      </c>
    </row>
    <row r="48" spans="1:17" x14ac:dyDescent="0.55000000000000004">
      <c r="A48" s="1" t="s">
        <v>276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30798758797</v>
      </c>
      <c r="L48" s="6"/>
      <c r="M48" s="6">
        <v>0</v>
      </c>
      <c r="N48" s="6"/>
      <c r="O48" s="6">
        <v>2312286147</v>
      </c>
      <c r="P48" s="6"/>
      <c r="Q48" s="6">
        <f t="shared" si="1"/>
        <v>33111044944</v>
      </c>
    </row>
    <row r="49" spans="1:17" x14ac:dyDescent="0.55000000000000004">
      <c r="A49" s="1" t="s">
        <v>352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0</v>
      </c>
      <c r="L49" s="6"/>
      <c r="M49" s="6">
        <v>0</v>
      </c>
      <c r="N49" s="6"/>
      <c r="O49" s="6">
        <v>295576862340</v>
      </c>
      <c r="P49" s="6"/>
      <c r="Q49" s="6">
        <f t="shared" si="1"/>
        <v>295576862340</v>
      </c>
    </row>
    <row r="50" spans="1:17" x14ac:dyDescent="0.55000000000000004">
      <c r="A50" s="1" t="s">
        <v>353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0</v>
      </c>
      <c r="L50" s="6"/>
      <c r="M50" s="6">
        <v>0</v>
      </c>
      <c r="N50" s="6"/>
      <c r="O50" s="6">
        <v>92790560097</v>
      </c>
      <c r="P50" s="6"/>
      <c r="Q50" s="6">
        <f t="shared" si="1"/>
        <v>92790560097</v>
      </c>
    </row>
    <row r="51" spans="1:17" x14ac:dyDescent="0.55000000000000004">
      <c r="A51" s="1" t="s">
        <v>354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0</v>
      </c>
      <c r="L51" s="6"/>
      <c r="M51" s="6">
        <v>0</v>
      </c>
      <c r="N51" s="6"/>
      <c r="O51" s="6">
        <v>35259763003</v>
      </c>
      <c r="P51" s="6"/>
      <c r="Q51" s="6">
        <f t="shared" si="1"/>
        <v>35259763003</v>
      </c>
    </row>
    <row r="52" spans="1:17" x14ac:dyDescent="0.55000000000000004">
      <c r="A52" s="1" t="s">
        <v>226</v>
      </c>
      <c r="C52" s="6">
        <v>41028715473</v>
      </c>
      <c r="D52" s="6"/>
      <c r="E52" s="6">
        <v>2232259500</v>
      </c>
      <c r="F52" s="6"/>
      <c r="G52" s="6">
        <v>0</v>
      </c>
      <c r="H52" s="6"/>
      <c r="I52" s="6">
        <f t="shared" si="0"/>
        <v>43260974973</v>
      </c>
      <c r="J52" s="6"/>
      <c r="K52" s="6">
        <v>41028715473</v>
      </c>
      <c r="L52" s="6"/>
      <c r="M52" s="6">
        <v>2232259500</v>
      </c>
      <c r="N52" s="6"/>
      <c r="O52" s="6">
        <v>0</v>
      </c>
      <c r="P52" s="6"/>
      <c r="Q52" s="6">
        <f t="shared" si="1"/>
        <v>43260974973</v>
      </c>
    </row>
    <row r="53" spans="1:17" x14ac:dyDescent="0.55000000000000004">
      <c r="A53" s="1" t="s">
        <v>201</v>
      </c>
      <c r="C53" s="6">
        <v>109900441650</v>
      </c>
      <c r="D53" s="6"/>
      <c r="E53" s="6">
        <v>0</v>
      </c>
      <c r="F53" s="6"/>
      <c r="G53" s="6">
        <v>0</v>
      </c>
      <c r="H53" s="6"/>
      <c r="I53" s="6">
        <f t="shared" si="0"/>
        <v>109900441650</v>
      </c>
      <c r="J53" s="6"/>
      <c r="K53" s="6">
        <v>144605218953</v>
      </c>
      <c r="L53" s="6"/>
      <c r="M53" s="6">
        <v>-7149540000</v>
      </c>
      <c r="N53" s="6"/>
      <c r="O53" s="6">
        <v>0</v>
      </c>
      <c r="P53" s="6"/>
      <c r="Q53" s="6">
        <f t="shared" si="1"/>
        <v>137455678953</v>
      </c>
    </row>
    <row r="54" spans="1:17" x14ac:dyDescent="0.55000000000000004">
      <c r="A54" s="1" t="s">
        <v>78</v>
      </c>
      <c r="C54" s="6">
        <v>16023958533</v>
      </c>
      <c r="D54" s="6"/>
      <c r="E54" s="6">
        <v>0</v>
      </c>
      <c r="F54" s="6"/>
      <c r="G54" s="6">
        <v>0</v>
      </c>
      <c r="H54" s="6"/>
      <c r="I54" s="6">
        <f t="shared" si="0"/>
        <v>16023958533</v>
      </c>
      <c r="J54" s="6"/>
      <c r="K54" s="6">
        <v>63647386894</v>
      </c>
      <c r="L54" s="6"/>
      <c r="M54" s="6">
        <v>-55000000</v>
      </c>
      <c r="N54" s="6"/>
      <c r="O54" s="6">
        <v>0</v>
      </c>
      <c r="P54" s="6"/>
      <c r="Q54" s="6">
        <f t="shared" si="1"/>
        <v>63592386894</v>
      </c>
    </row>
    <row r="55" spans="1:17" x14ac:dyDescent="0.55000000000000004">
      <c r="A55" s="1" t="s">
        <v>75</v>
      </c>
      <c r="C55" s="6">
        <v>59508325018</v>
      </c>
      <c r="D55" s="6"/>
      <c r="E55" s="6">
        <v>159993800000</v>
      </c>
      <c r="F55" s="6"/>
      <c r="G55" s="6">
        <v>0</v>
      </c>
      <c r="H55" s="6"/>
      <c r="I55" s="6">
        <f t="shared" si="0"/>
        <v>219502125018</v>
      </c>
      <c r="J55" s="6"/>
      <c r="K55" s="6">
        <v>151814882395</v>
      </c>
      <c r="L55" s="6"/>
      <c r="M55" s="6">
        <v>-163125000</v>
      </c>
      <c r="N55" s="6"/>
      <c r="O55" s="6">
        <v>0</v>
      </c>
      <c r="P55" s="6"/>
      <c r="Q55" s="6">
        <f t="shared" si="1"/>
        <v>151651757395</v>
      </c>
    </row>
    <row r="56" spans="1:17" x14ac:dyDescent="0.55000000000000004">
      <c r="A56" s="1" t="s">
        <v>198</v>
      </c>
      <c r="C56" s="6">
        <v>90544745347</v>
      </c>
      <c r="D56" s="6"/>
      <c r="E56" s="6">
        <v>51762994107</v>
      </c>
      <c r="F56" s="6"/>
      <c r="G56" s="6">
        <v>0</v>
      </c>
      <c r="H56" s="6"/>
      <c r="I56" s="6">
        <f t="shared" si="0"/>
        <v>142307739454</v>
      </c>
      <c r="J56" s="6"/>
      <c r="K56" s="6">
        <v>689176882914</v>
      </c>
      <c r="L56" s="6"/>
      <c r="M56" s="6">
        <v>23453668750</v>
      </c>
      <c r="N56" s="6"/>
      <c r="O56" s="6">
        <v>0</v>
      </c>
      <c r="P56" s="6"/>
      <c r="Q56" s="6">
        <f t="shared" si="1"/>
        <v>712630551664</v>
      </c>
    </row>
    <row r="57" spans="1:17" x14ac:dyDescent="0.55000000000000004">
      <c r="A57" s="1" t="s">
        <v>204</v>
      </c>
      <c r="C57" s="6">
        <v>93224784109</v>
      </c>
      <c r="D57" s="6"/>
      <c r="E57" s="6">
        <v>0</v>
      </c>
      <c r="F57" s="6"/>
      <c r="G57" s="6">
        <v>0</v>
      </c>
      <c r="H57" s="6"/>
      <c r="I57" s="6">
        <f t="shared" si="0"/>
        <v>93224784109</v>
      </c>
      <c r="J57" s="6"/>
      <c r="K57" s="6">
        <v>723101868204</v>
      </c>
      <c r="L57" s="6"/>
      <c r="M57" s="6">
        <v>-12572770572</v>
      </c>
      <c r="N57" s="6"/>
      <c r="O57" s="6">
        <v>0</v>
      </c>
      <c r="P57" s="6"/>
      <c r="Q57" s="6">
        <f t="shared" si="1"/>
        <v>710529097632</v>
      </c>
    </row>
    <row r="58" spans="1:17" x14ac:dyDescent="0.55000000000000004">
      <c r="A58" s="1" t="s">
        <v>192</v>
      </c>
      <c r="C58" s="6">
        <v>16866115579</v>
      </c>
      <c r="D58" s="6"/>
      <c r="E58" s="6">
        <v>2008931351</v>
      </c>
      <c r="F58" s="6"/>
      <c r="G58" s="6">
        <v>0</v>
      </c>
      <c r="H58" s="6"/>
      <c r="I58" s="6">
        <f t="shared" si="0"/>
        <v>18875046930</v>
      </c>
      <c r="J58" s="6"/>
      <c r="K58" s="6">
        <v>141141346401</v>
      </c>
      <c r="L58" s="6"/>
      <c r="M58" s="6">
        <v>14819067294</v>
      </c>
      <c r="N58" s="6"/>
      <c r="O58" s="6">
        <v>0</v>
      </c>
      <c r="P58" s="6"/>
      <c r="Q58" s="6">
        <f t="shared" si="1"/>
        <v>155960413695</v>
      </c>
    </row>
    <row r="59" spans="1:17" x14ac:dyDescent="0.55000000000000004">
      <c r="A59" s="1" t="s">
        <v>195</v>
      </c>
      <c r="C59" s="6">
        <v>80657356262</v>
      </c>
      <c r="D59" s="6"/>
      <c r="E59" s="6">
        <v>80379385178</v>
      </c>
      <c r="F59" s="6"/>
      <c r="G59" s="6">
        <v>0</v>
      </c>
      <c r="H59" s="6"/>
      <c r="I59" s="6">
        <f t="shared" si="0"/>
        <v>161036741440</v>
      </c>
      <c r="J59" s="6"/>
      <c r="K59" s="6">
        <v>707233738256</v>
      </c>
      <c r="L59" s="6"/>
      <c r="M59" s="6">
        <v>150421564278</v>
      </c>
      <c r="N59" s="6"/>
      <c r="O59" s="6">
        <v>0</v>
      </c>
      <c r="P59" s="6"/>
      <c r="Q59" s="6">
        <f t="shared" si="1"/>
        <v>857655302534</v>
      </c>
    </row>
    <row r="60" spans="1:17" x14ac:dyDescent="0.55000000000000004">
      <c r="A60" s="1" t="s">
        <v>189</v>
      </c>
      <c r="C60" s="6">
        <v>21021367733</v>
      </c>
      <c r="D60" s="6"/>
      <c r="E60" s="6">
        <v>3575975994</v>
      </c>
      <c r="F60" s="6"/>
      <c r="G60" s="6">
        <v>0</v>
      </c>
      <c r="H60" s="6"/>
      <c r="I60" s="6">
        <f t="shared" si="0"/>
        <v>24597343727</v>
      </c>
      <c r="J60" s="6"/>
      <c r="K60" s="6">
        <v>190413008220</v>
      </c>
      <c r="L60" s="6"/>
      <c r="M60" s="6">
        <v>23720540894</v>
      </c>
      <c r="N60" s="6"/>
      <c r="O60" s="6">
        <v>0</v>
      </c>
      <c r="P60" s="6"/>
      <c r="Q60" s="6">
        <f t="shared" si="1"/>
        <v>214133549114</v>
      </c>
    </row>
    <row r="61" spans="1:17" x14ac:dyDescent="0.55000000000000004">
      <c r="A61" s="1" t="s">
        <v>187</v>
      </c>
      <c r="C61" s="6">
        <v>66646298850</v>
      </c>
      <c r="D61" s="6"/>
      <c r="E61" s="6">
        <v>85129474975</v>
      </c>
      <c r="F61" s="6"/>
      <c r="G61" s="6">
        <v>0</v>
      </c>
      <c r="H61" s="6"/>
      <c r="I61" s="6">
        <f t="shared" si="0"/>
        <v>151775773825</v>
      </c>
      <c r="J61" s="6"/>
      <c r="K61" s="6">
        <v>706986791194</v>
      </c>
      <c r="L61" s="6"/>
      <c r="M61" s="6">
        <v>-141646380989</v>
      </c>
      <c r="N61" s="6"/>
      <c r="O61" s="6">
        <v>0</v>
      </c>
      <c r="P61" s="6"/>
      <c r="Q61" s="6">
        <f t="shared" si="1"/>
        <v>565340410205</v>
      </c>
    </row>
    <row r="62" spans="1:17" x14ac:dyDescent="0.55000000000000004">
      <c r="A62" s="1" t="s">
        <v>182</v>
      </c>
      <c r="C62" s="6">
        <v>1419156024</v>
      </c>
      <c r="D62" s="6"/>
      <c r="E62" s="6">
        <v>3923347964</v>
      </c>
      <c r="F62" s="6"/>
      <c r="G62" s="6">
        <v>0</v>
      </c>
      <c r="H62" s="6"/>
      <c r="I62" s="6">
        <f t="shared" si="0"/>
        <v>5342503988</v>
      </c>
      <c r="J62" s="6"/>
      <c r="K62" s="6">
        <v>3860646724</v>
      </c>
      <c r="L62" s="6"/>
      <c r="M62" s="6">
        <v>4216090089</v>
      </c>
      <c r="N62" s="6"/>
      <c r="O62" s="6">
        <v>0</v>
      </c>
      <c r="P62" s="6"/>
      <c r="Q62" s="6">
        <f t="shared" si="1"/>
        <v>8076736813</v>
      </c>
    </row>
    <row r="63" spans="1:17" x14ac:dyDescent="0.55000000000000004">
      <c r="A63" s="1" t="s">
        <v>179</v>
      </c>
      <c r="C63" s="6">
        <v>64011140543</v>
      </c>
      <c r="D63" s="6"/>
      <c r="E63" s="6">
        <v>27688927012</v>
      </c>
      <c r="F63" s="6"/>
      <c r="G63" s="6">
        <v>0</v>
      </c>
      <c r="H63" s="6"/>
      <c r="I63" s="6">
        <f t="shared" si="0"/>
        <v>91700067555</v>
      </c>
      <c r="J63" s="6"/>
      <c r="K63" s="6">
        <v>725095590008</v>
      </c>
      <c r="L63" s="6"/>
      <c r="M63" s="6">
        <v>20445099979</v>
      </c>
      <c r="N63" s="6"/>
      <c r="O63" s="6">
        <v>0</v>
      </c>
      <c r="P63" s="6"/>
      <c r="Q63" s="6">
        <f t="shared" si="1"/>
        <v>745540689987</v>
      </c>
    </row>
    <row r="64" spans="1:17" x14ac:dyDescent="0.55000000000000004">
      <c r="A64" s="1" t="s">
        <v>177</v>
      </c>
      <c r="C64" s="6">
        <v>6485200939</v>
      </c>
      <c r="D64" s="6"/>
      <c r="E64" s="6">
        <v>0</v>
      </c>
      <c r="F64" s="6"/>
      <c r="G64" s="6">
        <v>0</v>
      </c>
      <c r="H64" s="6"/>
      <c r="I64" s="6">
        <f t="shared" si="0"/>
        <v>6485200939</v>
      </c>
      <c r="J64" s="6"/>
      <c r="K64" s="6">
        <v>73595438834</v>
      </c>
      <c r="L64" s="6"/>
      <c r="M64" s="6">
        <v>0</v>
      </c>
      <c r="N64" s="6"/>
      <c r="O64" s="6">
        <v>0</v>
      </c>
      <c r="P64" s="6"/>
      <c r="Q64" s="6">
        <f t="shared" si="1"/>
        <v>73595438834</v>
      </c>
    </row>
    <row r="65" spans="1:17" x14ac:dyDescent="0.55000000000000004">
      <c r="A65" s="1" t="s">
        <v>160</v>
      </c>
      <c r="C65" s="6">
        <v>31880717533</v>
      </c>
      <c r="D65" s="6"/>
      <c r="E65" s="6">
        <v>0</v>
      </c>
      <c r="F65" s="6"/>
      <c r="G65" s="6">
        <v>0</v>
      </c>
      <c r="H65" s="6"/>
      <c r="I65" s="6">
        <f t="shared" si="0"/>
        <v>31880717533</v>
      </c>
      <c r="J65" s="6"/>
      <c r="K65" s="6">
        <v>332740639976</v>
      </c>
      <c r="L65" s="6"/>
      <c r="M65" s="6">
        <v>116205728854</v>
      </c>
      <c r="N65" s="6"/>
      <c r="O65" s="6">
        <v>0</v>
      </c>
      <c r="P65" s="6"/>
      <c r="Q65" s="6">
        <f t="shared" si="1"/>
        <v>448946368830</v>
      </c>
    </row>
    <row r="66" spans="1:17" x14ac:dyDescent="0.55000000000000004">
      <c r="A66" s="1" t="s">
        <v>217</v>
      </c>
      <c r="C66" s="6">
        <v>15153787279</v>
      </c>
      <c r="D66" s="6"/>
      <c r="E66" s="6">
        <v>2597899327</v>
      </c>
      <c r="F66" s="6"/>
      <c r="G66" s="6">
        <v>0</v>
      </c>
      <c r="H66" s="6"/>
      <c r="I66" s="6">
        <f t="shared" si="0"/>
        <v>17751686606</v>
      </c>
      <c r="J66" s="6"/>
      <c r="K66" s="6">
        <v>163964521877</v>
      </c>
      <c r="L66" s="6"/>
      <c r="M66" s="6">
        <v>20722196983</v>
      </c>
      <c r="N66" s="6"/>
      <c r="O66" s="6">
        <v>0</v>
      </c>
      <c r="P66" s="6"/>
      <c r="Q66" s="6">
        <f t="shared" si="1"/>
        <v>184686718860</v>
      </c>
    </row>
    <row r="67" spans="1:17" x14ac:dyDescent="0.55000000000000004">
      <c r="A67" s="1" t="s">
        <v>212</v>
      </c>
      <c r="C67" s="6">
        <v>15588929363</v>
      </c>
      <c r="D67" s="6"/>
      <c r="E67" s="6">
        <v>0</v>
      </c>
      <c r="F67" s="6"/>
      <c r="G67" s="6">
        <v>0</v>
      </c>
      <c r="H67" s="6"/>
      <c r="I67" s="6">
        <f t="shared" si="0"/>
        <v>15588929363</v>
      </c>
      <c r="J67" s="6"/>
      <c r="K67" s="6">
        <v>163504677400</v>
      </c>
      <c r="L67" s="6"/>
      <c r="M67" s="6">
        <v>64852486869</v>
      </c>
      <c r="N67" s="6"/>
      <c r="O67" s="6">
        <v>0</v>
      </c>
      <c r="P67" s="6"/>
      <c r="Q67" s="6">
        <f t="shared" si="1"/>
        <v>228357164269</v>
      </c>
    </row>
    <row r="68" spans="1:17" x14ac:dyDescent="0.55000000000000004">
      <c r="A68" s="1" t="s">
        <v>215</v>
      </c>
      <c r="C68" s="6">
        <v>11369193251</v>
      </c>
      <c r="D68" s="6"/>
      <c r="E68" s="6">
        <v>0</v>
      </c>
      <c r="F68" s="6"/>
      <c r="G68" s="6">
        <v>0</v>
      </c>
      <c r="H68" s="6"/>
      <c r="I68" s="6">
        <f t="shared" si="0"/>
        <v>11369193251</v>
      </c>
      <c r="J68" s="6"/>
      <c r="K68" s="6">
        <v>119245923284</v>
      </c>
      <c r="L68" s="6"/>
      <c r="M68" s="6">
        <v>104760879847</v>
      </c>
      <c r="N68" s="6"/>
      <c r="O68" s="6">
        <v>0</v>
      </c>
      <c r="P68" s="6"/>
      <c r="Q68" s="6">
        <f t="shared" si="1"/>
        <v>224006803131</v>
      </c>
    </row>
    <row r="69" spans="1:17" x14ac:dyDescent="0.55000000000000004">
      <c r="A69" s="1" t="s">
        <v>216</v>
      </c>
      <c r="C69" s="6">
        <v>23383394044</v>
      </c>
      <c r="D69" s="6"/>
      <c r="E69" s="6">
        <v>0</v>
      </c>
      <c r="F69" s="6"/>
      <c r="G69" s="6">
        <v>0</v>
      </c>
      <c r="H69" s="6"/>
      <c r="I69" s="6">
        <f t="shared" si="0"/>
        <v>23383394044</v>
      </c>
      <c r="J69" s="6"/>
      <c r="K69" s="6">
        <v>245257016098</v>
      </c>
      <c r="L69" s="6"/>
      <c r="M69" s="6">
        <v>152334096825</v>
      </c>
      <c r="N69" s="6"/>
      <c r="O69" s="6">
        <v>0</v>
      </c>
      <c r="P69" s="6"/>
      <c r="Q69" s="6">
        <f t="shared" si="1"/>
        <v>397591112923</v>
      </c>
    </row>
    <row r="70" spans="1:17" x14ac:dyDescent="0.55000000000000004">
      <c r="A70" s="1" t="s">
        <v>74</v>
      </c>
      <c r="C70" s="6">
        <v>13158758</v>
      </c>
      <c r="D70" s="6"/>
      <c r="E70" s="6">
        <v>451982</v>
      </c>
      <c r="F70" s="6"/>
      <c r="G70" s="6">
        <v>0</v>
      </c>
      <c r="H70" s="6"/>
      <c r="I70" s="6">
        <f t="shared" si="0"/>
        <v>13610740</v>
      </c>
      <c r="J70" s="6"/>
      <c r="K70" s="6">
        <v>147013012</v>
      </c>
      <c r="L70" s="6"/>
      <c r="M70" s="6">
        <v>15999380</v>
      </c>
      <c r="N70" s="6"/>
      <c r="O70" s="6">
        <v>0</v>
      </c>
      <c r="P70" s="6"/>
      <c r="Q70" s="6">
        <f t="shared" si="1"/>
        <v>163012392</v>
      </c>
    </row>
    <row r="71" spans="1:17" x14ac:dyDescent="0.55000000000000004">
      <c r="A71" s="1" t="s">
        <v>70</v>
      </c>
      <c r="C71" s="6">
        <v>12889003639</v>
      </c>
      <c r="D71" s="6"/>
      <c r="E71" s="6">
        <v>0</v>
      </c>
      <c r="F71" s="6"/>
      <c r="G71" s="6">
        <v>0</v>
      </c>
      <c r="H71" s="6"/>
      <c r="I71" s="6">
        <f t="shared" si="0"/>
        <v>12889003639</v>
      </c>
      <c r="J71" s="6"/>
      <c r="K71" s="6">
        <v>28590365699</v>
      </c>
      <c r="L71" s="6"/>
      <c r="M71" s="6">
        <v>-29096174</v>
      </c>
      <c r="N71" s="6"/>
      <c r="O71" s="6">
        <v>0</v>
      </c>
      <c r="P71" s="6"/>
      <c r="Q71" s="6">
        <f t="shared" si="1"/>
        <v>28561269525</v>
      </c>
    </row>
    <row r="72" spans="1:17" x14ac:dyDescent="0.55000000000000004">
      <c r="A72" s="1" t="s">
        <v>223</v>
      </c>
      <c r="C72" s="6">
        <v>33565172361</v>
      </c>
      <c r="D72" s="6"/>
      <c r="E72" s="6">
        <v>-843635000</v>
      </c>
      <c r="F72" s="6"/>
      <c r="G72" s="6">
        <v>0</v>
      </c>
      <c r="H72" s="6"/>
      <c r="I72" s="6">
        <f t="shared" si="0"/>
        <v>32721537361</v>
      </c>
      <c r="J72" s="6"/>
      <c r="K72" s="6">
        <v>33565172361</v>
      </c>
      <c r="L72" s="6"/>
      <c r="M72" s="6">
        <v>-843635000</v>
      </c>
      <c r="N72" s="6"/>
      <c r="O72" s="6">
        <v>0</v>
      </c>
      <c r="P72" s="6"/>
      <c r="Q72" s="6">
        <f t="shared" si="1"/>
        <v>32721537361</v>
      </c>
    </row>
    <row r="73" spans="1:17" x14ac:dyDescent="0.55000000000000004">
      <c r="A73" s="1" t="s">
        <v>159</v>
      </c>
      <c r="C73" s="6">
        <v>44808516</v>
      </c>
      <c r="D73" s="6"/>
      <c r="E73" s="6">
        <v>-2798891</v>
      </c>
      <c r="F73" s="6"/>
      <c r="G73" s="6">
        <v>0</v>
      </c>
      <c r="H73" s="6"/>
      <c r="I73" s="6">
        <f t="shared" ref="I73:I94" si="2">C73+E73+G73</f>
        <v>42009625</v>
      </c>
      <c r="J73" s="6"/>
      <c r="K73" s="6">
        <v>496446120</v>
      </c>
      <c r="L73" s="6"/>
      <c r="M73" s="6">
        <v>-2798891</v>
      </c>
      <c r="N73" s="6"/>
      <c r="O73" s="6">
        <v>0</v>
      </c>
      <c r="P73" s="6"/>
      <c r="Q73" s="6">
        <f t="shared" ref="Q73:Q94" si="3">K73+M73+O73</f>
        <v>493647229</v>
      </c>
    </row>
    <row r="74" spans="1:17" x14ac:dyDescent="0.55000000000000004">
      <c r="A74" s="1" t="s">
        <v>156</v>
      </c>
      <c r="C74" s="6">
        <v>14786810762</v>
      </c>
      <c r="D74" s="6"/>
      <c r="E74" s="6">
        <v>0</v>
      </c>
      <c r="F74" s="6"/>
      <c r="G74" s="6">
        <v>0</v>
      </c>
      <c r="H74" s="6"/>
      <c r="I74" s="6">
        <f t="shared" si="2"/>
        <v>14786810762</v>
      </c>
      <c r="J74" s="6"/>
      <c r="K74" s="6">
        <v>34184001425</v>
      </c>
      <c r="L74" s="6"/>
      <c r="M74" s="6">
        <v>-31118263</v>
      </c>
      <c r="N74" s="6"/>
      <c r="O74" s="6">
        <v>0</v>
      </c>
      <c r="P74" s="6"/>
      <c r="Q74" s="6">
        <f t="shared" si="3"/>
        <v>34152883162</v>
      </c>
    </row>
    <row r="75" spans="1:17" x14ac:dyDescent="0.55000000000000004">
      <c r="A75" s="1" t="s">
        <v>154</v>
      </c>
      <c r="C75" s="6">
        <v>21529107453</v>
      </c>
      <c r="D75" s="6"/>
      <c r="E75" s="6">
        <v>0</v>
      </c>
      <c r="F75" s="6"/>
      <c r="G75" s="6">
        <v>0</v>
      </c>
      <c r="H75" s="6"/>
      <c r="I75" s="6">
        <f t="shared" si="2"/>
        <v>21529107453</v>
      </c>
      <c r="J75" s="6"/>
      <c r="K75" s="6">
        <v>56025704574</v>
      </c>
      <c r="L75" s="6"/>
      <c r="M75" s="6">
        <v>-66128441</v>
      </c>
      <c r="N75" s="6"/>
      <c r="O75" s="6">
        <v>0</v>
      </c>
      <c r="P75" s="6"/>
      <c r="Q75" s="6">
        <f t="shared" si="3"/>
        <v>55959576133</v>
      </c>
    </row>
    <row r="76" spans="1:17" x14ac:dyDescent="0.55000000000000004">
      <c r="A76" s="1" t="s">
        <v>209</v>
      </c>
      <c r="C76" s="6">
        <v>18816573970</v>
      </c>
      <c r="D76" s="6"/>
      <c r="E76" s="6">
        <v>0</v>
      </c>
      <c r="F76" s="6"/>
      <c r="G76" s="6">
        <v>0</v>
      </c>
      <c r="H76" s="6"/>
      <c r="I76" s="6">
        <f t="shared" si="2"/>
        <v>18816573970</v>
      </c>
      <c r="J76" s="6"/>
      <c r="K76" s="6">
        <v>163034337366</v>
      </c>
      <c r="L76" s="6"/>
      <c r="M76" s="6">
        <v>25110925263</v>
      </c>
      <c r="N76" s="6"/>
      <c r="O76" s="6">
        <v>0</v>
      </c>
      <c r="P76" s="6"/>
      <c r="Q76" s="6">
        <f t="shared" si="3"/>
        <v>188145262629</v>
      </c>
    </row>
    <row r="77" spans="1:17" x14ac:dyDescent="0.55000000000000004">
      <c r="A77" s="13" t="s">
        <v>374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J77" s="6"/>
      <c r="K77" s="5">
        <v>499762</v>
      </c>
      <c r="L77" s="6"/>
      <c r="M77" s="6">
        <v>0</v>
      </c>
      <c r="N77" s="6"/>
      <c r="O77" s="6">
        <v>0</v>
      </c>
      <c r="P77" s="6"/>
      <c r="Q77" s="5">
        <v>499762</v>
      </c>
    </row>
    <row r="78" spans="1:17" x14ac:dyDescent="0.55000000000000004">
      <c r="A78" s="1" t="s">
        <v>123</v>
      </c>
      <c r="C78" s="6">
        <v>0</v>
      </c>
      <c r="D78" s="6"/>
      <c r="E78" s="6">
        <v>8665548621</v>
      </c>
      <c r="F78" s="6"/>
      <c r="G78" s="6">
        <v>0</v>
      </c>
      <c r="H78" s="6"/>
      <c r="I78" s="6">
        <f t="shared" si="2"/>
        <v>8665548621</v>
      </c>
      <c r="J78" s="6"/>
      <c r="K78" s="6">
        <v>0</v>
      </c>
      <c r="L78" s="6"/>
      <c r="M78" s="6">
        <v>146371118569</v>
      </c>
      <c r="N78" s="6"/>
      <c r="O78" s="6">
        <v>0</v>
      </c>
      <c r="P78" s="6"/>
      <c r="Q78" s="6">
        <f t="shared" si="3"/>
        <v>146371118569</v>
      </c>
    </row>
    <row r="79" spans="1:17" x14ac:dyDescent="0.55000000000000004">
      <c r="A79" s="1" t="s">
        <v>120</v>
      </c>
      <c r="C79" s="6">
        <v>0</v>
      </c>
      <c r="D79" s="6"/>
      <c r="E79" s="6">
        <v>28830888245</v>
      </c>
      <c r="F79" s="6"/>
      <c r="G79" s="6">
        <v>0</v>
      </c>
      <c r="H79" s="6"/>
      <c r="I79" s="6">
        <f t="shared" si="2"/>
        <v>28830888245</v>
      </c>
      <c r="J79" s="6"/>
      <c r="K79" s="6">
        <v>0</v>
      </c>
      <c r="L79" s="6"/>
      <c r="M79" s="6">
        <v>185766183877</v>
      </c>
      <c r="N79" s="6"/>
      <c r="O79" s="6">
        <v>0</v>
      </c>
      <c r="P79" s="6"/>
      <c r="Q79" s="6">
        <f t="shared" si="3"/>
        <v>185766183877</v>
      </c>
    </row>
    <row r="80" spans="1:17" x14ac:dyDescent="0.55000000000000004">
      <c r="A80" s="1" t="s">
        <v>140</v>
      </c>
      <c r="C80" s="6">
        <v>0</v>
      </c>
      <c r="D80" s="6"/>
      <c r="E80" s="6">
        <v>14798136315</v>
      </c>
      <c r="F80" s="6"/>
      <c r="G80" s="6">
        <v>0</v>
      </c>
      <c r="H80" s="6"/>
      <c r="I80" s="6">
        <f t="shared" si="2"/>
        <v>14798136315</v>
      </c>
      <c r="J80" s="6"/>
      <c r="K80" s="6">
        <v>0</v>
      </c>
      <c r="L80" s="6"/>
      <c r="M80" s="6">
        <v>151639672914</v>
      </c>
      <c r="N80" s="6"/>
      <c r="O80" s="6">
        <v>0</v>
      </c>
      <c r="P80" s="6"/>
      <c r="Q80" s="6">
        <f t="shared" si="3"/>
        <v>151639672914</v>
      </c>
    </row>
    <row r="81" spans="1:17" x14ac:dyDescent="0.55000000000000004">
      <c r="A81" s="1" t="s">
        <v>151</v>
      </c>
      <c r="C81" s="6">
        <v>0</v>
      </c>
      <c r="D81" s="6"/>
      <c r="E81" s="6">
        <v>19667666872</v>
      </c>
      <c r="F81" s="6"/>
      <c r="G81" s="6">
        <v>0</v>
      </c>
      <c r="H81" s="6"/>
      <c r="I81" s="6">
        <f t="shared" si="2"/>
        <v>19667666872</v>
      </c>
      <c r="J81" s="6"/>
      <c r="K81" s="6">
        <v>0</v>
      </c>
      <c r="L81" s="6"/>
      <c r="M81" s="6">
        <v>202548154130</v>
      </c>
      <c r="N81" s="6"/>
      <c r="O81" s="6">
        <v>0</v>
      </c>
      <c r="P81" s="6"/>
      <c r="Q81" s="6">
        <f t="shared" si="3"/>
        <v>202548154130</v>
      </c>
    </row>
    <row r="82" spans="1:17" x14ac:dyDescent="0.55000000000000004">
      <c r="A82" s="1" t="s">
        <v>146</v>
      </c>
      <c r="C82" s="6">
        <v>0</v>
      </c>
      <c r="D82" s="6"/>
      <c r="E82" s="6">
        <v>15947114689</v>
      </c>
      <c r="F82" s="6"/>
      <c r="G82" s="6">
        <v>0</v>
      </c>
      <c r="H82" s="6"/>
      <c r="I82" s="6">
        <f t="shared" si="2"/>
        <v>15947114689</v>
      </c>
      <c r="J82" s="6"/>
      <c r="K82" s="6">
        <v>0</v>
      </c>
      <c r="L82" s="6"/>
      <c r="M82" s="6">
        <v>150953586373</v>
      </c>
      <c r="N82" s="6"/>
      <c r="O82" s="6">
        <v>0</v>
      </c>
      <c r="P82" s="6"/>
      <c r="Q82" s="6">
        <f t="shared" si="3"/>
        <v>150953586373</v>
      </c>
    </row>
    <row r="83" spans="1:17" x14ac:dyDescent="0.55000000000000004">
      <c r="A83" s="1" t="s">
        <v>81</v>
      </c>
      <c r="C83" s="6">
        <v>0</v>
      </c>
      <c r="D83" s="6"/>
      <c r="E83" s="6">
        <v>26904440997</v>
      </c>
      <c r="F83" s="6"/>
      <c r="G83" s="6">
        <v>0</v>
      </c>
      <c r="H83" s="6"/>
      <c r="I83" s="6">
        <f t="shared" si="2"/>
        <v>26904440997</v>
      </c>
      <c r="J83" s="6"/>
      <c r="K83" s="6">
        <v>0</v>
      </c>
      <c r="L83" s="6"/>
      <c r="M83" s="6">
        <v>172596344073</v>
      </c>
      <c r="N83" s="6"/>
      <c r="O83" s="6">
        <v>0</v>
      </c>
      <c r="P83" s="6"/>
      <c r="Q83" s="6">
        <f t="shared" si="3"/>
        <v>172596344073</v>
      </c>
    </row>
    <row r="84" spans="1:17" x14ac:dyDescent="0.55000000000000004">
      <c r="A84" s="1" t="s">
        <v>114</v>
      </c>
      <c r="C84" s="6">
        <v>0</v>
      </c>
      <c r="D84" s="6"/>
      <c r="E84" s="6">
        <v>1505437695</v>
      </c>
      <c r="F84" s="6"/>
      <c r="G84" s="6">
        <v>0</v>
      </c>
      <c r="H84" s="6"/>
      <c r="I84" s="6">
        <f t="shared" si="2"/>
        <v>1505437695</v>
      </c>
      <c r="J84" s="6"/>
      <c r="K84" s="6">
        <v>0</v>
      </c>
      <c r="L84" s="6"/>
      <c r="M84" s="6">
        <v>17717725872</v>
      </c>
      <c r="N84" s="6"/>
      <c r="O84" s="6">
        <v>0</v>
      </c>
      <c r="P84" s="6"/>
      <c r="Q84" s="6">
        <f t="shared" si="3"/>
        <v>17717725872</v>
      </c>
    </row>
    <row r="85" spans="1:17" x14ac:dyDescent="0.55000000000000004">
      <c r="A85" s="1" t="s">
        <v>126</v>
      </c>
      <c r="C85" s="6">
        <v>0</v>
      </c>
      <c r="D85" s="6"/>
      <c r="E85" s="6">
        <v>1603718620</v>
      </c>
      <c r="F85" s="6"/>
      <c r="G85" s="6">
        <v>0</v>
      </c>
      <c r="H85" s="6"/>
      <c r="I85" s="6">
        <f t="shared" si="2"/>
        <v>1603718620</v>
      </c>
      <c r="J85" s="6"/>
      <c r="K85" s="6">
        <v>0</v>
      </c>
      <c r="L85" s="6"/>
      <c r="M85" s="6">
        <v>1631024311</v>
      </c>
      <c r="N85" s="6"/>
      <c r="O85" s="6">
        <v>0</v>
      </c>
      <c r="P85" s="6"/>
      <c r="Q85" s="6">
        <f t="shared" si="3"/>
        <v>1631024311</v>
      </c>
    </row>
    <row r="86" spans="1:17" x14ac:dyDescent="0.55000000000000004">
      <c r="A86" s="1" t="s">
        <v>128</v>
      </c>
      <c r="C86" s="6">
        <v>0</v>
      </c>
      <c r="D86" s="6"/>
      <c r="E86" s="6">
        <v>1991801851</v>
      </c>
      <c r="F86" s="6"/>
      <c r="G86" s="6">
        <v>0</v>
      </c>
      <c r="H86" s="6"/>
      <c r="I86" s="6">
        <f t="shared" si="2"/>
        <v>1991801851</v>
      </c>
      <c r="J86" s="6"/>
      <c r="K86" s="6">
        <v>0</v>
      </c>
      <c r="L86" s="6"/>
      <c r="M86" s="6">
        <v>29757941159</v>
      </c>
      <c r="N86" s="6"/>
      <c r="O86" s="6">
        <v>0</v>
      </c>
      <c r="P86" s="6"/>
      <c r="Q86" s="6">
        <f t="shared" si="3"/>
        <v>29757941159</v>
      </c>
    </row>
    <row r="87" spans="1:17" x14ac:dyDescent="0.55000000000000004">
      <c r="A87" s="1" t="s">
        <v>134</v>
      </c>
      <c r="C87" s="6">
        <v>0</v>
      </c>
      <c r="D87" s="6"/>
      <c r="E87" s="6">
        <v>212247532</v>
      </c>
      <c r="F87" s="6"/>
      <c r="G87" s="6">
        <v>0</v>
      </c>
      <c r="H87" s="6"/>
      <c r="I87" s="6">
        <f t="shared" si="2"/>
        <v>212247532</v>
      </c>
      <c r="J87" s="6"/>
      <c r="K87" s="6">
        <v>0</v>
      </c>
      <c r="L87" s="6"/>
      <c r="M87" s="6">
        <v>7688896814</v>
      </c>
      <c r="N87" s="6"/>
      <c r="O87" s="6">
        <v>0</v>
      </c>
      <c r="P87" s="6"/>
      <c r="Q87" s="6">
        <f t="shared" si="3"/>
        <v>7688896814</v>
      </c>
    </row>
    <row r="88" spans="1:17" x14ac:dyDescent="0.55000000000000004">
      <c r="A88" s="1" t="s">
        <v>143</v>
      </c>
      <c r="C88" s="6">
        <v>0</v>
      </c>
      <c r="D88" s="6"/>
      <c r="E88" s="6">
        <v>-1396252377</v>
      </c>
      <c r="F88" s="6"/>
      <c r="G88" s="6">
        <v>0</v>
      </c>
      <c r="H88" s="6"/>
      <c r="I88" s="6">
        <f t="shared" si="2"/>
        <v>-1396252377</v>
      </c>
      <c r="J88" s="6"/>
      <c r="K88" s="6">
        <v>0</v>
      </c>
      <c r="L88" s="6"/>
      <c r="M88" s="6">
        <v>576447758</v>
      </c>
      <c r="N88" s="6"/>
      <c r="O88" s="6">
        <v>0</v>
      </c>
      <c r="P88" s="6"/>
      <c r="Q88" s="6">
        <f t="shared" si="3"/>
        <v>576447758</v>
      </c>
    </row>
    <row r="89" spans="1:17" x14ac:dyDescent="0.55000000000000004">
      <c r="A89" s="1" t="s">
        <v>149</v>
      </c>
      <c r="C89" s="6">
        <v>0</v>
      </c>
      <c r="D89" s="6"/>
      <c r="E89" s="6">
        <v>-516208325</v>
      </c>
      <c r="F89" s="6"/>
      <c r="G89" s="6">
        <v>0</v>
      </c>
      <c r="H89" s="6"/>
      <c r="I89" s="6">
        <f t="shared" si="2"/>
        <v>-516208325</v>
      </c>
      <c r="J89" s="6"/>
      <c r="K89" s="6">
        <v>0</v>
      </c>
      <c r="L89" s="6"/>
      <c r="M89" s="6">
        <v>309360478</v>
      </c>
      <c r="N89" s="6"/>
      <c r="O89" s="6">
        <v>0</v>
      </c>
      <c r="P89" s="6"/>
      <c r="Q89" s="6">
        <f t="shared" si="3"/>
        <v>309360478</v>
      </c>
    </row>
    <row r="90" spans="1:17" x14ac:dyDescent="0.55000000000000004">
      <c r="A90" s="1" t="s">
        <v>117</v>
      </c>
      <c r="C90" s="6">
        <v>0</v>
      </c>
      <c r="D90" s="6"/>
      <c r="E90" s="6">
        <v>2252162042</v>
      </c>
      <c r="F90" s="6"/>
      <c r="G90" s="6">
        <v>0</v>
      </c>
      <c r="H90" s="6"/>
      <c r="I90" s="6">
        <f t="shared" si="2"/>
        <v>2252162042</v>
      </c>
      <c r="J90" s="6"/>
      <c r="K90" s="6">
        <v>0</v>
      </c>
      <c r="L90" s="6"/>
      <c r="M90" s="6">
        <v>4644918690</v>
      </c>
      <c r="N90" s="6"/>
      <c r="O90" s="6">
        <v>0</v>
      </c>
      <c r="P90" s="6"/>
      <c r="Q90" s="6">
        <f t="shared" si="3"/>
        <v>4644918690</v>
      </c>
    </row>
    <row r="91" spans="1:17" x14ac:dyDescent="0.55000000000000004">
      <c r="A91" s="1" t="s">
        <v>137</v>
      </c>
      <c r="C91" s="6">
        <v>0</v>
      </c>
      <c r="D91" s="6"/>
      <c r="E91" s="6">
        <v>973615349</v>
      </c>
      <c r="F91" s="6"/>
      <c r="G91" s="6">
        <v>0</v>
      </c>
      <c r="H91" s="6"/>
      <c r="I91" s="6">
        <f t="shared" si="2"/>
        <v>973615349</v>
      </c>
      <c r="J91" s="6"/>
      <c r="K91" s="6">
        <v>0</v>
      </c>
      <c r="L91" s="6"/>
      <c r="M91" s="6">
        <v>1747031703</v>
      </c>
      <c r="N91" s="6"/>
      <c r="O91" s="6">
        <v>0</v>
      </c>
      <c r="P91" s="6"/>
      <c r="Q91" s="6">
        <f t="shared" si="3"/>
        <v>1747031703</v>
      </c>
    </row>
    <row r="92" spans="1:17" x14ac:dyDescent="0.55000000000000004">
      <c r="A92" s="1" t="s">
        <v>84</v>
      </c>
      <c r="C92" s="6">
        <v>0</v>
      </c>
      <c r="D92" s="6"/>
      <c r="E92" s="6">
        <v>-1302345891</v>
      </c>
      <c r="F92" s="6"/>
      <c r="G92" s="6">
        <v>0</v>
      </c>
      <c r="H92" s="6"/>
      <c r="I92" s="6">
        <f t="shared" si="2"/>
        <v>-1302345891</v>
      </c>
      <c r="J92" s="6"/>
      <c r="K92" s="6">
        <v>0</v>
      </c>
      <c r="L92" s="6"/>
      <c r="M92" s="6">
        <v>1192706247</v>
      </c>
      <c r="N92" s="6"/>
      <c r="O92" s="6">
        <v>0</v>
      </c>
      <c r="P92" s="6"/>
      <c r="Q92" s="6">
        <f t="shared" si="3"/>
        <v>1192706247</v>
      </c>
    </row>
    <row r="93" spans="1:17" x14ac:dyDescent="0.55000000000000004">
      <c r="A93" s="1" t="s">
        <v>90</v>
      </c>
      <c r="C93" s="6">
        <v>0</v>
      </c>
      <c r="D93" s="6"/>
      <c r="E93" s="6">
        <v>-1180372658</v>
      </c>
      <c r="F93" s="6"/>
      <c r="G93" s="6">
        <v>0</v>
      </c>
      <c r="H93" s="6"/>
      <c r="I93" s="6">
        <f t="shared" si="2"/>
        <v>-1180372658</v>
      </c>
      <c r="J93" s="6"/>
      <c r="K93" s="6">
        <v>0</v>
      </c>
      <c r="L93" s="6"/>
      <c r="M93" s="6">
        <v>1022746430</v>
      </c>
      <c r="N93" s="6"/>
      <c r="O93" s="6">
        <v>0</v>
      </c>
      <c r="P93" s="6"/>
      <c r="Q93" s="6">
        <f t="shared" si="3"/>
        <v>1022746430</v>
      </c>
    </row>
    <row r="94" spans="1:17" x14ac:dyDescent="0.55000000000000004">
      <c r="A94" s="1" t="s">
        <v>131</v>
      </c>
      <c r="C94" s="6">
        <v>0</v>
      </c>
      <c r="D94" s="6"/>
      <c r="E94" s="6">
        <v>-25577908816</v>
      </c>
      <c r="F94" s="6"/>
      <c r="G94" s="6">
        <v>0</v>
      </c>
      <c r="H94" s="6"/>
      <c r="I94" s="6">
        <f t="shared" si="2"/>
        <v>-25577908816</v>
      </c>
      <c r="J94" s="6"/>
      <c r="K94" s="6">
        <v>0</v>
      </c>
      <c r="L94" s="6"/>
      <c r="M94" s="6">
        <v>-11121246095</v>
      </c>
      <c r="N94" s="6"/>
      <c r="O94" s="6">
        <v>0</v>
      </c>
      <c r="P94" s="6"/>
      <c r="Q94" s="6">
        <f t="shared" si="3"/>
        <v>-11121246095</v>
      </c>
    </row>
    <row r="95" spans="1:17" ht="24.75" thickBot="1" x14ac:dyDescent="0.6">
      <c r="C95" s="19">
        <f>SUM(C8:C94)</f>
        <v>1506351071768</v>
      </c>
      <c r="D95" s="6"/>
      <c r="E95" s="19">
        <f>SUM(E8:E94)</f>
        <v>880716442657</v>
      </c>
      <c r="F95" s="6"/>
      <c r="G95" s="19">
        <f>SUM(G8:G94)</f>
        <v>159164145068</v>
      </c>
      <c r="H95" s="6"/>
      <c r="I95" s="19">
        <f>SUM(I8:I94)</f>
        <v>2546231659493</v>
      </c>
      <c r="J95" s="6"/>
      <c r="K95" s="19">
        <f>SUM(K8:K94)</f>
        <v>13203906309453</v>
      </c>
      <c r="L95" s="6"/>
      <c r="M95" s="19">
        <f>SUM(M8:M94)</f>
        <v>3687226206033</v>
      </c>
      <c r="N95" s="6"/>
      <c r="O95" s="19">
        <f>SUM(O8:O94)</f>
        <v>3724489767628</v>
      </c>
      <c r="P95" s="6"/>
      <c r="Q95" s="19">
        <f>SUM(Q8:Q94)</f>
        <v>20615622283114</v>
      </c>
    </row>
    <row r="96" spans="1:17" ht="24.75" thickTop="1" x14ac:dyDescent="0.55000000000000004">
      <c r="C96" s="10"/>
      <c r="E96" s="10"/>
      <c r="G96" s="10"/>
      <c r="K96" s="10"/>
      <c r="M96" s="10"/>
      <c r="O96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16" sqref="I16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6" spans="1:11" ht="24.75" x14ac:dyDescent="0.55000000000000004">
      <c r="A6" s="28" t="s">
        <v>361</v>
      </c>
      <c r="B6" s="28" t="s">
        <v>361</v>
      </c>
      <c r="C6" s="28" t="s">
        <v>361</v>
      </c>
      <c r="E6" s="28" t="s">
        <v>257</v>
      </c>
      <c r="F6" s="28" t="s">
        <v>257</v>
      </c>
      <c r="G6" s="28" t="s">
        <v>257</v>
      </c>
      <c r="I6" s="28" t="s">
        <v>258</v>
      </c>
      <c r="J6" s="28" t="s">
        <v>258</v>
      </c>
      <c r="K6" s="28" t="s">
        <v>258</v>
      </c>
    </row>
    <row r="7" spans="1:11" ht="24.75" x14ac:dyDescent="0.55000000000000004">
      <c r="A7" s="28" t="s">
        <v>362</v>
      </c>
      <c r="C7" s="28" t="s">
        <v>236</v>
      </c>
      <c r="E7" s="28" t="s">
        <v>363</v>
      </c>
      <c r="G7" s="28" t="s">
        <v>364</v>
      </c>
      <c r="I7" s="28" t="s">
        <v>363</v>
      </c>
      <c r="K7" s="28" t="s">
        <v>364</v>
      </c>
    </row>
    <row r="8" spans="1:11" x14ac:dyDescent="0.55000000000000004">
      <c r="A8" s="1" t="s">
        <v>242</v>
      </c>
      <c r="C8" s="4" t="s">
        <v>243</v>
      </c>
      <c r="E8" s="5">
        <v>2095924276</v>
      </c>
      <c r="G8" s="11">
        <f>E8/$E$13</f>
        <v>4.3678332915321832E-2</v>
      </c>
      <c r="I8" s="5">
        <v>96618794268</v>
      </c>
      <c r="K8" s="11">
        <f>I8/$I$13</f>
        <v>0.20197763116564688</v>
      </c>
    </row>
    <row r="9" spans="1:11" x14ac:dyDescent="0.55000000000000004">
      <c r="A9" s="1" t="s">
        <v>246</v>
      </c>
      <c r="C9" s="4" t="s">
        <v>247</v>
      </c>
      <c r="E9" s="5">
        <v>28038086740</v>
      </c>
      <c r="G9" s="11">
        <f t="shared" ref="G9:G12" si="0">E9/$E$13</f>
        <v>0.58430397555946367</v>
      </c>
      <c r="I9" s="5">
        <v>105915750223</v>
      </c>
      <c r="K9" s="11">
        <f t="shared" ref="K9:K12" si="1">I9/$I$13</f>
        <v>0.2214125367144959</v>
      </c>
    </row>
    <row r="10" spans="1:11" x14ac:dyDescent="0.55000000000000004">
      <c r="A10" s="1" t="s">
        <v>249</v>
      </c>
      <c r="C10" s="4" t="s">
        <v>250</v>
      </c>
      <c r="E10" s="5">
        <v>370920302</v>
      </c>
      <c r="G10" s="11">
        <f t="shared" si="0"/>
        <v>7.7298500815721803E-3</v>
      </c>
      <c r="I10" s="5">
        <v>129590522149</v>
      </c>
      <c r="K10" s="11">
        <f t="shared" si="1"/>
        <v>0.27090367752439687</v>
      </c>
    </row>
    <row r="11" spans="1:11" x14ac:dyDescent="0.55000000000000004">
      <c r="A11" s="1" t="s">
        <v>249</v>
      </c>
      <c r="C11" s="4" t="s">
        <v>252</v>
      </c>
      <c r="E11" s="5">
        <v>17480514465</v>
      </c>
      <c r="G11" s="11">
        <f t="shared" si="0"/>
        <v>0.36428784144364235</v>
      </c>
      <c r="I11" s="5">
        <v>137416850759</v>
      </c>
      <c r="K11" s="11">
        <f t="shared" si="1"/>
        <v>0.28726429685677107</v>
      </c>
    </row>
    <row r="12" spans="1:11" x14ac:dyDescent="0.55000000000000004">
      <c r="A12" s="1" t="s">
        <v>249</v>
      </c>
      <c r="C12" s="4" t="s">
        <v>365</v>
      </c>
      <c r="E12" s="5">
        <v>0</v>
      </c>
      <c r="G12" s="11">
        <f t="shared" si="0"/>
        <v>0</v>
      </c>
      <c r="I12" s="5">
        <v>8821917796</v>
      </c>
      <c r="K12" s="11">
        <f t="shared" si="1"/>
        <v>1.8441857738689293E-2</v>
      </c>
    </row>
    <row r="13" spans="1:11" ht="24.75" thickBot="1" x14ac:dyDescent="0.6">
      <c r="C13" s="4"/>
      <c r="E13" s="14">
        <f>SUM(E8:E12)</f>
        <v>47985445783</v>
      </c>
      <c r="G13" s="12">
        <f>SUM(G8:G12)</f>
        <v>1</v>
      </c>
      <c r="I13" s="14">
        <f>SUM(I8:I12)</f>
        <v>478363835195</v>
      </c>
      <c r="K13" s="12">
        <f>SUM(K8:K12)</f>
        <v>1</v>
      </c>
    </row>
    <row r="14" spans="1:11" ht="24.75" thickTop="1" x14ac:dyDescent="0.55000000000000004">
      <c r="E14" s="22"/>
      <c r="I14" s="3"/>
    </row>
    <row r="15" spans="1:11" x14ac:dyDescent="0.55000000000000004">
      <c r="E15" s="15"/>
      <c r="I15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8" sqref="C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7" style="1" customWidth="1"/>
    <col min="4" max="4" width="1" style="1" customWidth="1"/>
    <col min="5" max="5" width="20.8554687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9" t="s">
        <v>0</v>
      </c>
      <c r="B2" s="29"/>
      <c r="C2" s="29"/>
      <c r="D2" s="29"/>
      <c r="E2" s="29"/>
    </row>
    <row r="3" spans="1:5" ht="24.75" x14ac:dyDescent="0.55000000000000004">
      <c r="A3" s="29" t="s">
        <v>255</v>
      </c>
      <c r="B3" s="29"/>
      <c r="C3" s="29"/>
      <c r="D3" s="29"/>
      <c r="E3" s="29"/>
    </row>
    <row r="4" spans="1:5" ht="24.75" x14ac:dyDescent="0.55000000000000004">
      <c r="A4" s="29" t="s">
        <v>2</v>
      </c>
      <c r="B4" s="29"/>
      <c r="C4" s="29"/>
      <c r="D4" s="29"/>
      <c r="E4" s="29"/>
    </row>
    <row r="5" spans="1:5" ht="24.75" x14ac:dyDescent="0.6">
      <c r="C5" s="27" t="s">
        <v>257</v>
      </c>
      <c r="E5" s="2" t="s">
        <v>377</v>
      </c>
    </row>
    <row r="6" spans="1:5" ht="24.75" x14ac:dyDescent="0.55000000000000004">
      <c r="A6" s="27" t="s">
        <v>366</v>
      </c>
      <c r="C6" s="28"/>
      <c r="E6" s="28" t="s">
        <v>378</v>
      </c>
    </row>
    <row r="7" spans="1:5" ht="24.75" x14ac:dyDescent="0.55000000000000004">
      <c r="A7" s="28" t="s">
        <v>366</v>
      </c>
      <c r="C7" s="28" t="s">
        <v>239</v>
      </c>
      <c r="E7" s="28" t="s">
        <v>239</v>
      </c>
    </row>
    <row r="8" spans="1:5" x14ac:dyDescent="0.55000000000000004">
      <c r="A8" s="1" t="s">
        <v>379</v>
      </c>
      <c r="C8" s="5">
        <v>531834</v>
      </c>
      <c r="D8" s="4"/>
      <c r="E8" s="5">
        <v>8875026495</v>
      </c>
    </row>
    <row r="9" spans="1:5" x14ac:dyDescent="0.55000000000000004">
      <c r="A9" s="1" t="s">
        <v>367</v>
      </c>
      <c r="C9" s="5">
        <v>0</v>
      </c>
      <c r="D9" s="4"/>
      <c r="E9" s="5">
        <v>414209688</v>
      </c>
    </row>
    <row r="10" spans="1:5" ht="25.5" thickBot="1" x14ac:dyDescent="0.65">
      <c r="A10" s="2" t="s">
        <v>61</v>
      </c>
      <c r="C10" s="14">
        <f>SUM(C8:C9)</f>
        <v>531834</v>
      </c>
      <c r="D10" s="4"/>
      <c r="E10" s="14">
        <f>SUM(E8:E9)</f>
        <v>9289236183</v>
      </c>
    </row>
    <row r="11" spans="1:5" ht="24.75" thickTop="1" x14ac:dyDescent="0.55000000000000004">
      <c r="C11" s="5"/>
      <c r="E11" s="3"/>
    </row>
  </sheetData>
  <mergeCells count="8">
    <mergeCell ref="A2:E2"/>
    <mergeCell ref="A3:E3"/>
    <mergeCell ref="A4:E4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52"/>
  <sheetViews>
    <sheetView rightToLeft="1" topLeftCell="J34" workbookViewId="0">
      <selection activeCell="Y51" sqref="Y51"/>
    </sheetView>
  </sheetViews>
  <sheetFormatPr defaultRowHeight="24" x14ac:dyDescent="0.55000000000000004"/>
  <cols>
    <col min="1" max="1" width="36.28515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4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20.2851562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6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6" spans="1:25" ht="24.75" x14ac:dyDescent="0.55000000000000004">
      <c r="A6" s="27" t="s">
        <v>3</v>
      </c>
      <c r="C6" s="28" t="s">
        <v>371</v>
      </c>
      <c r="D6" s="28" t="s">
        <v>4</v>
      </c>
      <c r="E6" s="28" t="s">
        <v>4</v>
      </c>
      <c r="F6" s="28" t="s">
        <v>4</v>
      </c>
      <c r="G6" s="28" t="s">
        <v>4</v>
      </c>
      <c r="I6" s="28" t="s">
        <v>5</v>
      </c>
      <c r="J6" s="28" t="s">
        <v>5</v>
      </c>
      <c r="K6" s="28" t="s">
        <v>5</v>
      </c>
      <c r="L6" s="28" t="s">
        <v>5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  <c r="T6" s="28" t="s">
        <v>6</v>
      </c>
      <c r="U6" s="28" t="s">
        <v>6</v>
      </c>
      <c r="V6" s="28" t="s">
        <v>6</v>
      </c>
      <c r="W6" s="28" t="s">
        <v>6</v>
      </c>
      <c r="X6" s="28" t="s">
        <v>6</v>
      </c>
      <c r="Y6" s="28" t="s">
        <v>6</v>
      </c>
    </row>
    <row r="7" spans="1:25" ht="24.75" x14ac:dyDescent="0.55000000000000004">
      <c r="A7" s="27" t="s">
        <v>3</v>
      </c>
      <c r="C7" s="27" t="s">
        <v>7</v>
      </c>
      <c r="E7" s="27" t="s">
        <v>8</v>
      </c>
      <c r="G7" s="27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7" t="s">
        <v>7</v>
      </c>
      <c r="S7" s="27" t="s">
        <v>12</v>
      </c>
      <c r="U7" s="27" t="s">
        <v>8</v>
      </c>
      <c r="W7" s="27" t="s">
        <v>9</v>
      </c>
      <c r="Y7" s="27" t="s">
        <v>13</v>
      </c>
    </row>
    <row r="8" spans="1:25" ht="24.75" x14ac:dyDescent="0.55000000000000004">
      <c r="A8" s="28" t="s">
        <v>3</v>
      </c>
      <c r="C8" s="28" t="s">
        <v>7</v>
      </c>
      <c r="E8" s="28" t="s">
        <v>8</v>
      </c>
      <c r="G8" s="28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8" t="s">
        <v>7</v>
      </c>
      <c r="S8" s="28" t="s">
        <v>12</v>
      </c>
      <c r="U8" s="28" t="s">
        <v>8</v>
      </c>
      <c r="W8" s="28" t="s">
        <v>9</v>
      </c>
      <c r="Y8" s="28" t="s">
        <v>13</v>
      </c>
    </row>
    <row r="9" spans="1:25" x14ac:dyDescent="0.55000000000000004">
      <c r="A9" s="1" t="s">
        <v>15</v>
      </c>
      <c r="C9" s="6">
        <v>33100000</v>
      </c>
      <c r="D9" s="6"/>
      <c r="E9" s="6">
        <v>412184433784</v>
      </c>
      <c r="F9" s="6"/>
      <c r="G9" s="6">
        <v>488306715956</v>
      </c>
      <c r="H9" s="6"/>
      <c r="I9" s="6">
        <v>3900000</v>
      </c>
      <c r="J9" s="6"/>
      <c r="K9" s="6">
        <v>60453443837</v>
      </c>
      <c r="L9" s="6"/>
      <c r="M9" s="6">
        <v>0</v>
      </c>
      <c r="N9" s="6"/>
      <c r="O9" s="6">
        <v>0</v>
      </c>
      <c r="P9" s="6"/>
      <c r="Q9" s="6">
        <v>37000000</v>
      </c>
      <c r="R9" s="6"/>
      <c r="S9" s="6">
        <v>12440</v>
      </c>
      <c r="T9" s="6"/>
      <c r="U9" s="6">
        <v>472637877621</v>
      </c>
      <c r="V9" s="6"/>
      <c r="W9" s="6">
        <v>457873656160</v>
      </c>
      <c r="X9" s="6"/>
      <c r="Y9" s="11">
        <v>2.856317627982058E-3</v>
      </c>
    </row>
    <row r="10" spans="1:25" x14ac:dyDescent="0.55000000000000004">
      <c r="A10" s="1" t="s">
        <v>16</v>
      </c>
      <c r="C10" s="6">
        <v>63218626</v>
      </c>
      <c r="D10" s="6"/>
      <c r="E10" s="6">
        <v>380343165345</v>
      </c>
      <c r="F10" s="6"/>
      <c r="G10" s="6">
        <v>235138677028.01401</v>
      </c>
      <c r="H10" s="6"/>
      <c r="I10" s="6">
        <v>28781374</v>
      </c>
      <c r="J10" s="6"/>
      <c r="K10" s="6">
        <v>172088096106</v>
      </c>
      <c r="L10" s="6"/>
      <c r="M10" s="6">
        <v>0</v>
      </c>
      <c r="N10" s="6"/>
      <c r="O10" s="6">
        <v>0</v>
      </c>
      <c r="P10" s="6"/>
      <c r="Q10" s="6">
        <v>92000000</v>
      </c>
      <c r="R10" s="6"/>
      <c r="S10" s="6">
        <v>5970</v>
      </c>
      <c r="T10" s="6"/>
      <c r="U10" s="6">
        <v>552431261451</v>
      </c>
      <c r="V10" s="6"/>
      <c r="W10" s="6">
        <v>546368573280</v>
      </c>
      <c r="X10" s="6"/>
      <c r="Y10" s="11">
        <v>3.4083685886696479E-3</v>
      </c>
    </row>
    <row r="11" spans="1:25" x14ac:dyDescent="0.55000000000000004">
      <c r="A11" s="1" t="s">
        <v>17</v>
      </c>
      <c r="C11" s="6">
        <v>6000000</v>
      </c>
      <c r="D11" s="6"/>
      <c r="E11" s="6">
        <v>54619448628</v>
      </c>
      <c r="F11" s="6"/>
      <c r="G11" s="6">
        <v>66669619440</v>
      </c>
      <c r="H11" s="6"/>
      <c r="I11" s="6">
        <v>9000000</v>
      </c>
      <c r="J11" s="6"/>
      <c r="K11" s="6">
        <v>101842811593</v>
      </c>
      <c r="L11" s="6"/>
      <c r="M11" s="6">
        <v>0</v>
      </c>
      <c r="N11" s="6"/>
      <c r="O11" s="6">
        <v>0</v>
      </c>
      <c r="P11" s="6"/>
      <c r="Q11" s="6">
        <v>15000000</v>
      </c>
      <c r="R11" s="6"/>
      <c r="S11" s="6">
        <v>10400</v>
      </c>
      <c r="T11" s="6"/>
      <c r="U11" s="6">
        <v>156462260221</v>
      </c>
      <c r="V11" s="6"/>
      <c r="W11" s="6">
        <v>155184432000</v>
      </c>
      <c r="X11" s="6"/>
      <c r="Y11" s="11">
        <v>9.6807497602589962E-4</v>
      </c>
    </row>
    <row r="12" spans="1:25" x14ac:dyDescent="0.55000000000000004">
      <c r="A12" s="1" t="s">
        <v>18</v>
      </c>
      <c r="C12" s="6">
        <v>1459413</v>
      </c>
      <c r="D12" s="6"/>
      <c r="E12" s="6">
        <v>145312661591</v>
      </c>
      <c r="F12" s="6"/>
      <c r="G12" s="6">
        <v>182564639562.505</v>
      </c>
      <c r="H12" s="6"/>
      <c r="I12" s="6">
        <v>1840587</v>
      </c>
      <c r="J12" s="6"/>
      <c r="K12" s="6">
        <v>228769624855</v>
      </c>
      <c r="L12" s="6"/>
      <c r="M12" s="6">
        <v>0</v>
      </c>
      <c r="N12" s="6"/>
      <c r="O12" s="6">
        <v>0</v>
      </c>
      <c r="P12" s="6"/>
      <c r="Q12" s="6">
        <v>3300000</v>
      </c>
      <c r="R12" s="6"/>
      <c r="S12" s="6">
        <v>119215</v>
      </c>
      <c r="T12" s="6"/>
      <c r="U12" s="6">
        <v>374082286446</v>
      </c>
      <c r="V12" s="6"/>
      <c r="W12" s="6">
        <v>391352755134</v>
      </c>
      <c r="X12" s="6"/>
      <c r="Y12" s="11">
        <v>2.4413454633388535E-3</v>
      </c>
    </row>
    <row r="13" spans="1:25" x14ac:dyDescent="0.55000000000000004">
      <c r="A13" s="1" t="s">
        <v>19</v>
      </c>
      <c r="C13" s="6">
        <v>1048429</v>
      </c>
      <c r="D13" s="6"/>
      <c r="E13" s="6">
        <v>97752551579</v>
      </c>
      <c r="F13" s="6"/>
      <c r="G13" s="6">
        <v>168509078176.785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1048429</v>
      </c>
      <c r="R13" s="6"/>
      <c r="S13" s="6">
        <v>154780</v>
      </c>
      <c r="T13" s="6"/>
      <c r="U13" s="6">
        <v>97752551579</v>
      </c>
      <c r="V13" s="6"/>
      <c r="W13" s="6">
        <v>161427462525.23901</v>
      </c>
      <c r="X13" s="6"/>
      <c r="Y13" s="11">
        <v>1.0070203879345486E-3</v>
      </c>
    </row>
    <row r="14" spans="1:25" x14ac:dyDescent="0.55000000000000004">
      <c r="A14" s="1" t="s">
        <v>20</v>
      </c>
      <c r="C14" s="6">
        <v>32446712</v>
      </c>
      <c r="D14" s="6"/>
      <c r="E14" s="6">
        <v>314474224246</v>
      </c>
      <c r="F14" s="6"/>
      <c r="G14" s="6">
        <v>396233441318.71503</v>
      </c>
      <c r="H14" s="6"/>
      <c r="I14" s="6">
        <v>14553288</v>
      </c>
      <c r="J14" s="6"/>
      <c r="K14" s="6">
        <v>185501262058</v>
      </c>
      <c r="L14" s="6"/>
      <c r="M14" s="6">
        <v>0</v>
      </c>
      <c r="N14" s="6"/>
      <c r="O14" s="6">
        <v>0</v>
      </c>
      <c r="P14" s="6"/>
      <c r="Q14" s="6">
        <v>47000000</v>
      </c>
      <c r="R14" s="6"/>
      <c r="S14" s="6">
        <v>10505</v>
      </c>
      <c r="T14" s="6"/>
      <c r="U14" s="6">
        <v>499975486304</v>
      </c>
      <c r="V14" s="6"/>
      <c r="W14" s="6">
        <v>491153753420</v>
      </c>
      <c r="X14" s="6"/>
      <c r="Y14" s="11">
        <v>3.0639262710778687E-3</v>
      </c>
    </row>
    <row r="15" spans="1:25" x14ac:dyDescent="0.55000000000000004">
      <c r="A15" s="1" t="s">
        <v>21</v>
      </c>
      <c r="C15" s="6">
        <v>21610695</v>
      </c>
      <c r="D15" s="6"/>
      <c r="E15" s="6">
        <v>748907789365</v>
      </c>
      <c r="F15" s="6"/>
      <c r="G15" s="6">
        <v>1024796040039.36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21610695</v>
      </c>
      <c r="R15" s="6"/>
      <c r="S15" s="6">
        <v>47070</v>
      </c>
      <c r="T15" s="6"/>
      <c r="U15" s="6">
        <v>748907789365</v>
      </c>
      <c r="V15" s="6"/>
      <c r="W15" s="6">
        <v>1011897411467.4399</v>
      </c>
      <c r="X15" s="6"/>
      <c r="Y15" s="11">
        <v>6.3124409434769319E-3</v>
      </c>
    </row>
    <row r="16" spans="1:25" x14ac:dyDescent="0.55000000000000004">
      <c r="A16" s="1" t="s">
        <v>22</v>
      </c>
      <c r="C16" s="6">
        <v>2010777</v>
      </c>
      <c r="D16" s="6"/>
      <c r="E16" s="6">
        <v>105004293245</v>
      </c>
      <c r="F16" s="6"/>
      <c r="G16" s="6">
        <v>150079857278.035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2010777</v>
      </c>
      <c r="R16" s="6"/>
      <c r="S16" s="6">
        <v>76710</v>
      </c>
      <c r="T16" s="6"/>
      <c r="U16" s="6">
        <v>105004293245</v>
      </c>
      <c r="V16" s="6"/>
      <c r="W16" s="6">
        <v>153440301903.21301</v>
      </c>
      <c r="X16" s="6"/>
      <c r="Y16" s="11">
        <v>9.5719470485518634E-4</v>
      </c>
    </row>
    <row r="17" spans="1:37" x14ac:dyDescent="0.55000000000000004">
      <c r="A17" s="1" t="s">
        <v>23</v>
      </c>
      <c r="C17" s="6">
        <v>1335000</v>
      </c>
      <c r="D17" s="6"/>
      <c r="E17" s="6">
        <v>99511931457</v>
      </c>
      <c r="F17" s="6"/>
      <c r="G17" s="6">
        <v>162709086362.39999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1335000</v>
      </c>
      <c r="R17" s="6"/>
      <c r="S17" s="6">
        <v>100069</v>
      </c>
      <c r="T17" s="6"/>
      <c r="U17" s="6">
        <v>99511931457</v>
      </c>
      <c r="V17" s="6"/>
      <c r="W17" s="6">
        <v>132893695422.78</v>
      </c>
      <c r="X17" s="6"/>
      <c r="Y17" s="11">
        <v>8.2902040721714247E-4</v>
      </c>
      <c r="AK17" s="6"/>
    </row>
    <row r="18" spans="1:37" x14ac:dyDescent="0.55000000000000004">
      <c r="A18" s="1" t="s">
        <v>24</v>
      </c>
      <c r="C18" s="6">
        <v>30601092</v>
      </c>
      <c r="D18" s="6"/>
      <c r="E18" s="6">
        <v>226760513393</v>
      </c>
      <c r="F18" s="6"/>
      <c r="G18" s="6">
        <v>385993268346.18402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30601092</v>
      </c>
      <c r="R18" s="6"/>
      <c r="S18" s="6">
        <v>9890</v>
      </c>
      <c r="T18" s="6"/>
      <c r="U18" s="6">
        <v>226760513393</v>
      </c>
      <c r="V18" s="6"/>
      <c r="W18" s="6">
        <v>301062572866.22699</v>
      </c>
      <c r="X18" s="6"/>
      <c r="Y18" s="11">
        <v>1.8780952396679092E-3</v>
      </c>
      <c r="AK18" s="6"/>
    </row>
    <row r="19" spans="1:37" x14ac:dyDescent="0.55000000000000004">
      <c r="A19" s="1" t="s">
        <v>25</v>
      </c>
      <c r="C19" s="6">
        <v>323014</v>
      </c>
      <c r="D19" s="6"/>
      <c r="E19" s="6">
        <v>2533547090</v>
      </c>
      <c r="F19" s="6"/>
      <c r="G19" s="6">
        <v>4968974173.3429098</v>
      </c>
      <c r="H19" s="6"/>
      <c r="I19" s="6">
        <v>0</v>
      </c>
      <c r="J19" s="6"/>
      <c r="K19" s="6">
        <v>0</v>
      </c>
      <c r="L19" s="6"/>
      <c r="M19" s="6">
        <v>-323014</v>
      </c>
      <c r="N19" s="6"/>
      <c r="O19" s="6">
        <v>4844023513</v>
      </c>
      <c r="P19" s="6"/>
      <c r="Q19" s="6">
        <v>0</v>
      </c>
      <c r="R19" s="6"/>
      <c r="S19" s="6">
        <v>0</v>
      </c>
      <c r="T19" s="6"/>
      <c r="U19" s="6">
        <v>0</v>
      </c>
      <c r="V19" s="6"/>
      <c r="W19" s="6">
        <v>0</v>
      </c>
      <c r="X19" s="6"/>
      <c r="Y19" s="11">
        <v>0</v>
      </c>
    </row>
    <row r="20" spans="1:37" x14ac:dyDescent="0.55000000000000004">
      <c r="A20" s="1" t="s">
        <v>26</v>
      </c>
      <c r="C20" s="6">
        <v>266268</v>
      </c>
      <c r="D20" s="6"/>
      <c r="E20" s="6">
        <v>528541980</v>
      </c>
      <c r="F20" s="6"/>
      <c r="G20" s="6">
        <v>4894907572.5580797</v>
      </c>
      <c r="H20" s="6"/>
      <c r="I20" s="6">
        <v>3616757</v>
      </c>
      <c r="J20" s="6"/>
      <c r="K20" s="6">
        <v>67076400367</v>
      </c>
      <c r="L20" s="6"/>
      <c r="M20" s="6">
        <v>-3883025</v>
      </c>
      <c r="N20" s="6"/>
      <c r="O20" s="6">
        <v>0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11">
        <v>0</v>
      </c>
    </row>
    <row r="21" spans="1:37" x14ac:dyDescent="0.55000000000000004">
      <c r="A21" s="1" t="s">
        <v>27</v>
      </c>
      <c r="C21" s="6">
        <v>181717</v>
      </c>
      <c r="D21" s="6"/>
      <c r="E21" s="6">
        <v>4544662662</v>
      </c>
      <c r="F21" s="6"/>
      <c r="G21" s="6">
        <v>13678095342.310499</v>
      </c>
      <c r="H21" s="6"/>
      <c r="I21" s="6">
        <v>0</v>
      </c>
      <c r="J21" s="6"/>
      <c r="K21" s="6">
        <v>0</v>
      </c>
      <c r="L21" s="6"/>
      <c r="M21" s="6">
        <v>-181717</v>
      </c>
      <c r="N21" s="6"/>
      <c r="O21" s="6">
        <v>17016669078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X21" s="6"/>
      <c r="Y21" s="11">
        <v>0</v>
      </c>
    </row>
    <row r="22" spans="1:37" x14ac:dyDescent="0.55000000000000004">
      <c r="A22" s="1" t="s">
        <v>28</v>
      </c>
      <c r="C22" s="6">
        <v>500542</v>
      </c>
      <c r="D22" s="6"/>
      <c r="E22" s="6">
        <v>2514690108</v>
      </c>
      <c r="F22" s="6"/>
      <c r="G22" s="6">
        <v>2792862258.4722199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500542</v>
      </c>
      <c r="R22" s="6"/>
      <c r="S22" s="6">
        <v>10180</v>
      </c>
      <c r="T22" s="6"/>
      <c r="U22" s="6">
        <v>2514690108</v>
      </c>
      <c r="V22" s="6"/>
      <c r="W22" s="6">
        <v>5068878194.1963196</v>
      </c>
      <c r="X22" s="6"/>
      <c r="Y22" s="11">
        <v>3.1620788716259938E-5</v>
      </c>
    </row>
    <row r="23" spans="1:37" x14ac:dyDescent="0.55000000000000004">
      <c r="A23" s="1" t="s">
        <v>29</v>
      </c>
      <c r="C23" s="6">
        <v>885273</v>
      </c>
      <c r="D23" s="6"/>
      <c r="E23" s="6">
        <v>18594562686</v>
      </c>
      <c r="F23" s="6"/>
      <c r="G23" s="6">
        <v>44058658981.582703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885273</v>
      </c>
      <c r="R23" s="6"/>
      <c r="S23" s="6">
        <v>58310</v>
      </c>
      <c r="T23" s="6"/>
      <c r="U23" s="6">
        <v>18594562686</v>
      </c>
      <c r="V23" s="6"/>
      <c r="W23" s="6">
        <v>51350397865.602402</v>
      </c>
      <c r="X23" s="6"/>
      <c r="Y23" s="11">
        <v>3.2033519433613967E-4</v>
      </c>
    </row>
    <row r="24" spans="1:37" x14ac:dyDescent="0.55000000000000004">
      <c r="A24" s="1" t="s">
        <v>30</v>
      </c>
      <c r="C24" s="6">
        <v>521084</v>
      </c>
      <c r="D24" s="6"/>
      <c r="E24" s="6">
        <v>1556022147</v>
      </c>
      <c r="F24" s="6"/>
      <c r="G24" s="6">
        <v>10828535654.794701</v>
      </c>
      <c r="H24" s="6"/>
      <c r="I24" s="6">
        <v>3883025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4404109</v>
      </c>
      <c r="R24" s="6"/>
      <c r="S24" s="6">
        <v>20530</v>
      </c>
      <c r="T24" s="6"/>
      <c r="U24" s="6">
        <v>73043989494</v>
      </c>
      <c r="V24" s="6"/>
      <c r="W24" s="6">
        <v>89943661051.5784</v>
      </c>
      <c r="X24" s="6"/>
      <c r="Y24" s="11">
        <v>5.6108854731116585E-4</v>
      </c>
    </row>
    <row r="25" spans="1:37" x14ac:dyDescent="0.55000000000000004">
      <c r="A25" s="1" t="s">
        <v>31</v>
      </c>
      <c r="C25" s="6">
        <v>18941622</v>
      </c>
      <c r="D25" s="6"/>
      <c r="E25" s="6">
        <v>88457374740</v>
      </c>
      <c r="F25" s="6"/>
      <c r="G25" s="6">
        <v>185071970056.207</v>
      </c>
      <c r="H25" s="6"/>
      <c r="I25" s="6">
        <v>520</v>
      </c>
      <c r="J25" s="6"/>
      <c r="K25" s="6">
        <v>5022051</v>
      </c>
      <c r="L25" s="6"/>
      <c r="M25" s="6">
        <v>0</v>
      </c>
      <c r="N25" s="6"/>
      <c r="O25" s="6">
        <v>0</v>
      </c>
      <c r="P25" s="6"/>
      <c r="Q25" s="6">
        <v>18942142</v>
      </c>
      <c r="R25" s="6"/>
      <c r="S25" s="6">
        <v>6744</v>
      </c>
      <c r="T25" s="6"/>
      <c r="U25" s="6">
        <v>88462396791</v>
      </c>
      <c r="V25" s="6"/>
      <c r="W25" s="6">
        <v>127077950576.07201</v>
      </c>
      <c r="X25" s="6"/>
      <c r="Y25" s="11">
        <v>7.9274049833395245E-4</v>
      </c>
    </row>
    <row r="26" spans="1:37" x14ac:dyDescent="0.55000000000000004">
      <c r="A26" s="1" t="s">
        <v>32</v>
      </c>
      <c r="C26" s="6">
        <v>941405</v>
      </c>
      <c r="D26" s="6"/>
      <c r="E26" s="6">
        <v>1790885347</v>
      </c>
      <c r="F26" s="6"/>
      <c r="G26" s="6">
        <v>3107251704.4018798</v>
      </c>
      <c r="H26" s="6"/>
      <c r="I26" s="6">
        <v>0</v>
      </c>
      <c r="J26" s="6"/>
      <c r="K26" s="6">
        <v>0</v>
      </c>
      <c r="L26" s="6"/>
      <c r="M26" s="6">
        <v>-941405</v>
      </c>
      <c r="N26" s="6"/>
      <c r="O26" s="6">
        <v>3961324677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11">
        <v>0</v>
      </c>
    </row>
    <row r="27" spans="1:37" x14ac:dyDescent="0.55000000000000004">
      <c r="A27" s="1" t="s">
        <v>33</v>
      </c>
      <c r="C27" s="6">
        <v>10000000</v>
      </c>
      <c r="D27" s="6"/>
      <c r="E27" s="6">
        <v>87151060900</v>
      </c>
      <c r="F27" s="6"/>
      <c r="G27" s="6">
        <v>181446412800</v>
      </c>
      <c r="H27" s="6"/>
      <c r="I27" s="6">
        <v>1000000</v>
      </c>
      <c r="J27" s="6"/>
      <c r="K27" s="6">
        <v>18662682536</v>
      </c>
      <c r="L27" s="6"/>
      <c r="M27" s="6">
        <v>0</v>
      </c>
      <c r="N27" s="6"/>
      <c r="O27" s="6">
        <v>0</v>
      </c>
      <c r="P27" s="6"/>
      <c r="Q27" s="6">
        <v>11000000</v>
      </c>
      <c r="R27" s="6"/>
      <c r="S27" s="6">
        <v>17350</v>
      </c>
      <c r="T27" s="6"/>
      <c r="U27" s="6">
        <v>105813743436</v>
      </c>
      <c r="V27" s="6"/>
      <c r="W27" s="6">
        <v>189852236200</v>
      </c>
      <c r="X27" s="6"/>
      <c r="Y27" s="11">
        <v>1.1843404434265573E-3</v>
      </c>
    </row>
    <row r="28" spans="1:37" x14ac:dyDescent="0.55000000000000004">
      <c r="A28" s="1" t="s">
        <v>34</v>
      </c>
      <c r="C28" s="6">
        <v>30300000</v>
      </c>
      <c r="D28" s="6"/>
      <c r="E28" s="6">
        <v>326218287063</v>
      </c>
      <c r="F28" s="6"/>
      <c r="G28" s="6">
        <v>489800863500</v>
      </c>
      <c r="H28" s="6"/>
      <c r="I28" s="6">
        <v>4700000</v>
      </c>
      <c r="J28" s="6"/>
      <c r="K28" s="6">
        <v>69694347066</v>
      </c>
      <c r="L28" s="6"/>
      <c r="M28" s="6">
        <v>0</v>
      </c>
      <c r="N28" s="6"/>
      <c r="O28" s="6">
        <v>0</v>
      </c>
      <c r="P28" s="6"/>
      <c r="Q28" s="6">
        <v>35000000</v>
      </c>
      <c r="R28" s="6"/>
      <c r="S28" s="6">
        <v>13800</v>
      </c>
      <c r="T28" s="6"/>
      <c r="U28" s="6">
        <v>395912634129</v>
      </c>
      <c r="V28" s="6"/>
      <c r="W28" s="6">
        <v>480474876000</v>
      </c>
      <c r="X28" s="6"/>
      <c r="Y28" s="11">
        <v>2.9973090603878814E-3</v>
      </c>
    </row>
    <row r="29" spans="1:37" x14ac:dyDescent="0.55000000000000004">
      <c r="A29" s="1" t="s">
        <v>35</v>
      </c>
      <c r="C29" s="6">
        <v>486634</v>
      </c>
      <c r="D29" s="6"/>
      <c r="E29" s="6">
        <v>3620320795</v>
      </c>
      <c r="F29" s="6"/>
      <c r="G29" s="6">
        <v>14713911825.032</v>
      </c>
      <c r="H29" s="6"/>
      <c r="I29" s="6">
        <v>180</v>
      </c>
      <c r="J29" s="6"/>
      <c r="K29" s="6">
        <v>5094945</v>
      </c>
      <c r="L29" s="6"/>
      <c r="M29" s="6">
        <v>0</v>
      </c>
      <c r="N29" s="6"/>
      <c r="O29" s="6">
        <v>0</v>
      </c>
      <c r="P29" s="6"/>
      <c r="Q29" s="6">
        <v>486814</v>
      </c>
      <c r="R29" s="6"/>
      <c r="S29" s="6">
        <v>21302</v>
      </c>
      <c r="T29" s="6"/>
      <c r="U29" s="6">
        <v>3625415740</v>
      </c>
      <c r="V29" s="6"/>
      <c r="W29" s="6">
        <v>10315896883.363199</v>
      </c>
      <c r="X29" s="6"/>
      <c r="Y29" s="11">
        <v>6.4352857431262706E-5</v>
      </c>
    </row>
    <row r="30" spans="1:37" x14ac:dyDescent="0.55000000000000004">
      <c r="A30" s="1" t="s">
        <v>36</v>
      </c>
      <c r="C30" s="6">
        <v>20600000</v>
      </c>
      <c r="D30" s="6"/>
      <c r="E30" s="6">
        <v>240059779626</v>
      </c>
      <c r="F30" s="6"/>
      <c r="G30" s="6">
        <v>286482398736</v>
      </c>
      <c r="H30" s="6"/>
      <c r="I30" s="6">
        <v>14400000</v>
      </c>
      <c r="J30" s="6"/>
      <c r="K30" s="6">
        <v>192891357412</v>
      </c>
      <c r="L30" s="6"/>
      <c r="M30" s="6">
        <v>0</v>
      </c>
      <c r="N30" s="6"/>
      <c r="O30" s="6">
        <v>0</v>
      </c>
      <c r="P30" s="6"/>
      <c r="Q30" s="6">
        <v>35000000</v>
      </c>
      <c r="R30" s="6"/>
      <c r="S30" s="6">
        <v>12100</v>
      </c>
      <c r="T30" s="6"/>
      <c r="U30" s="6">
        <v>432951137038</v>
      </c>
      <c r="V30" s="6"/>
      <c r="W30" s="6">
        <v>421285942000</v>
      </c>
      <c r="X30" s="6"/>
      <c r="Y30" s="11">
        <v>2.6280753355574903E-3</v>
      </c>
    </row>
    <row r="31" spans="1:37" x14ac:dyDescent="0.55000000000000004">
      <c r="A31" s="1" t="s">
        <v>37</v>
      </c>
      <c r="C31" s="6">
        <v>4002000</v>
      </c>
      <c r="D31" s="6"/>
      <c r="E31" s="6">
        <v>829618289629</v>
      </c>
      <c r="F31" s="6"/>
      <c r="G31" s="6">
        <v>1092686721505.59</v>
      </c>
      <c r="H31" s="6"/>
      <c r="I31" s="6">
        <v>1303200</v>
      </c>
      <c r="J31" s="6"/>
      <c r="K31" s="6">
        <v>356761569092</v>
      </c>
      <c r="L31" s="6"/>
      <c r="M31" s="6">
        <v>0</v>
      </c>
      <c r="N31" s="6"/>
      <c r="O31" s="6">
        <v>0</v>
      </c>
      <c r="P31" s="6"/>
      <c r="Q31" s="6">
        <v>5305200</v>
      </c>
      <c r="R31" s="6"/>
      <c r="S31" s="6">
        <v>248462</v>
      </c>
      <c r="T31" s="6"/>
      <c r="U31" s="6">
        <v>1186379858721</v>
      </c>
      <c r="V31" s="6"/>
      <c r="W31" s="6">
        <v>1317764932328.3201</v>
      </c>
      <c r="X31" s="6"/>
      <c r="Y31" s="11">
        <v>8.2205105166187654E-3</v>
      </c>
    </row>
    <row r="32" spans="1:37" x14ac:dyDescent="0.55000000000000004">
      <c r="A32" s="1" t="s">
        <v>38</v>
      </c>
      <c r="C32" s="6">
        <v>4816271</v>
      </c>
      <c r="D32" s="6"/>
      <c r="E32" s="6">
        <v>749999352662</v>
      </c>
      <c r="F32" s="6"/>
      <c r="G32" s="6">
        <v>940140895471</v>
      </c>
      <c r="H32" s="6"/>
      <c r="I32" s="6">
        <v>1009445</v>
      </c>
      <c r="J32" s="6"/>
      <c r="K32" s="6">
        <v>199999318960</v>
      </c>
      <c r="L32" s="6"/>
      <c r="M32" s="6">
        <v>0</v>
      </c>
      <c r="N32" s="6"/>
      <c r="O32" s="6">
        <v>0</v>
      </c>
      <c r="P32" s="6"/>
      <c r="Q32" s="6">
        <v>5825716</v>
      </c>
      <c r="R32" s="6"/>
      <c r="S32" s="6">
        <v>185056</v>
      </c>
      <c r="T32" s="6"/>
      <c r="U32" s="6">
        <v>949998671622</v>
      </c>
      <c r="V32" s="6"/>
      <c r="W32" s="6">
        <v>1078083680096</v>
      </c>
      <c r="X32" s="6"/>
      <c r="Y32" s="11">
        <v>6.7253255968539993E-3</v>
      </c>
    </row>
    <row r="33" spans="1:25" x14ac:dyDescent="0.55000000000000004">
      <c r="A33" s="1" t="s">
        <v>39</v>
      </c>
      <c r="C33" s="6">
        <v>2473553</v>
      </c>
      <c r="D33" s="6"/>
      <c r="E33" s="6">
        <v>499999995705</v>
      </c>
      <c r="F33" s="6"/>
      <c r="G33" s="6">
        <v>613510353484</v>
      </c>
      <c r="H33" s="6"/>
      <c r="I33" s="6">
        <v>1561822</v>
      </c>
      <c r="J33" s="6"/>
      <c r="K33" s="6">
        <v>399999776336</v>
      </c>
      <c r="L33" s="6"/>
      <c r="M33" s="6">
        <v>0</v>
      </c>
      <c r="N33" s="6"/>
      <c r="O33" s="6">
        <v>0</v>
      </c>
      <c r="P33" s="6"/>
      <c r="Q33" s="6">
        <v>4035375</v>
      </c>
      <c r="R33" s="6"/>
      <c r="S33" s="6">
        <v>231481</v>
      </c>
      <c r="T33" s="6"/>
      <c r="U33" s="6">
        <v>899999772041</v>
      </c>
      <c r="V33" s="6"/>
      <c r="W33" s="6">
        <v>934112590375</v>
      </c>
      <c r="X33" s="6"/>
      <c r="Y33" s="11">
        <v>5.8272019420915182E-3</v>
      </c>
    </row>
    <row r="34" spans="1:25" x14ac:dyDescent="0.55000000000000004">
      <c r="A34" s="1" t="s">
        <v>40</v>
      </c>
      <c r="C34" s="6">
        <v>395386</v>
      </c>
      <c r="D34" s="6"/>
      <c r="E34" s="6">
        <v>999999101901</v>
      </c>
      <c r="F34" s="6"/>
      <c r="G34" s="6">
        <v>1311515902072</v>
      </c>
      <c r="H34" s="6"/>
      <c r="I34" s="6">
        <v>88225</v>
      </c>
      <c r="J34" s="6"/>
      <c r="K34" s="6">
        <v>299997378575</v>
      </c>
      <c r="L34" s="6"/>
      <c r="M34" s="6">
        <v>0</v>
      </c>
      <c r="N34" s="6"/>
      <c r="O34" s="6">
        <v>0</v>
      </c>
      <c r="P34" s="6"/>
      <c r="Q34" s="6">
        <v>483611</v>
      </c>
      <c r="R34" s="6"/>
      <c r="S34" s="6">
        <v>3172195</v>
      </c>
      <c r="T34" s="6"/>
      <c r="U34" s="6">
        <v>1299996480476</v>
      </c>
      <c r="V34" s="6"/>
      <c r="W34" s="6">
        <v>1534108376145</v>
      </c>
      <c r="X34" s="6"/>
      <c r="Y34" s="11">
        <v>9.5701090007385709E-3</v>
      </c>
    </row>
    <row r="35" spans="1:25" x14ac:dyDescent="0.55000000000000004">
      <c r="A35" s="1" t="s">
        <v>41</v>
      </c>
      <c r="C35" s="6">
        <v>1834255</v>
      </c>
      <c r="D35" s="6"/>
      <c r="E35" s="6">
        <v>999998429111</v>
      </c>
      <c r="F35" s="6"/>
      <c r="G35" s="6">
        <v>1306273849525</v>
      </c>
      <c r="H35" s="6"/>
      <c r="I35" s="6">
        <v>552765</v>
      </c>
      <c r="J35" s="6"/>
      <c r="K35" s="6">
        <v>399998132550</v>
      </c>
      <c r="L35" s="6"/>
      <c r="M35" s="6">
        <v>0</v>
      </c>
      <c r="N35" s="6"/>
      <c r="O35" s="6">
        <v>0</v>
      </c>
      <c r="P35" s="6"/>
      <c r="Q35" s="6">
        <v>2387020</v>
      </c>
      <c r="R35" s="6"/>
      <c r="S35" s="6">
        <v>656790</v>
      </c>
      <c r="T35" s="6"/>
      <c r="U35" s="6">
        <v>1399996561661</v>
      </c>
      <c r="V35" s="6"/>
      <c r="W35" s="6">
        <v>1567770845800</v>
      </c>
      <c r="X35" s="6"/>
      <c r="Y35" s="11">
        <v>9.7801029678153493E-3</v>
      </c>
    </row>
    <row r="36" spans="1:25" x14ac:dyDescent="0.55000000000000004">
      <c r="A36" s="1" t="s">
        <v>42</v>
      </c>
      <c r="C36" s="6">
        <v>4558583</v>
      </c>
      <c r="D36" s="6"/>
      <c r="E36" s="6">
        <v>100047510829</v>
      </c>
      <c r="F36" s="6"/>
      <c r="G36" s="6">
        <v>129557828301.131</v>
      </c>
      <c r="H36" s="6"/>
      <c r="I36" s="6">
        <v>11062667</v>
      </c>
      <c r="J36" s="6"/>
      <c r="K36" s="6">
        <v>326714393823</v>
      </c>
      <c r="L36" s="6"/>
      <c r="M36" s="6">
        <v>0</v>
      </c>
      <c r="N36" s="6"/>
      <c r="O36" s="6">
        <v>0</v>
      </c>
      <c r="P36" s="6"/>
      <c r="Q36" s="6">
        <v>15621250</v>
      </c>
      <c r="R36" s="6"/>
      <c r="S36" s="6">
        <v>30430</v>
      </c>
      <c r="T36" s="6"/>
      <c r="U36" s="6">
        <v>426761904652</v>
      </c>
      <c r="V36" s="6"/>
      <c r="W36" s="6">
        <v>472869483455.15002</v>
      </c>
      <c r="X36" s="6"/>
      <c r="Y36" s="11">
        <v>2.9498649314205943E-3</v>
      </c>
    </row>
    <row r="37" spans="1:25" x14ac:dyDescent="0.55000000000000004">
      <c r="A37" s="1" t="s">
        <v>43</v>
      </c>
      <c r="C37" s="6">
        <v>56000000</v>
      </c>
      <c r="D37" s="6"/>
      <c r="E37" s="6">
        <v>819905323415</v>
      </c>
      <c r="F37" s="6"/>
      <c r="G37" s="6">
        <v>1005515537600</v>
      </c>
      <c r="H37" s="6"/>
      <c r="I37" s="6">
        <v>12000000</v>
      </c>
      <c r="J37" s="6"/>
      <c r="K37" s="6">
        <v>224849034273</v>
      </c>
      <c r="L37" s="6"/>
      <c r="M37" s="6">
        <v>0</v>
      </c>
      <c r="N37" s="6"/>
      <c r="O37" s="6">
        <v>0</v>
      </c>
      <c r="P37" s="6"/>
      <c r="Q37" s="6">
        <v>68000000</v>
      </c>
      <c r="R37" s="6"/>
      <c r="S37" s="6">
        <v>16030</v>
      </c>
      <c r="T37" s="6"/>
      <c r="U37" s="6">
        <v>1044754357688</v>
      </c>
      <c r="V37" s="6"/>
      <c r="W37" s="6">
        <v>1084341270880</v>
      </c>
      <c r="X37" s="6"/>
      <c r="Y37" s="11">
        <v>6.7643618388927669E-3</v>
      </c>
    </row>
    <row r="38" spans="1:25" x14ac:dyDescent="0.55000000000000004">
      <c r="A38" s="1" t="s">
        <v>44</v>
      </c>
      <c r="C38" s="6">
        <v>146000000</v>
      </c>
      <c r="D38" s="6"/>
      <c r="E38" s="6">
        <v>1310485070881</v>
      </c>
      <c r="F38" s="6"/>
      <c r="G38" s="6">
        <v>1795125760320</v>
      </c>
      <c r="H38" s="6"/>
      <c r="I38" s="6">
        <v>17864089</v>
      </c>
      <c r="J38" s="6"/>
      <c r="K38" s="6">
        <v>198954938859</v>
      </c>
      <c r="L38" s="6"/>
      <c r="M38" s="6">
        <v>0</v>
      </c>
      <c r="N38" s="6"/>
      <c r="O38" s="6">
        <v>0</v>
      </c>
      <c r="P38" s="6"/>
      <c r="Q38" s="6">
        <v>163864089</v>
      </c>
      <c r="R38" s="6"/>
      <c r="S38" s="6">
        <v>10100</v>
      </c>
      <c r="T38" s="6"/>
      <c r="U38" s="6">
        <v>1509440009740</v>
      </c>
      <c r="V38" s="6"/>
      <c r="W38" s="6">
        <v>1646374816181.3501</v>
      </c>
      <c r="X38" s="6"/>
      <c r="Y38" s="11">
        <v>1.0270452004518116E-2</v>
      </c>
    </row>
    <row r="39" spans="1:25" x14ac:dyDescent="0.55000000000000004">
      <c r="A39" s="1" t="s">
        <v>45</v>
      </c>
      <c r="C39" s="6">
        <v>248632</v>
      </c>
      <c r="D39" s="6"/>
      <c r="E39" s="6">
        <v>3027697904</v>
      </c>
      <c r="F39" s="6"/>
      <c r="G39" s="6">
        <v>4847710177.3184004</v>
      </c>
      <c r="H39" s="6"/>
      <c r="I39" s="6">
        <v>0</v>
      </c>
      <c r="J39" s="6"/>
      <c r="K39" s="6">
        <v>0</v>
      </c>
      <c r="L39" s="6"/>
      <c r="M39" s="6">
        <v>-248632</v>
      </c>
      <c r="N39" s="6"/>
      <c r="O39" s="6">
        <v>4431582559</v>
      </c>
      <c r="P39" s="6"/>
      <c r="Q39" s="6">
        <v>0</v>
      </c>
      <c r="R39" s="6"/>
      <c r="S39" s="6">
        <v>0</v>
      </c>
      <c r="T39" s="6"/>
      <c r="U39" s="6">
        <v>0</v>
      </c>
      <c r="V39" s="6"/>
      <c r="W39" s="6">
        <v>0</v>
      </c>
      <c r="X39" s="6"/>
      <c r="Y39" s="11">
        <v>0</v>
      </c>
    </row>
    <row r="40" spans="1:25" x14ac:dyDescent="0.55000000000000004">
      <c r="A40" s="1" t="s">
        <v>46</v>
      </c>
      <c r="C40" s="6">
        <v>3534104</v>
      </c>
      <c r="D40" s="6"/>
      <c r="E40" s="6">
        <v>61454253312</v>
      </c>
      <c r="F40" s="6"/>
      <c r="G40" s="6">
        <v>105644612513.854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3534104</v>
      </c>
      <c r="R40" s="6"/>
      <c r="S40" s="6">
        <v>28810</v>
      </c>
      <c r="T40" s="6"/>
      <c r="U40" s="6">
        <v>61454253312</v>
      </c>
      <c r="V40" s="6"/>
      <c r="W40" s="6">
        <v>101285234160.537</v>
      </c>
      <c r="X40" s="6"/>
      <c r="Y40" s="11">
        <v>6.3183980099073005E-4</v>
      </c>
    </row>
    <row r="41" spans="1:25" x14ac:dyDescent="0.55000000000000004">
      <c r="A41" s="1" t="s">
        <v>47</v>
      </c>
      <c r="C41" s="6">
        <v>3920722</v>
      </c>
      <c r="D41" s="6"/>
      <c r="E41" s="6">
        <v>41331552819</v>
      </c>
      <c r="F41" s="6"/>
      <c r="G41" s="6">
        <v>85921944963</v>
      </c>
      <c r="H41" s="6"/>
      <c r="I41" s="6">
        <v>6464877</v>
      </c>
      <c r="J41" s="6"/>
      <c r="K41" s="6">
        <v>139425374273</v>
      </c>
      <c r="L41" s="6"/>
      <c r="M41" s="6">
        <v>0</v>
      </c>
      <c r="N41" s="6"/>
      <c r="O41" s="6">
        <v>0</v>
      </c>
      <c r="P41" s="6"/>
      <c r="Q41" s="6">
        <v>10385599</v>
      </c>
      <c r="R41" s="6"/>
      <c r="S41" s="6">
        <v>22210</v>
      </c>
      <c r="T41" s="6"/>
      <c r="U41" s="6">
        <v>180756927092</v>
      </c>
      <c r="V41" s="6"/>
      <c r="W41" s="6">
        <v>229458241593.98599</v>
      </c>
      <c r="X41" s="6"/>
      <c r="Y41" s="11">
        <v>1.431411507373646E-3</v>
      </c>
    </row>
    <row r="42" spans="1:25" x14ac:dyDescent="0.55000000000000004">
      <c r="A42" s="1" t="s">
        <v>48</v>
      </c>
      <c r="C42" s="6">
        <v>16000000</v>
      </c>
      <c r="D42" s="6"/>
      <c r="E42" s="6">
        <v>355576834929</v>
      </c>
      <c r="F42" s="6"/>
      <c r="G42" s="6">
        <v>478286377600</v>
      </c>
      <c r="H42" s="6"/>
      <c r="I42" s="6">
        <v>2000000</v>
      </c>
      <c r="J42" s="6"/>
      <c r="K42" s="6">
        <v>61598532559</v>
      </c>
      <c r="L42" s="6"/>
      <c r="M42" s="6">
        <v>0</v>
      </c>
      <c r="N42" s="6"/>
      <c r="O42" s="6">
        <v>0</v>
      </c>
      <c r="P42" s="6"/>
      <c r="Q42" s="6">
        <v>18000000</v>
      </c>
      <c r="R42" s="6"/>
      <c r="S42" s="6">
        <v>26410</v>
      </c>
      <c r="T42" s="6"/>
      <c r="U42" s="6">
        <v>417175367488</v>
      </c>
      <c r="V42" s="6"/>
      <c r="W42" s="6">
        <v>472894713360</v>
      </c>
      <c r="X42" s="6"/>
      <c r="Y42" s="11">
        <v>2.9500223211743099E-3</v>
      </c>
    </row>
    <row r="43" spans="1:25" x14ac:dyDescent="0.55000000000000004">
      <c r="A43" s="1" t="s">
        <v>49</v>
      </c>
      <c r="C43" s="6">
        <v>50000000</v>
      </c>
      <c r="D43" s="6"/>
      <c r="E43" s="6">
        <v>605043758414</v>
      </c>
      <c r="F43" s="6"/>
      <c r="G43" s="6">
        <v>711759366000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50000000</v>
      </c>
      <c r="R43" s="6"/>
      <c r="S43" s="6">
        <v>12050</v>
      </c>
      <c r="T43" s="6"/>
      <c r="U43" s="6">
        <v>605043758414</v>
      </c>
      <c r="V43" s="6"/>
      <c r="W43" s="6">
        <v>599350130000</v>
      </c>
      <c r="X43" s="6"/>
      <c r="Y43" s="11">
        <v>3.7388793144590032E-3</v>
      </c>
    </row>
    <row r="44" spans="1:25" x14ac:dyDescent="0.55000000000000004">
      <c r="A44" s="1" t="s">
        <v>50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650804</v>
      </c>
      <c r="J44" s="6"/>
      <c r="K44" s="6">
        <v>4966558126</v>
      </c>
      <c r="L44" s="6"/>
      <c r="M44" s="6">
        <v>0</v>
      </c>
      <c r="N44" s="6"/>
      <c r="O44" s="6">
        <v>0</v>
      </c>
      <c r="P44" s="6"/>
      <c r="Q44" s="6">
        <v>650804</v>
      </c>
      <c r="R44" s="6"/>
      <c r="S44" s="6">
        <v>9569</v>
      </c>
      <c r="T44" s="6"/>
      <c r="U44" s="6">
        <v>4966558126</v>
      </c>
      <c r="V44" s="6"/>
      <c r="W44" s="6">
        <v>6194985871</v>
      </c>
      <c r="X44" s="6"/>
      <c r="Y44" s="11">
        <v>3.8645698677745664E-5</v>
      </c>
    </row>
    <row r="45" spans="1:25" x14ac:dyDescent="0.55000000000000004">
      <c r="A45" s="1" t="s">
        <v>51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2789534</v>
      </c>
      <c r="J45" s="6"/>
      <c r="K45" s="6">
        <v>9299246158</v>
      </c>
      <c r="L45" s="6"/>
      <c r="M45" s="6">
        <v>-1254767</v>
      </c>
      <c r="N45" s="6"/>
      <c r="O45" s="6">
        <v>5797922609</v>
      </c>
      <c r="P45" s="6"/>
      <c r="Q45" s="6">
        <v>1534767</v>
      </c>
      <c r="R45" s="6"/>
      <c r="S45" s="6">
        <v>4624</v>
      </c>
      <c r="T45" s="6"/>
      <c r="U45" s="6">
        <v>5116329863</v>
      </c>
      <c r="V45" s="6"/>
      <c r="W45" s="6">
        <v>7059660733.0853796</v>
      </c>
      <c r="X45" s="6"/>
      <c r="Y45" s="11">
        <v>4.403973263846862E-5</v>
      </c>
    </row>
    <row r="46" spans="1:25" x14ac:dyDescent="0.55000000000000004">
      <c r="A46" s="1" t="s">
        <v>52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1568605</v>
      </c>
      <c r="J46" s="6"/>
      <c r="K46" s="6">
        <v>36085347047</v>
      </c>
      <c r="L46" s="6"/>
      <c r="M46" s="6">
        <v>0</v>
      </c>
      <c r="N46" s="6"/>
      <c r="O46" s="6">
        <v>0</v>
      </c>
      <c r="P46" s="6"/>
      <c r="Q46" s="6">
        <v>1568605</v>
      </c>
      <c r="R46" s="6"/>
      <c r="S46" s="6">
        <v>35620</v>
      </c>
      <c r="T46" s="6"/>
      <c r="U46" s="6">
        <v>36085347047</v>
      </c>
      <c r="V46" s="6"/>
      <c r="W46" s="6">
        <v>55581602343.597198</v>
      </c>
      <c r="X46" s="6"/>
      <c r="Y46" s="11">
        <v>3.4673038824061257E-4</v>
      </c>
    </row>
    <row r="47" spans="1:25" x14ac:dyDescent="0.55000000000000004">
      <c r="A47" s="1" t="s">
        <v>53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10000000</v>
      </c>
      <c r="J47" s="6"/>
      <c r="K47" s="6">
        <v>181433421243</v>
      </c>
      <c r="L47" s="6"/>
      <c r="M47" s="6">
        <v>0</v>
      </c>
      <c r="N47" s="6"/>
      <c r="O47" s="6">
        <v>0</v>
      </c>
      <c r="P47" s="6"/>
      <c r="Q47" s="6">
        <v>10000000</v>
      </c>
      <c r="R47" s="6"/>
      <c r="S47" s="6">
        <v>15330</v>
      </c>
      <c r="T47" s="6"/>
      <c r="U47" s="6">
        <v>181433421243</v>
      </c>
      <c r="V47" s="6"/>
      <c r="W47" s="6">
        <v>152498547600</v>
      </c>
      <c r="X47" s="6"/>
      <c r="Y47" s="11">
        <v>9.5131983221006676E-4</v>
      </c>
    </row>
    <row r="48" spans="1:25" x14ac:dyDescent="0.55000000000000004">
      <c r="A48" s="1" t="s">
        <v>54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50000</v>
      </c>
      <c r="J48" s="6"/>
      <c r="K48" s="6">
        <v>9914174008</v>
      </c>
      <c r="L48" s="6"/>
      <c r="M48" s="6">
        <v>-50000</v>
      </c>
      <c r="N48" s="6"/>
      <c r="O48" s="6">
        <v>9985023960</v>
      </c>
      <c r="P48" s="6"/>
      <c r="Q48" s="6">
        <v>0</v>
      </c>
      <c r="R48" s="6"/>
      <c r="S48" s="6">
        <v>0</v>
      </c>
      <c r="T48" s="6"/>
      <c r="U48" s="6">
        <v>0</v>
      </c>
      <c r="V48" s="6"/>
      <c r="W48" s="6">
        <v>0</v>
      </c>
      <c r="X48" s="6"/>
      <c r="Y48" s="11">
        <v>0</v>
      </c>
    </row>
    <row r="49" spans="5:25" ht="24.75" thickBot="1" x14ac:dyDescent="0.6">
      <c r="E49" s="7">
        <f>SUM(E9:E48)</f>
        <v>10738927919288</v>
      </c>
      <c r="G49" s="7">
        <f>SUM(G9:G48)</f>
        <v>14083632125645.592</v>
      </c>
      <c r="K49" s="7">
        <f>SUM(K9:K48)</f>
        <v>3946987338708</v>
      </c>
      <c r="O49" s="7">
        <f>SUM(O9:O48)</f>
        <v>46036546396</v>
      </c>
      <c r="U49" s="7">
        <f>SUM(U9:U48)</f>
        <v>14663804399690</v>
      </c>
      <c r="W49" s="7">
        <f>SUM(W9:W48)</f>
        <v>16437773563872.738</v>
      </c>
      <c r="Y49" s="12">
        <f>SUM(Y9:Y48)</f>
        <v>0.10254248473046103</v>
      </c>
    </row>
    <row r="50" spans="5:25" ht="24.75" thickTop="1" x14ac:dyDescent="0.55000000000000004"/>
    <row r="51" spans="5:25" x14ac:dyDescent="0.55000000000000004">
      <c r="G51" s="8"/>
      <c r="W51" s="8"/>
      <c r="Y51" s="23"/>
    </row>
    <row r="52" spans="5:25" x14ac:dyDescent="0.55000000000000004">
      <c r="G52" s="9"/>
      <c r="W52" s="1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14" sqref="I1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ht="24.75" x14ac:dyDescent="0.55000000000000004">
      <c r="A6" s="27" t="s">
        <v>3</v>
      </c>
      <c r="C6" s="28" t="s">
        <v>4</v>
      </c>
      <c r="D6" s="28" t="s">
        <v>4</v>
      </c>
      <c r="E6" s="28" t="s">
        <v>4</v>
      </c>
      <c r="F6" s="28" t="s">
        <v>4</v>
      </c>
      <c r="G6" s="28" t="s">
        <v>4</v>
      </c>
      <c r="H6" s="28" t="s">
        <v>4</v>
      </c>
      <c r="I6" s="28" t="s">
        <v>4</v>
      </c>
      <c r="K6" s="28" t="s">
        <v>6</v>
      </c>
      <c r="L6" s="28" t="s">
        <v>6</v>
      </c>
      <c r="M6" s="28" t="s">
        <v>6</v>
      </c>
      <c r="N6" s="28" t="s">
        <v>6</v>
      </c>
      <c r="O6" s="28" t="s">
        <v>6</v>
      </c>
      <c r="P6" s="28" t="s">
        <v>6</v>
      </c>
      <c r="Q6" s="28" t="s">
        <v>6</v>
      </c>
    </row>
    <row r="7" spans="1:17" ht="24.75" x14ac:dyDescent="0.55000000000000004">
      <c r="A7" s="28" t="s">
        <v>3</v>
      </c>
      <c r="C7" s="28" t="s">
        <v>55</v>
      </c>
      <c r="E7" s="28" t="s">
        <v>56</v>
      </c>
      <c r="G7" s="28" t="s">
        <v>57</v>
      </c>
      <c r="I7" s="28" t="s">
        <v>58</v>
      </c>
      <c r="K7" s="28" t="s">
        <v>55</v>
      </c>
      <c r="M7" s="28" t="s">
        <v>56</v>
      </c>
      <c r="O7" s="28" t="s">
        <v>57</v>
      </c>
      <c r="Q7" s="28" t="s">
        <v>58</v>
      </c>
    </row>
    <row r="8" spans="1:17" x14ac:dyDescent="0.55000000000000004">
      <c r="A8" s="13" t="s">
        <v>59</v>
      </c>
      <c r="B8" s="4"/>
      <c r="C8" s="5">
        <v>157</v>
      </c>
      <c r="D8" s="4"/>
      <c r="E8" s="25">
        <v>9300</v>
      </c>
      <c r="F8" s="26"/>
      <c r="G8" s="26" t="s">
        <v>60</v>
      </c>
      <c r="H8" s="26"/>
      <c r="I8" s="25">
        <v>0</v>
      </c>
      <c r="J8" s="26"/>
      <c r="K8" s="25">
        <v>0</v>
      </c>
      <c r="L8" s="26"/>
      <c r="M8" s="25">
        <v>9300</v>
      </c>
      <c r="N8" s="26"/>
      <c r="O8" s="26" t="s">
        <v>61</v>
      </c>
      <c r="P8" s="4"/>
      <c r="Q8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9"/>
  <sheetViews>
    <sheetView rightToLeft="1" topLeftCell="O1" workbookViewId="0">
      <selection activeCell="W70" sqref="W7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4.75" x14ac:dyDescent="0.55000000000000004">
      <c r="A6" s="28" t="s">
        <v>62</v>
      </c>
      <c r="B6" s="28" t="s">
        <v>62</v>
      </c>
      <c r="C6" s="28" t="s">
        <v>62</v>
      </c>
      <c r="D6" s="28" t="s">
        <v>62</v>
      </c>
      <c r="E6" s="28" t="s">
        <v>62</v>
      </c>
      <c r="F6" s="28" t="s">
        <v>62</v>
      </c>
      <c r="G6" s="28" t="s">
        <v>62</v>
      </c>
      <c r="H6" s="28" t="s">
        <v>62</v>
      </c>
      <c r="I6" s="28" t="s">
        <v>62</v>
      </c>
      <c r="J6" s="28" t="s">
        <v>62</v>
      </c>
      <c r="K6" s="28" t="s">
        <v>62</v>
      </c>
      <c r="L6" s="28" t="s">
        <v>62</v>
      </c>
      <c r="M6" s="28" t="s">
        <v>62</v>
      </c>
      <c r="O6" s="28" t="s">
        <v>371</v>
      </c>
      <c r="P6" s="28" t="s">
        <v>4</v>
      </c>
      <c r="Q6" s="28" t="s">
        <v>4</v>
      </c>
      <c r="R6" s="28" t="s">
        <v>4</v>
      </c>
      <c r="S6" s="28" t="s">
        <v>4</v>
      </c>
      <c r="U6" s="28" t="s">
        <v>5</v>
      </c>
      <c r="V6" s="28" t="s">
        <v>5</v>
      </c>
      <c r="W6" s="28" t="s">
        <v>5</v>
      </c>
      <c r="X6" s="28" t="s">
        <v>5</v>
      </c>
      <c r="Y6" s="28" t="s">
        <v>5</v>
      </c>
      <c r="Z6" s="28" t="s">
        <v>5</v>
      </c>
      <c r="AA6" s="28" t="s">
        <v>5</v>
      </c>
      <c r="AC6" s="28" t="s">
        <v>6</v>
      </c>
      <c r="AD6" s="28" t="s">
        <v>6</v>
      </c>
      <c r="AE6" s="28" t="s">
        <v>6</v>
      </c>
      <c r="AF6" s="28" t="s">
        <v>6</v>
      </c>
      <c r="AG6" s="28" t="s">
        <v>6</v>
      </c>
      <c r="AH6" s="28" t="s">
        <v>6</v>
      </c>
      <c r="AI6" s="28" t="s">
        <v>6</v>
      </c>
      <c r="AJ6" s="28" t="s">
        <v>6</v>
      </c>
      <c r="AK6" s="28" t="s">
        <v>6</v>
      </c>
    </row>
    <row r="7" spans="1:37" ht="24.75" x14ac:dyDescent="0.55000000000000004">
      <c r="A7" s="27" t="s">
        <v>63</v>
      </c>
      <c r="C7" s="27" t="s">
        <v>64</v>
      </c>
      <c r="E7" s="27" t="s">
        <v>65</v>
      </c>
      <c r="G7" s="27" t="s">
        <v>66</v>
      </c>
      <c r="I7" s="27" t="s">
        <v>67</v>
      </c>
      <c r="K7" s="27" t="s">
        <v>68</v>
      </c>
      <c r="M7" s="27" t="s">
        <v>58</v>
      </c>
      <c r="O7" s="27" t="s">
        <v>7</v>
      </c>
      <c r="Q7" s="27" t="s">
        <v>8</v>
      </c>
      <c r="S7" s="27" t="s">
        <v>9</v>
      </c>
      <c r="U7" s="28" t="s">
        <v>10</v>
      </c>
      <c r="V7" s="28" t="s">
        <v>10</v>
      </c>
      <c r="W7" s="28" t="s">
        <v>10</v>
      </c>
      <c r="Y7" s="28" t="s">
        <v>11</v>
      </c>
      <c r="Z7" s="28" t="s">
        <v>11</v>
      </c>
      <c r="AA7" s="28" t="s">
        <v>11</v>
      </c>
      <c r="AC7" s="27" t="s">
        <v>7</v>
      </c>
      <c r="AE7" s="27" t="s">
        <v>69</v>
      </c>
      <c r="AG7" s="27" t="s">
        <v>8</v>
      </c>
      <c r="AI7" s="27" t="s">
        <v>9</v>
      </c>
      <c r="AK7" s="27" t="s">
        <v>13</v>
      </c>
    </row>
    <row r="8" spans="1:37" ht="24.75" x14ac:dyDescent="0.55000000000000004">
      <c r="A8" s="28" t="s">
        <v>63</v>
      </c>
      <c r="C8" s="28" t="s">
        <v>64</v>
      </c>
      <c r="E8" s="28" t="s">
        <v>65</v>
      </c>
      <c r="G8" s="28" t="s">
        <v>66</v>
      </c>
      <c r="I8" s="28" t="s">
        <v>67</v>
      </c>
      <c r="K8" s="28" t="s">
        <v>68</v>
      </c>
      <c r="M8" s="28" t="s">
        <v>58</v>
      </c>
      <c r="O8" s="28" t="s">
        <v>7</v>
      </c>
      <c r="Q8" s="28" t="s">
        <v>8</v>
      </c>
      <c r="S8" s="28" t="s">
        <v>9</v>
      </c>
      <c r="U8" s="28" t="s">
        <v>7</v>
      </c>
      <c r="W8" s="28" t="s">
        <v>8</v>
      </c>
      <c r="Y8" s="28" t="s">
        <v>7</v>
      </c>
      <c r="AA8" s="28" t="s">
        <v>14</v>
      </c>
      <c r="AC8" s="28" t="s">
        <v>7</v>
      </c>
      <c r="AE8" s="28" t="s">
        <v>69</v>
      </c>
      <c r="AG8" s="28" t="s">
        <v>8</v>
      </c>
      <c r="AI8" s="28" t="s">
        <v>9</v>
      </c>
      <c r="AK8" s="28" t="s">
        <v>13</v>
      </c>
    </row>
    <row r="9" spans="1:37" x14ac:dyDescent="0.55000000000000004">
      <c r="A9" s="1" t="s">
        <v>70</v>
      </c>
      <c r="C9" s="4" t="s">
        <v>71</v>
      </c>
      <c r="D9" s="4"/>
      <c r="E9" s="4" t="s">
        <v>71</v>
      </c>
      <c r="F9" s="4"/>
      <c r="G9" s="4" t="s">
        <v>72</v>
      </c>
      <c r="H9" s="4"/>
      <c r="I9" s="4" t="s">
        <v>73</v>
      </c>
      <c r="J9" s="4"/>
      <c r="K9" s="5">
        <v>16</v>
      </c>
      <c r="L9" s="4"/>
      <c r="M9" s="5">
        <v>16</v>
      </c>
      <c r="N9" s="4"/>
      <c r="O9" s="5">
        <v>979500</v>
      </c>
      <c r="P9" s="4"/>
      <c r="Q9" s="5">
        <v>920346325000</v>
      </c>
      <c r="R9" s="4"/>
      <c r="S9" s="5">
        <v>920317228825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979500</v>
      </c>
      <c r="AD9" s="4"/>
      <c r="AE9" s="5">
        <v>939615</v>
      </c>
      <c r="AF9" s="4"/>
      <c r="AG9" s="5">
        <v>920346325000</v>
      </c>
      <c r="AH9" s="4"/>
      <c r="AI9" s="5">
        <v>920317228825</v>
      </c>
      <c r="AJ9" s="4"/>
      <c r="AK9" s="11">
        <v>5.7411434107706386E-3</v>
      </c>
    </row>
    <row r="10" spans="1:37" x14ac:dyDescent="0.55000000000000004">
      <c r="A10" s="1" t="s">
        <v>74</v>
      </c>
      <c r="C10" s="4" t="s">
        <v>71</v>
      </c>
      <c r="D10" s="4"/>
      <c r="E10" s="4" t="s">
        <v>71</v>
      </c>
      <c r="F10" s="4"/>
      <c r="G10" s="4" t="s">
        <v>72</v>
      </c>
      <c r="H10" s="4"/>
      <c r="I10" s="4" t="s">
        <v>73</v>
      </c>
      <c r="J10" s="4"/>
      <c r="K10" s="5">
        <v>16</v>
      </c>
      <c r="L10" s="4"/>
      <c r="M10" s="5">
        <v>16</v>
      </c>
      <c r="N10" s="4"/>
      <c r="O10" s="5">
        <v>1000</v>
      </c>
      <c r="P10" s="4"/>
      <c r="Q10" s="5">
        <v>790022434</v>
      </c>
      <c r="R10" s="4"/>
      <c r="S10" s="5">
        <v>970510391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1000</v>
      </c>
      <c r="AD10" s="4"/>
      <c r="AE10" s="5">
        <v>971000</v>
      </c>
      <c r="AF10" s="4"/>
      <c r="AG10" s="5">
        <v>790022434</v>
      </c>
      <c r="AH10" s="4"/>
      <c r="AI10" s="5">
        <v>970962373</v>
      </c>
      <c r="AJ10" s="4"/>
      <c r="AK10" s="11">
        <v>6.057079075844577E-6</v>
      </c>
    </row>
    <row r="11" spans="1:37" x14ac:dyDescent="0.55000000000000004">
      <c r="A11" s="1" t="s">
        <v>75</v>
      </c>
      <c r="C11" s="4" t="s">
        <v>71</v>
      </c>
      <c r="D11" s="4"/>
      <c r="E11" s="4" t="s">
        <v>71</v>
      </c>
      <c r="F11" s="4"/>
      <c r="G11" s="4" t="s">
        <v>76</v>
      </c>
      <c r="H11" s="4"/>
      <c r="I11" s="4" t="s">
        <v>77</v>
      </c>
      <c r="J11" s="4"/>
      <c r="K11" s="5">
        <v>18</v>
      </c>
      <c r="L11" s="4"/>
      <c r="M11" s="5">
        <v>18</v>
      </c>
      <c r="N11" s="4"/>
      <c r="O11" s="5">
        <v>4000000</v>
      </c>
      <c r="P11" s="4"/>
      <c r="Q11" s="5">
        <v>4000008125000</v>
      </c>
      <c r="R11" s="4"/>
      <c r="S11" s="5">
        <v>3839851200000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4000000</v>
      </c>
      <c r="AD11" s="4"/>
      <c r="AE11" s="5">
        <v>1000000</v>
      </c>
      <c r="AF11" s="4"/>
      <c r="AG11" s="5">
        <v>4000008125000</v>
      </c>
      <c r="AH11" s="4"/>
      <c r="AI11" s="5">
        <v>3999845000000</v>
      </c>
      <c r="AJ11" s="4"/>
      <c r="AK11" s="11">
        <v>2.4951922061887719E-2</v>
      </c>
    </row>
    <row r="12" spans="1:37" x14ac:dyDescent="0.55000000000000004">
      <c r="A12" s="1" t="s">
        <v>78</v>
      </c>
      <c r="C12" s="4" t="s">
        <v>71</v>
      </c>
      <c r="D12" s="4"/>
      <c r="E12" s="4" t="s">
        <v>71</v>
      </c>
      <c r="F12" s="4"/>
      <c r="G12" s="4" t="s">
        <v>79</v>
      </c>
      <c r="H12" s="4"/>
      <c r="I12" s="4" t="s">
        <v>80</v>
      </c>
      <c r="J12" s="4"/>
      <c r="K12" s="5">
        <v>18</v>
      </c>
      <c r="L12" s="4"/>
      <c r="M12" s="5">
        <v>18</v>
      </c>
      <c r="N12" s="4"/>
      <c r="O12" s="5">
        <v>1000000</v>
      </c>
      <c r="P12" s="4"/>
      <c r="Q12" s="5">
        <v>1000016250000</v>
      </c>
      <c r="R12" s="4"/>
      <c r="S12" s="5">
        <v>999961250000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1000000</v>
      </c>
      <c r="AD12" s="4"/>
      <c r="AE12" s="5">
        <v>1000000</v>
      </c>
      <c r="AF12" s="4"/>
      <c r="AG12" s="5">
        <v>1000016250000</v>
      </c>
      <c r="AH12" s="4"/>
      <c r="AI12" s="5">
        <v>999961250000</v>
      </c>
      <c r="AJ12" s="4"/>
      <c r="AK12" s="11">
        <v>6.2379805154719296E-3</v>
      </c>
    </row>
    <row r="13" spans="1:37" x14ac:dyDescent="0.55000000000000004">
      <c r="A13" s="1" t="s">
        <v>81</v>
      </c>
      <c r="C13" s="4" t="s">
        <v>71</v>
      </c>
      <c r="D13" s="4"/>
      <c r="E13" s="4" t="s">
        <v>71</v>
      </c>
      <c r="F13" s="4"/>
      <c r="G13" s="4" t="s">
        <v>82</v>
      </c>
      <c r="H13" s="4"/>
      <c r="I13" s="4" t="s">
        <v>83</v>
      </c>
      <c r="J13" s="4"/>
      <c r="K13" s="5">
        <v>0</v>
      </c>
      <c r="L13" s="4"/>
      <c r="M13" s="5">
        <v>0</v>
      </c>
      <c r="N13" s="4"/>
      <c r="O13" s="5">
        <v>1390608</v>
      </c>
      <c r="P13" s="4"/>
      <c r="Q13" s="5">
        <v>1156902418246</v>
      </c>
      <c r="R13" s="4"/>
      <c r="S13" s="5">
        <v>1301986941314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1390608</v>
      </c>
      <c r="AD13" s="4"/>
      <c r="AE13" s="5">
        <v>955656</v>
      </c>
      <c r="AF13" s="4"/>
      <c r="AG13" s="5">
        <v>1156902418246</v>
      </c>
      <c r="AH13" s="4"/>
      <c r="AI13" s="5">
        <v>1328891382311</v>
      </c>
      <c r="AJ13" s="4"/>
      <c r="AK13" s="11">
        <v>8.2899197844262234E-3</v>
      </c>
    </row>
    <row r="14" spans="1:37" x14ac:dyDescent="0.55000000000000004">
      <c r="A14" s="1" t="s">
        <v>84</v>
      </c>
      <c r="C14" s="4" t="s">
        <v>71</v>
      </c>
      <c r="D14" s="4"/>
      <c r="E14" s="4" t="s">
        <v>71</v>
      </c>
      <c r="F14" s="4"/>
      <c r="G14" s="4" t="s">
        <v>85</v>
      </c>
      <c r="H14" s="4"/>
      <c r="I14" s="4" t="s">
        <v>86</v>
      </c>
      <c r="J14" s="4"/>
      <c r="K14" s="5">
        <v>0</v>
      </c>
      <c r="L14" s="4"/>
      <c r="M14" s="5">
        <v>0</v>
      </c>
      <c r="N14" s="4"/>
      <c r="O14" s="5">
        <v>59963</v>
      </c>
      <c r="P14" s="4"/>
      <c r="Q14" s="5">
        <v>37108015274</v>
      </c>
      <c r="R14" s="4"/>
      <c r="S14" s="5">
        <v>39603067413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59963</v>
      </c>
      <c r="AD14" s="4"/>
      <c r="AE14" s="5">
        <v>638764</v>
      </c>
      <c r="AF14" s="4"/>
      <c r="AG14" s="5">
        <v>37108015274</v>
      </c>
      <c r="AH14" s="4"/>
      <c r="AI14" s="5">
        <v>38300721521</v>
      </c>
      <c r="AJ14" s="4"/>
      <c r="AK14" s="11">
        <v>2.3892841305252021E-4</v>
      </c>
    </row>
    <row r="15" spans="1:37" x14ac:dyDescent="0.55000000000000004">
      <c r="A15" s="1" t="s">
        <v>87</v>
      </c>
      <c r="C15" s="4" t="s">
        <v>71</v>
      </c>
      <c r="D15" s="4"/>
      <c r="E15" s="4" t="s">
        <v>71</v>
      </c>
      <c r="F15" s="4"/>
      <c r="G15" s="4" t="s">
        <v>88</v>
      </c>
      <c r="H15" s="4"/>
      <c r="I15" s="4" t="s">
        <v>89</v>
      </c>
      <c r="J15" s="4"/>
      <c r="K15" s="5">
        <v>0</v>
      </c>
      <c r="L15" s="4"/>
      <c r="M15" s="5">
        <v>0</v>
      </c>
      <c r="N15" s="4"/>
      <c r="O15" s="5">
        <v>3758156</v>
      </c>
      <c r="P15" s="4"/>
      <c r="Q15" s="5">
        <v>3090539167710</v>
      </c>
      <c r="R15" s="4"/>
      <c r="S15" s="5">
        <v>3506933940527</v>
      </c>
      <c r="T15" s="4"/>
      <c r="U15" s="5">
        <v>69688</v>
      </c>
      <c r="V15" s="4"/>
      <c r="W15" s="5">
        <v>65404730256</v>
      </c>
      <c r="X15" s="4"/>
      <c r="Y15" s="5">
        <v>0</v>
      </c>
      <c r="Z15" s="4"/>
      <c r="AA15" s="5">
        <v>0</v>
      </c>
      <c r="AB15" s="4"/>
      <c r="AC15" s="5">
        <v>3827844</v>
      </c>
      <c r="AD15" s="4"/>
      <c r="AE15" s="5">
        <v>944015</v>
      </c>
      <c r="AF15" s="4"/>
      <c r="AG15" s="5">
        <v>3155943897965</v>
      </c>
      <c r="AH15" s="4"/>
      <c r="AI15" s="5">
        <v>3613402128901</v>
      </c>
      <c r="AJ15" s="4"/>
      <c r="AK15" s="11">
        <v>2.254120554636415E-2</v>
      </c>
    </row>
    <row r="16" spans="1:37" x14ac:dyDescent="0.55000000000000004">
      <c r="A16" s="1" t="s">
        <v>90</v>
      </c>
      <c r="C16" s="4" t="s">
        <v>71</v>
      </c>
      <c r="D16" s="4"/>
      <c r="E16" s="4" t="s">
        <v>71</v>
      </c>
      <c r="F16" s="4"/>
      <c r="G16" s="4" t="s">
        <v>91</v>
      </c>
      <c r="H16" s="4"/>
      <c r="I16" s="4" t="s">
        <v>92</v>
      </c>
      <c r="J16" s="4"/>
      <c r="K16" s="5">
        <v>0</v>
      </c>
      <c r="L16" s="4"/>
      <c r="M16" s="5">
        <v>0</v>
      </c>
      <c r="N16" s="4"/>
      <c r="O16" s="5">
        <v>53280</v>
      </c>
      <c r="P16" s="4"/>
      <c r="Q16" s="5">
        <v>32439046955</v>
      </c>
      <c r="R16" s="4"/>
      <c r="S16" s="5">
        <v>34642166044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53280</v>
      </c>
      <c r="AD16" s="4"/>
      <c r="AE16" s="5">
        <v>628061</v>
      </c>
      <c r="AF16" s="4"/>
      <c r="AG16" s="5">
        <v>32439046955</v>
      </c>
      <c r="AH16" s="4"/>
      <c r="AI16" s="5">
        <v>33461793385</v>
      </c>
      <c r="AJ16" s="4"/>
      <c r="AK16" s="11">
        <v>2.0874210390490382E-4</v>
      </c>
    </row>
    <row r="17" spans="1:37" x14ac:dyDescent="0.55000000000000004">
      <c r="A17" s="1" t="s">
        <v>93</v>
      </c>
      <c r="C17" s="4" t="s">
        <v>71</v>
      </c>
      <c r="D17" s="4"/>
      <c r="E17" s="4" t="s">
        <v>71</v>
      </c>
      <c r="F17" s="4"/>
      <c r="G17" s="4" t="s">
        <v>94</v>
      </c>
      <c r="H17" s="4"/>
      <c r="I17" s="4" t="s">
        <v>95</v>
      </c>
      <c r="J17" s="4"/>
      <c r="K17" s="5">
        <v>0</v>
      </c>
      <c r="L17" s="4"/>
      <c r="M17" s="5">
        <v>0</v>
      </c>
      <c r="N17" s="4"/>
      <c r="O17" s="5">
        <v>4101996</v>
      </c>
      <c r="P17" s="4"/>
      <c r="Q17" s="5">
        <v>3340208279848</v>
      </c>
      <c r="R17" s="4"/>
      <c r="S17" s="5">
        <v>3770109180099</v>
      </c>
      <c r="T17" s="4"/>
      <c r="U17" s="5">
        <v>31355</v>
      </c>
      <c r="V17" s="4"/>
      <c r="W17" s="5">
        <v>29038263373</v>
      </c>
      <c r="X17" s="4"/>
      <c r="Y17" s="5">
        <v>0</v>
      </c>
      <c r="Z17" s="4"/>
      <c r="AA17" s="5">
        <v>0</v>
      </c>
      <c r="AB17" s="4"/>
      <c r="AC17" s="5">
        <v>4133351</v>
      </c>
      <c r="AD17" s="4"/>
      <c r="AE17" s="5">
        <v>930532</v>
      </c>
      <c r="AF17" s="4"/>
      <c r="AG17" s="5">
        <v>3369246543219</v>
      </c>
      <c r="AH17" s="4"/>
      <c r="AI17" s="5">
        <v>3846066331886</v>
      </c>
      <c r="AJ17" s="4"/>
      <c r="AK17" s="11">
        <v>2.3992616553408907E-2</v>
      </c>
    </row>
    <row r="18" spans="1:37" x14ac:dyDescent="0.55000000000000004">
      <c r="A18" s="1" t="s">
        <v>96</v>
      </c>
      <c r="C18" s="4" t="s">
        <v>71</v>
      </c>
      <c r="D18" s="4"/>
      <c r="E18" s="4" t="s">
        <v>71</v>
      </c>
      <c r="F18" s="4"/>
      <c r="G18" s="4" t="s">
        <v>97</v>
      </c>
      <c r="H18" s="4"/>
      <c r="I18" s="4" t="s">
        <v>98</v>
      </c>
      <c r="J18" s="4"/>
      <c r="K18" s="5">
        <v>0</v>
      </c>
      <c r="L18" s="4"/>
      <c r="M18" s="5">
        <v>0</v>
      </c>
      <c r="N18" s="4"/>
      <c r="O18" s="5">
        <v>682711</v>
      </c>
      <c r="P18" s="4"/>
      <c r="Q18" s="5">
        <v>574194284108</v>
      </c>
      <c r="R18" s="4"/>
      <c r="S18" s="5">
        <v>596659465439</v>
      </c>
      <c r="T18" s="4"/>
      <c r="U18" s="5">
        <v>19716</v>
      </c>
      <c r="V18" s="4"/>
      <c r="W18" s="5">
        <v>17334013017</v>
      </c>
      <c r="X18" s="4"/>
      <c r="Y18" s="5">
        <v>0</v>
      </c>
      <c r="Z18" s="4"/>
      <c r="AA18" s="5">
        <v>0</v>
      </c>
      <c r="AB18" s="4"/>
      <c r="AC18" s="5">
        <v>702427</v>
      </c>
      <c r="AD18" s="4"/>
      <c r="AE18" s="5">
        <v>881110</v>
      </c>
      <c r="AF18" s="4"/>
      <c r="AG18" s="5">
        <v>591528297125</v>
      </c>
      <c r="AH18" s="4"/>
      <c r="AI18" s="5">
        <v>618891470996</v>
      </c>
      <c r="AJ18" s="4"/>
      <c r="AK18" s="11">
        <v>3.8607825425883342E-3</v>
      </c>
    </row>
    <row r="19" spans="1:37" x14ac:dyDescent="0.55000000000000004">
      <c r="A19" s="1" t="s">
        <v>99</v>
      </c>
      <c r="C19" s="4" t="s">
        <v>71</v>
      </c>
      <c r="D19" s="4"/>
      <c r="E19" s="4" t="s">
        <v>71</v>
      </c>
      <c r="F19" s="4"/>
      <c r="G19" s="4" t="s">
        <v>100</v>
      </c>
      <c r="H19" s="4"/>
      <c r="I19" s="4" t="s">
        <v>101</v>
      </c>
      <c r="J19" s="4"/>
      <c r="K19" s="5">
        <v>0</v>
      </c>
      <c r="L19" s="4"/>
      <c r="M19" s="5">
        <v>0</v>
      </c>
      <c r="N19" s="4"/>
      <c r="O19" s="5">
        <v>1943650</v>
      </c>
      <c r="P19" s="4"/>
      <c r="Q19" s="5">
        <v>1459843998227</v>
      </c>
      <c r="R19" s="4"/>
      <c r="S19" s="5">
        <v>1671586955195</v>
      </c>
      <c r="T19" s="4"/>
      <c r="U19" s="5">
        <v>22465</v>
      </c>
      <c r="V19" s="4"/>
      <c r="W19" s="5">
        <v>19411803067</v>
      </c>
      <c r="X19" s="4"/>
      <c r="Y19" s="5">
        <v>0</v>
      </c>
      <c r="Z19" s="4"/>
      <c r="AA19" s="5">
        <v>0</v>
      </c>
      <c r="AB19" s="4"/>
      <c r="AC19" s="5">
        <v>1966115</v>
      </c>
      <c r="AD19" s="4"/>
      <c r="AE19" s="5">
        <v>868901</v>
      </c>
      <c r="AF19" s="4"/>
      <c r="AG19" s="5">
        <v>1479255801293</v>
      </c>
      <c r="AH19" s="4"/>
      <c r="AI19" s="5">
        <v>1708293090692</v>
      </c>
      <c r="AJ19" s="4"/>
      <c r="AK19" s="11">
        <v>1.0656711962040547E-2</v>
      </c>
    </row>
    <row r="20" spans="1:37" x14ac:dyDescent="0.55000000000000004">
      <c r="A20" s="1" t="s">
        <v>102</v>
      </c>
      <c r="C20" s="4" t="s">
        <v>71</v>
      </c>
      <c r="D20" s="4"/>
      <c r="E20" s="4" t="s">
        <v>71</v>
      </c>
      <c r="F20" s="4"/>
      <c r="G20" s="4" t="s">
        <v>103</v>
      </c>
      <c r="H20" s="4"/>
      <c r="I20" s="4" t="s">
        <v>104</v>
      </c>
      <c r="J20" s="4"/>
      <c r="K20" s="5">
        <v>0</v>
      </c>
      <c r="L20" s="4"/>
      <c r="M20" s="5">
        <v>0</v>
      </c>
      <c r="N20" s="4"/>
      <c r="O20" s="5">
        <v>77866</v>
      </c>
      <c r="P20" s="4"/>
      <c r="Q20" s="5">
        <v>57860233106</v>
      </c>
      <c r="R20" s="4"/>
      <c r="S20" s="5">
        <v>66301341981</v>
      </c>
      <c r="T20" s="4"/>
      <c r="U20" s="5">
        <v>147632</v>
      </c>
      <c r="V20" s="4"/>
      <c r="W20" s="5">
        <v>125839042708</v>
      </c>
      <c r="X20" s="4"/>
      <c r="Y20" s="5">
        <v>0</v>
      </c>
      <c r="Z20" s="4"/>
      <c r="AA20" s="5">
        <v>0</v>
      </c>
      <c r="AB20" s="4"/>
      <c r="AC20" s="5">
        <v>225498</v>
      </c>
      <c r="AD20" s="4"/>
      <c r="AE20" s="5">
        <v>858154</v>
      </c>
      <c r="AF20" s="4"/>
      <c r="AG20" s="5">
        <v>183699275813</v>
      </c>
      <c r="AH20" s="4"/>
      <c r="AI20" s="5">
        <v>193504512101</v>
      </c>
      <c r="AJ20" s="4"/>
      <c r="AK20" s="11">
        <v>1.2071241522028382E-3</v>
      </c>
    </row>
    <row r="21" spans="1:37" x14ac:dyDescent="0.55000000000000004">
      <c r="A21" s="1" t="s">
        <v>105</v>
      </c>
      <c r="C21" s="4" t="s">
        <v>71</v>
      </c>
      <c r="D21" s="4"/>
      <c r="E21" s="4" t="s">
        <v>71</v>
      </c>
      <c r="F21" s="4"/>
      <c r="G21" s="4" t="s">
        <v>106</v>
      </c>
      <c r="H21" s="4"/>
      <c r="I21" s="4" t="s">
        <v>107</v>
      </c>
      <c r="J21" s="4"/>
      <c r="K21" s="5">
        <v>0</v>
      </c>
      <c r="L21" s="4"/>
      <c r="M21" s="5">
        <v>0</v>
      </c>
      <c r="N21" s="4"/>
      <c r="O21" s="5">
        <v>188234</v>
      </c>
      <c r="P21" s="4"/>
      <c r="Q21" s="5">
        <v>136526416339</v>
      </c>
      <c r="R21" s="4"/>
      <c r="S21" s="5">
        <v>157873643787</v>
      </c>
      <c r="T21" s="4"/>
      <c r="U21" s="5">
        <v>185847</v>
      </c>
      <c r="V21" s="4"/>
      <c r="W21" s="5">
        <v>156727278616</v>
      </c>
      <c r="X21" s="4"/>
      <c r="Y21" s="5">
        <v>0</v>
      </c>
      <c r="Z21" s="4"/>
      <c r="AA21" s="5">
        <v>0</v>
      </c>
      <c r="AB21" s="4"/>
      <c r="AC21" s="5">
        <v>374081</v>
      </c>
      <c r="AD21" s="4"/>
      <c r="AE21" s="5">
        <v>845589</v>
      </c>
      <c r="AF21" s="4"/>
      <c r="AG21" s="5">
        <v>293253694953</v>
      </c>
      <c r="AH21" s="4"/>
      <c r="AI21" s="5">
        <v>316306521356</v>
      </c>
      <c r="AJ21" s="4"/>
      <c r="AK21" s="11">
        <v>1.9731903782625915E-3</v>
      </c>
    </row>
    <row r="22" spans="1:37" x14ac:dyDescent="0.55000000000000004">
      <c r="A22" s="1" t="s">
        <v>108</v>
      </c>
      <c r="C22" s="4" t="s">
        <v>71</v>
      </c>
      <c r="D22" s="4"/>
      <c r="E22" s="4" t="s">
        <v>71</v>
      </c>
      <c r="F22" s="4"/>
      <c r="G22" s="4" t="s">
        <v>109</v>
      </c>
      <c r="H22" s="4"/>
      <c r="I22" s="4" t="s">
        <v>110</v>
      </c>
      <c r="J22" s="4"/>
      <c r="K22" s="5">
        <v>0</v>
      </c>
      <c r="L22" s="4"/>
      <c r="M22" s="5">
        <v>0</v>
      </c>
      <c r="N22" s="4"/>
      <c r="O22" s="5">
        <v>4678</v>
      </c>
      <c r="P22" s="4"/>
      <c r="Q22" s="5">
        <v>3388833115</v>
      </c>
      <c r="R22" s="4"/>
      <c r="S22" s="5">
        <v>3923749670</v>
      </c>
      <c r="T22" s="4"/>
      <c r="U22" s="5">
        <v>154194</v>
      </c>
      <c r="V22" s="4"/>
      <c r="W22" s="5">
        <v>129617821597</v>
      </c>
      <c r="X22" s="4"/>
      <c r="Y22" s="5">
        <v>0</v>
      </c>
      <c r="Z22" s="4"/>
      <c r="AA22" s="5">
        <v>0</v>
      </c>
      <c r="AB22" s="4"/>
      <c r="AC22" s="5">
        <v>158872</v>
      </c>
      <c r="AD22" s="4"/>
      <c r="AE22" s="5">
        <v>840283</v>
      </c>
      <c r="AF22" s="4"/>
      <c r="AG22" s="5">
        <v>133006654708</v>
      </c>
      <c r="AH22" s="4"/>
      <c r="AI22" s="5">
        <v>133492267750</v>
      </c>
      <c r="AJ22" s="4"/>
      <c r="AK22" s="11">
        <v>8.3275443442499587E-4</v>
      </c>
    </row>
    <row r="23" spans="1:37" x14ac:dyDescent="0.55000000000000004">
      <c r="A23" s="1" t="s">
        <v>111</v>
      </c>
      <c r="C23" s="4" t="s">
        <v>71</v>
      </c>
      <c r="D23" s="4"/>
      <c r="E23" s="4" t="s">
        <v>71</v>
      </c>
      <c r="F23" s="4"/>
      <c r="G23" s="4" t="s">
        <v>112</v>
      </c>
      <c r="H23" s="4"/>
      <c r="I23" s="4" t="s">
        <v>113</v>
      </c>
      <c r="J23" s="4"/>
      <c r="K23" s="5">
        <v>0</v>
      </c>
      <c r="L23" s="4"/>
      <c r="M23" s="5">
        <v>0</v>
      </c>
      <c r="N23" s="4"/>
      <c r="O23" s="5">
        <v>780745</v>
      </c>
      <c r="P23" s="4"/>
      <c r="Q23" s="5">
        <v>670147548079</v>
      </c>
      <c r="R23" s="4"/>
      <c r="S23" s="5">
        <v>778191476071</v>
      </c>
      <c r="T23" s="4"/>
      <c r="U23" s="5">
        <v>0</v>
      </c>
      <c r="V23" s="4"/>
      <c r="W23" s="5">
        <v>0</v>
      </c>
      <c r="X23" s="4"/>
      <c r="Y23" s="5">
        <v>780745</v>
      </c>
      <c r="Z23" s="4"/>
      <c r="AA23" s="5">
        <v>780745000000</v>
      </c>
      <c r="AB23" s="4"/>
      <c r="AC23" s="5">
        <v>0</v>
      </c>
      <c r="AD23" s="4"/>
      <c r="AE23" s="5">
        <v>0</v>
      </c>
      <c r="AF23" s="4"/>
      <c r="AG23" s="5">
        <v>0</v>
      </c>
      <c r="AH23" s="4"/>
      <c r="AI23" s="5">
        <v>0</v>
      </c>
      <c r="AJ23" s="4"/>
      <c r="AK23" s="11">
        <v>0</v>
      </c>
    </row>
    <row r="24" spans="1:37" x14ac:dyDescent="0.55000000000000004">
      <c r="A24" s="1" t="s">
        <v>114</v>
      </c>
      <c r="C24" s="4" t="s">
        <v>71</v>
      </c>
      <c r="D24" s="4"/>
      <c r="E24" s="4" t="s">
        <v>71</v>
      </c>
      <c r="F24" s="4"/>
      <c r="G24" s="4" t="s">
        <v>115</v>
      </c>
      <c r="H24" s="4"/>
      <c r="I24" s="4" t="s">
        <v>116</v>
      </c>
      <c r="J24" s="4"/>
      <c r="K24" s="5">
        <v>0</v>
      </c>
      <c r="L24" s="4"/>
      <c r="M24" s="5">
        <v>0</v>
      </c>
      <c r="N24" s="4"/>
      <c r="O24" s="5">
        <v>172723</v>
      </c>
      <c r="P24" s="4"/>
      <c r="Q24" s="5">
        <v>125858446657</v>
      </c>
      <c r="R24" s="4"/>
      <c r="S24" s="5">
        <v>141879019385</v>
      </c>
      <c r="T24" s="4"/>
      <c r="U24" s="5">
        <v>23099</v>
      </c>
      <c r="V24" s="4"/>
      <c r="W24" s="5">
        <v>19075123713</v>
      </c>
      <c r="X24" s="4"/>
      <c r="Y24" s="5">
        <v>0</v>
      </c>
      <c r="Z24" s="4"/>
      <c r="AA24" s="5">
        <v>0</v>
      </c>
      <c r="AB24" s="4"/>
      <c r="AC24" s="5">
        <v>195822</v>
      </c>
      <c r="AD24" s="4"/>
      <c r="AE24" s="5">
        <v>829661</v>
      </c>
      <c r="AF24" s="4"/>
      <c r="AG24" s="5">
        <v>144933570366</v>
      </c>
      <c r="AH24" s="4"/>
      <c r="AI24" s="5">
        <v>162459580789</v>
      </c>
      <c r="AJ24" s="4"/>
      <c r="AK24" s="11">
        <v>1.013458971048648E-3</v>
      </c>
    </row>
    <row r="25" spans="1:37" x14ac:dyDescent="0.55000000000000004">
      <c r="A25" s="1" t="s">
        <v>117</v>
      </c>
      <c r="C25" s="4" t="s">
        <v>71</v>
      </c>
      <c r="D25" s="4"/>
      <c r="E25" s="4" t="s">
        <v>71</v>
      </c>
      <c r="F25" s="4"/>
      <c r="G25" s="4" t="s">
        <v>118</v>
      </c>
      <c r="H25" s="4"/>
      <c r="I25" s="4" t="s">
        <v>119</v>
      </c>
      <c r="J25" s="4"/>
      <c r="K25" s="5">
        <v>0</v>
      </c>
      <c r="L25" s="4"/>
      <c r="M25" s="5">
        <v>0</v>
      </c>
      <c r="N25" s="4"/>
      <c r="O25" s="5">
        <v>28984</v>
      </c>
      <c r="P25" s="4"/>
      <c r="Q25" s="5">
        <v>21336741926</v>
      </c>
      <c r="R25" s="4"/>
      <c r="S25" s="5">
        <v>23729498574</v>
      </c>
      <c r="T25" s="4"/>
      <c r="U25" s="5">
        <v>630481</v>
      </c>
      <c r="V25" s="4"/>
      <c r="W25" s="5">
        <v>516238467037</v>
      </c>
      <c r="X25" s="4"/>
      <c r="Y25" s="5">
        <v>0</v>
      </c>
      <c r="Z25" s="4"/>
      <c r="AA25" s="5">
        <v>0</v>
      </c>
      <c r="AB25" s="4"/>
      <c r="AC25" s="5">
        <v>659465</v>
      </c>
      <c r="AD25" s="4"/>
      <c r="AE25" s="5">
        <v>822244</v>
      </c>
      <c r="AF25" s="4"/>
      <c r="AG25" s="5">
        <v>537575208925</v>
      </c>
      <c r="AH25" s="4"/>
      <c r="AI25" s="5">
        <v>542220127615</v>
      </c>
      <c r="AJ25" s="4"/>
      <c r="AK25" s="11">
        <v>3.3824896626335004E-3</v>
      </c>
    </row>
    <row r="26" spans="1:37" x14ac:dyDescent="0.55000000000000004">
      <c r="A26" s="1" t="s">
        <v>120</v>
      </c>
      <c r="C26" s="4" t="s">
        <v>71</v>
      </c>
      <c r="D26" s="4"/>
      <c r="E26" s="4" t="s">
        <v>71</v>
      </c>
      <c r="F26" s="4"/>
      <c r="G26" s="4" t="s">
        <v>121</v>
      </c>
      <c r="H26" s="4"/>
      <c r="I26" s="4" t="s">
        <v>122</v>
      </c>
      <c r="J26" s="4"/>
      <c r="K26" s="5">
        <v>0</v>
      </c>
      <c r="L26" s="4"/>
      <c r="M26" s="5">
        <v>0</v>
      </c>
      <c r="N26" s="4"/>
      <c r="O26" s="5">
        <v>2067255</v>
      </c>
      <c r="P26" s="4"/>
      <c r="Q26" s="5">
        <v>1835214163915</v>
      </c>
      <c r="R26" s="4"/>
      <c r="S26" s="5">
        <v>2005562746156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2067255</v>
      </c>
      <c r="AD26" s="4"/>
      <c r="AE26" s="5">
        <v>984142</v>
      </c>
      <c r="AF26" s="4"/>
      <c r="AG26" s="5">
        <v>1835214163915</v>
      </c>
      <c r="AH26" s="4"/>
      <c r="AI26" s="5">
        <v>2034393634401</v>
      </c>
      <c r="AJ26" s="4"/>
      <c r="AK26" s="11">
        <v>1.2690999628429164E-2</v>
      </c>
    </row>
    <row r="27" spans="1:37" x14ac:dyDescent="0.55000000000000004">
      <c r="A27" s="1" t="s">
        <v>123</v>
      </c>
      <c r="C27" s="4" t="s">
        <v>71</v>
      </c>
      <c r="D27" s="4"/>
      <c r="E27" s="4" t="s">
        <v>71</v>
      </c>
      <c r="F27" s="4"/>
      <c r="G27" s="4" t="s">
        <v>124</v>
      </c>
      <c r="H27" s="4"/>
      <c r="I27" s="4" t="s">
        <v>125</v>
      </c>
      <c r="J27" s="4"/>
      <c r="K27" s="5">
        <v>0</v>
      </c>
      <c r="L27" s="4"/>
      <c r="M27" s="5">
        <v>0</v>
      </c>
      <c r="N27" s="4"/>
      <c r="O27" s="5">
        <v>802694</v>
      </c>
      <c r="P27" s="4"/>
      <c r="Q27" s="5">
        <v>611962529573</v>
      </c>
      <c r="R27" s="4"/>
      <c r="S27" s="5">
        <v>768841089175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802694</v>
      </c>
      <c r="AD27" s="4"/>
      <c r="AE27" s="5">
        <v>968659</v>
      </c>
      <c r="AF27" s="4"/>
      <c r="AG27" s="5">
        <v>611962529573</v>
      </c>
      <c r="AH27" s="4"/>
      <c r="AI27" s="5">
        <v>777506637796</v>
      </c>
      <c r="AJ27" s="4"/>
      <c r="AK27" s="11">
        <v>4.8502592047657235E-3</v>
      </c>
    </row>
    <row r="28" spans="1:37" x14ac:dyDescent="0.55000000000000004">
      <c r="A28" s="1" t="s">
        <v>126</v>
      </c>
      <c r="C28" s="4" t="s">
        <v>71</v>
      </c>
      <c r="D28" s="4"/>
      <c r="E28" s="4" t="s">
        <v>71</v>
      </c>
      <c r="F28" s="4"/>
      <c r="G28" s="4" t="s">
        <v>127</v>
      </c>
      <c r="H28" s="4"/>
      <c r="I28" s="4" t="s">
        <v>73</v>
      </c>
      <c r="J28" s="4"/>
      <c r="K28" s="5">
        <v>0</v>
      </c>
      <c r="L28" s="4"/>
      <c r="M28" s="5">
        <v>0</v>
      </c>
      <c r="N28" s="4"/>
      <c r="O28" s="5">
        <v>48897</v>
      </c>
      <c r="P28" s="4"/>
      <c r="Q28" s="5">
        <v>37569020840</v>
      </c>
      <c r="R28" s="4"/>
      <c r="S28" s="5">
        <v>37596326531</v>
      </c>
      <c r="T28" s="4"/>
      <c r="U28" s="5">
        <v>781788</v>
      </c>
      <c r="V28" s="4"/>
      <c r="W28" s="5">
        <v>600863631643</v>
      </c>
      <c r="X28" s="4"/>
      <c r="Y28" s="5">
        <v>0</v>
      </c>
      <c r="Z28" s="4"/>
      <c r="AA28" s="5">
        <v>0</v>
      </c>
      <c r="AB28" s="4"/>
      <c r="AC28" s="5">
        <v>830685</v>
      </c>
      <c r="AD28" s="4"/>
      <c r="AE28" s="5">
        <v>770555</v>
      </c>
      <c r="AF28" s="4"/>
      <c r="AG28" s="5">
        <v>638432652435</v>
      </c>
      <c r="AH28" s="4"/>
      <c r="AI28" s="5">
        <v>640063676746</v>
      </c>
      <c r="AJ28" s="4"/>
      <c r="AK28" s="11">
        <v>3.9928594675072374E-3</v>
      </c>
    </row>
    <row r="29" spans="1:37" x14ac:dyDescent="0.55000000000000004">
      <c r="A29" s="1" t="s">
        <v>128</v>
      </c>
      <c r="C29" s="4" t="s">
        <v>71</v>
      </c>
      <c r="D29" s="4"/>
      <c r="E29" s="4" t="s">
        <v>71</v>
      </c>
      <c r="F29" s="4"/>
      <c r="G29" s="4" t="s">
        <v>129</v>
      </c>
      <c r="H29" s="4"/>
      <c r="I29" s="4" t="s">
        <v>130</v>
      </c>
      <c r="J29" s="4"/>
      <c r="K29" s="5">
        <v>0</v>
      </c>
      <c r="L29" s="4"/>
      <c r="M29" s="5">
        <v>0</v>
      </c>
      <c r="N29" s="4"/>
      <c r="O29" s="5">
        <v>320335</v>
      </c>
      <c r="P29" s="4"/>
      <c r="Q29" s="5">
        <v>215855204249</v>
      </c>
      <c r="R29" s="4"/>
      <c r="S29" s="5">
        <v>243621343557</v>
      </c>
      <c r="T29" s="4"/>
      <c r="U29" s="5">
        <v>1111480</v>
      </c>
      <c r="V29" s="4"/>
      <c r="W29" s="5">
        <v>844849265132</v>
      </c>
      <c r="X29" s="4"/>
      <c r="Y29" s="5">
        <v>0</v>
      </c>
      <c r="Z29" s="4"/>
      <c r="AA29" s="5">
        <v>0</v>
      </c>
      <c r="AB29" s="4"/>
      <c r="AC29" s="5">
        <v>1431815</v>
      </c>
      <c r="AD29" s="4"/>
      <c r="AE29" s="5">
        <v>761624</v>
      </c>
      <c r="AF29" s="4"/>
      <c r="AG29" s="5">
        <v>1060704469345</v>
      </c>
      <c r="AH29" s="4"/>
      <c r="AI29" s="5">
        <v>1090462410504</v>
      </c>
      <c r="AJ29" s="4"/>
      <c r="AK29" s="11">
        <v>6.8025468682696502E-3</v>
      </c>
    </row>
    <row r="30" spans="1:37" x14ac:dyDescent="0.55000000000000004">
      <c r="A30" s="1" t="s">
        <v>131</v>
      </c>
      <c r="C30" s="4" t="s">
        <v>71</v>
      </c>
      <c r="D30" s="4"/>
      <c r="E30" s="4" t="s">
        <v>71</v>
      </c>
      <c r="F30" s="4"/>
      <c r="G30" s="4" t="s">
        <v>132</v>
      </c>
      <c r="H30" s="4"/>
      <c r="I30" s="4" t="s">
        <v>133</v>
      </c>
      <c r="J30" s="4"/>
      <c r="K30" s="5">
        <v>0</v>
      </c>
      <c r="L30" s="4"/>
      <c r="M30" s="5">
        <v>0</v>
      </c>
      <c r="N30" s="4"/>
      <c r="O30" s="5">
        <v>900000</v>
      </c>
      <c r="P30" s="4"/>
      <c r="Q30" s="5">
        <v>496808125000</v>
      </c>
      <c r="R30" s="4"/>
      <c r="S30" s="5">
        <v>511264787721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4"/>
      <c r="AC30" s="5">
        <v>900000</v>
      </c>
      <c r="AD30" s="4"/>
      <c r="AE30" s="5">
        <v>539673</v>
      </c>
      <c r="AF30" s="4"/>
      <c r="AG30" s="5">
        <v>496808125000</v>
      </c>
      <c r="AH30" s="4"/>
      <c r="AI30" s="5">
        <v>485686878904</v>
      </c>
      <c r="AJ30" s="4"/>
      <c r="AK30" s="11">
        <v>3.0298226928528746E-3</v>
      </c>
    </row>
    <row r="31" spans="1:37" x14ac:dyDescent="0.55000000000000004">
      <c r="A31" s="1" t="s">
        <v>134</v>
      </c>
      <c r="C31" s="4" t="s">
        <v>71</v>
      </c>
      <c r="D31" s="4"/>
      <c r="E31" s="4" t="s">
        <v>71</v>
      </c>
      <c r="F31" s="4"/>
      <c r="G31" s="4" t="s">
        <v>135</v>
      </c>
      <c r="H31" s="4"/>
      <c r="I31" s="4" t="s">
        <v>136</v>
      </c>
      <c r="J31" s="4"/>
      <c r="K31" s="5">
        <v>0</v>
      </c>
      <c r="L31" s="4"/>
      <c r="M31" s="5">
        <v>0</v>
      </c>
      <c r="N31" s="4"/>
      <c r="O31" s="5">
        <v>78946</v>
      </c>
      <c r="P31" s="4"/>
      <c r="Q31" s="5">
        <v>51426152369</v>
      </c>
      <c r="R31" s="4"/>
      <c r="S31" s="5">
        <v>58902801651</v>
      </c>
      <c r="T31" s="4"/>
      <c r="U31" s="5">
        <v>389430</v>
      </c>
      <c r="V31" s="4"/>
      <c r="W31" s="5">
        <v>290447110997</v>
      </c>
      <c r="X31" s="4"/>
      <c r="Y31" s="5">
        <v>0</v>
      </c>
      <c r="Z31" s="4"/>
      <c r="AA31" s="5">
        <v>0</v>
      </c>
      <c r="AB31" s="4"/>
      <c r="AC31" s="5">
        <v>468376</v>
      </c>
      <c r="AD31" s="4"/>
      <c r="AE31" s="5">
        <v>746357</v>
      </c>
      <c r="AF31" s="4"/>
      <c r="AG31" s="5">
        <v>341873263359</v>
      </c>
      <c r="AH31" s="4"/>
      <c r="AI31" s="5">
        <v>349562160173</v>
      </c>
      <c r="AJ31" s="4"/>
      <c r="AK31" s="11">
        <v>2.1806464441551628E-3</v>
      </c>
    </row>
    <row r="32" spans="1:37" x14ac:dyDescent="0.55000000000000004">
      <c r="A32" s="1" t="s">
        <v>137</v>
      </c>
      <c r="C32" s="4" t="s">
        <v>71</v>
      </c>
      <c r="D32" s="4"/>
      <c r="E32" s="4" t="s">
        <v>71</v>
      </c>
      <c r="F32" s="4"/>
      <c r="G32" s="4" t="s">
        <v>138</v>
      </c>
      <c r="H32" s="4"/>
      <c r="I32" s="4" t="s">
        <v>139</v>
      </c>
      <c r="J32" s="4"/>
      <c r="K32" s="5">
        <v>0</v>
      </c>
      <c r="L32" s="4"/>
      <c r="M32" s="5">
        <v>0</v>
      </c>
      <c r="N32" s="4"/>
      <c r="O32" s="5">
        <v>90446</v>
      </c>
      <c r="P32" s="4"/>
      <c r="Q32" s="5">
        <v>64588199187</v>
      </c>
      <c r="R32" s="4"/>
      <c r="S32" s="5">
        <v>65361615541</v>
      </c>
      <c r="T32" s="4"/>
      <c r="U32" s="5">
        <v>509348</v>
      </c>
      <c r="V32" s="4"/>
      <c r="W32" s="5">
        <v>366001123218</v>
      </c>
      <c r="X32" s="4"/>
      <c r="Y32" s="5">
        <v>0</v>
      </c>
      <c r="Z32" s="4"/>
      <c r="AA32" s="5">
        <v>0</v>
      </c>
      <c r="AB32" s="4"/>
      <c r="AC32" s="5">
        <v>599794</v>
      </c>
      <c r="AD32" s="4"/>
      <c r="AE32" s="5">
        <v>720836</v>
      </c>
      <c r="AF32" s="4"/>
      <c r="AG32" s="5">
        <v>430589322398</v>
      </c>
      <c r="AH32" s="4"/>
      <c r="AI32" s="5">
        <v>432336354101</v>
      </c>
      <c r="AJ32" s="4"/>
      <c r="AK32" s="11">
        <v>2.6970102621598695E-3</v>
      </c>
    </row>
    <row r="33" spans="1:37" x14ac:dyDescent="0.55000000000000004">
      <c r="A33" s="1" t="s">
        <v>140</v>
      </c>
      <c r="C33" s="4" t="s">
        <v>71</v>
      </c>
      <c r="D33" s="4"/>
      <c r="E33" s="4" t="s">
        <v>71</v>
      </c>
      <c r="F33" s="4"/>
      <c r="G33" s="4" t="s">
        <v>141</v>
      </c>
      <c r="H33" s="4"/>
      <c r="I33" s="4" t="s">
        <v>142</v>
      </c>
      <c r="J33" s="4"/>
      <c r="K33" s="5">
        <v>0</v>
      </c>
      <c r="L33" s="4"/>
      <c r="M33" s="5">
        <v>0</v>
      </c>
      <c r="N33" s="4"/>
      <c r="O33" s="5">
        <v>1187221</v>
      </c>
      <c r="P33" s="4"/>
      <c r="Q33" s="5">
        <v>1006181648242</v>
      </c>
      <c r="R33" s="4"/>
      <c r="S33" s="5">
        <v>1157031434883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4"/>
      <c r="AC33" s="5">
        <v>1187221</v>
      </c>
      <c r="AD33" s="4"/>
      <c r="AE33" s="5">
        <v>987074</v>
      </c>
      <c r="AF33" s="4"/>
      <c r="AG33" s="5">
        <v>1006181648242</v>
      </c>
      <c r="AH33" s="4"/>
      <c r="AI33" s="5">
        <v>1171829571198</v>
      </c>
      <c r="AJ33" s="4"/>
      <c r="AK33" s="11">
        <v>7.3101333002523351E-3</v>
      </c>
    </row>
    <row r="34" spans="1:37" x14ac:dyDescent="0.55000000000000004">
      <c r="A34" s="1" t="s">
        <v>143</v>
      </c>
      <c r="C34" s="4" t="s">
        <v>71</v>
      </c>
      <c r="D34" s="4"/>
      <c r="E34" s="4" t="s">
        <v>71</v>
      </c>
      <c r="F34" s="4"/>
      <c r="G34" s="4" t="s">
        <v>144</v>
      </c>
      <c r="H34" s="4"/>
      <c r="I34" s="4" t="s">
        <v>145</v>
      </c>
      <c r="J34" s="4"/>
      <c r="K34" s="5">
        <v>0</v>
      </c>
      <c r="L34" s="4"/>
      <c r="M34" s="5">
        <v>0</v>
      </c>
      <c r="N34" s="4"/>
      <c r="O34" s="5">
        <v>68229</v>
      </c>
      <c r="P34" s="4"/>
      <c r="Q34" s="5">
        <v>43826970467</v>
      </c>
      <c r="R34" s="4"/>
      <c r="S34" s="5">
        <v>45799670603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4"/>
      <c r="AC34" s="5">
        <v>68229</v>
      </c>
      <c r="AD34" s="4"/>
      <c r="AE34" s="5">
        <v>650825</v>
      </c>
      <c r="AF34" s="4"/>
      <c r="AG34" s="5">
        <v>43826970467</v>
      </c>
      <c r="AH34" s="4"/>
      <c r="AI34" s="5">
        <v>44403418225</v>
      </c>
      <c r="AJ34" s="4"/>
      <c r="AK34" s="11">
        <v>2.7699839139556774E-4</v>
      </c>
    </row>
    <row r="35" spans="1:37" x14ac:dyDescent="0.55000000000000004">
      <c r="A35" s="1" t="s">
        <v>146</v>
      </c>
      <c r="C35" s="4" t="s">
        <v>71</v>
      </c>
      <c r="D35" s="4"/>
      <c r="E35" s="4" t="s">
        <v>71</v>
      </c>
      <c r="F35" s="4"/>
      <c r="G35" s="4" t="s">
        <v>147</v>
      </c>
      <c r="H35" s="4"/>
      <c r="I35" s="4" t="s">
        <v>148</v>
      </c>
      <c r="J35" s="4"/>
      <c r="K35" s="5">
        <v>0</v>
      </c>
      <c r="L35" s="4"/>
      <c r="M35" s="5">
        <v>0</v>
      </c>
      <c r="N35" s="4"/>
      <c r="O35" s="5">
        <v>1217849</v>
      </c>
      <c r="P35" s="4"/>
      <c r="Q35" s="5">
        <v>1022197978340</v>
      </c>
      <c r="R35" s="4"/>
      <c r="S35" s="5">
        <v>1169410017892</v>
      </c>
      <c r="T35" s="4"/>
      <c r="U35" s="5">
        <v>0</v>
      </c>
      <c r="V35" s="4"/>
      <c r="W35" s="5">
        <v>0</v>
      </c>
      <c r="X35" s="4"/>
      <c r="Y35" s="5">
        <v>0</v>
      </c>
      <c r="Z35" s="4"/>
      <c r="AA35" s="5">
        <v>0</v>
      </c>
      <c r="AB35" s="4"/>
      <c r="AC35" s="5">
        <v>1217849</v>
      </c>
      <c r="AD35" s="4"/>
      <c r="AE35" s="5">
        <v>973358</v>
      </c>
      <c r="AF35" s="4"/>
      <c r="AG35" s="5">
        <v>1022197978340</v>
      </c>
      <c r="AH35" s="4"/>
      <c r="AI35" s="5">
        <v>1185357132573</v>
      </c>
      <c r="AJ35" s="4"/>
      <c r="AK35" s="11">
        <v>7.3945212345638903E-3</v>
      </c>
    </row>
    <row r="36" spans="1:37" x14ac:dyDescent="0.55000000000000004">
      <c r="A36" s="1" t="s">
        <v>149</v>
      </c>
      <c r="C36" s="4" t="s">
        <v>71</v>
      </c>
      <c r="D36" s="4"/>
      <c r="E36" s="4" t="s">
        <v>71</v>
      </c>
      <c r="F36" s="4"/>
      <c r="G36" s="4" t="s">
        <v>144</v>
      </c>
      <c r="H36" s="4"/>
      <c r="I36" s="4" t="s">
        <v>150</v>
      </c>
      <c r="J36" s="4"/>
      <c r="K36" s="5">
        <v>0</v>
      </c>
      <c r="L36" s="4"/>
      <c r="M36" s="5">
        <v>0</v>
      </c>
      <c r="N36" s="4"/>
      <c r="O36" s="5">
        <v>29670</v>
      </c>
      <c r="P36" s="4"/>
      <c r="Q36" s="5">
        <v>19378413883</v>
      </c>
      <c r="R36" s="4"/>
      <c r="S36" s="5">
        <v>20203982675</v>
      </c>
      <c r="T36" s="4"/>
      <c r="U36" s="5">
        <v>0</v>
      </c>
      <c r="V36" s="4"/>
      <c r="W36" s="5">
        <v>0</v>
      </c>
      <c r="X36" s="4"/>
      <c r="Y36" s="5">
        <v>0</v>
      </c>
      <c r="Z36" s="4"/>
      <c r="AA36" s="5">
        <v>0</v>
      </c>
      <c r="AB36" s="4"/>
      <c r="AC36" s="5">
        <v>29670</v>
      </c>
      <c r="AD36" s="4"/>
      <c r="AE36" s="5">
        <v>663584</v>
      </c>
      <c r="AF36" s="4"/>
      <c r="AG36" s="5">
        <v>19378413883</v>
      </c>
      <c r="AH36" s="4"/>
      <c r="AI36" s="5">
        <v>19687774349</v>
      </c>
      <c r="AJ36" s="4"/>
      <c r="AK36" s="11">
        <v>1.2281671192965733E-4</v>
      </c>
    </row>
    <row r="37" spans="1:37" x14ac:dyDescent="0.55000000000000004">
      <c r="A37" s="1" t="s">
        <v>151</v>
      </c>
      <c r="C37" s="4" t="s">
        <v>71</v>
      </c>
      <c r="D37" s="4"/>
      <c r="E37" s="4" t="s">
        <v>71</v>
      </c>
      <c r="F37" s="4"/>
      <c r="G37" s="4" t="s">
        <v>152</v>
      </c>
      <c r="H37" s="4"/>
      <c r="I37" s="4" t="s">
        <v>153</v>
      </c>
      <c r="J37" s="4"/>
      <c r="K37" s="5">
        <v>0</v>
      </c>
      <c r="L37" s="4"/>
      <c r="M37" s="5">
        <v>0</v>
      </c>
      <c r="N37" s="4"/>
      <c r="O37" s="5">
        <v>1804112</v>
      </c>
      <c r="P37" s="4"/>
      <c r="Q37" s="5">
        <v>1510775147648</v>
      </c>
      <c r="R37" s="4"/>
      <c r="S37" s="5">
        <v>1697904882340</v>
      </c>
      <c r="T37" s="4"/>
      <c r="U37" s="5">
        <v>0</v>
      </c>
      <c r="V37" s="4"/>
      <c r="W37" s="5">
        <v>0</v>
      </c>
      <c r="X37" s="4"/>
      <c r="Y37" s="5">
        <v>0</v>
      </c>
      <c r="Z37" s="4"/>
      <c r="AA37" s="5">
        <v>0</v>
      </c>
      <c r="AB37" s="4"/>
      <c r="AC37" s="5">
        <v>1804112</v>
      </c>
      <c r="AD37" s="4"/>
      <c r="AE37" s="5">
        <v>952069</v>
      </c>
      <c r="AF37" s="4"/>
      <c r="AG37" s="5">
        <v>1510775147648</v>
      </c>
      <c r="AH37" s="4"/>
      <c r="AI37" s="5">
        <v>1717572549212</v>
      </c>
      <c r="AJ37" s="4"/>
      <c r="AK37" s="11">
        <v>1.0714599286616264E-2</v>
      </c>
    </row>
    <row r="38" spans="1:37" x14ac:dyDescent="0.55000000000000004">
      <c r="A38" s="1" t="s">
        <v>154</v>
      </c>
      <c r="C38" s="4" t="s">
        <v>71</v>
      </c>
      <c r="D38" s="4"/>
      <c r="E38" s="4" t="s">
        <v>71</v>
      </c>
      <c r="F38" s="4"/>
      <c r="G38" s="4" t="s">
        <v>155</v>
      </c>
      <c r="H38" s="4"/>
      <c r="I38" s="4" t="s">
        <v>95</v>
      </c>
      <c r="J38" s="4"/>
      <c r="K38" s="5">
        <v>17</v>
      </c>
      <c r="L38" s="4"/>
      <c r="M38" s="5">
        <v>17</v>
      </c>
      <c r="N38" s="4"/>
      <c r="O38" s="5">
        <v>1510000</v>
      </c>
      <c r="P38" s="4"/>
      <c r="Q38" s="5">
        <v>1496871125000</v>
      </c>
      <c r="R38" s="4"/>
      <c r="S38" s="5">
        <v>1496804996558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4"/>
      <c r="AC38" s="5">
        <v>1510000</v>
      </c>
      <c r="AD38" s="4"/>
      <c r="AE38" s="5">
        <v>991300</v>
      </c>
      <c r="AF38" s="4"/>
      <c r="AG38" s="5">
        <v>1496871125000</v>
      </c>
      <c r="AH38" s="4"/>
      <c r="AI38" s="5">
        <v>1496804996558</v>
      </c>
      <c r="AJ38" s="4"/>
      <c r="AK38" s="11">
        <v>9.3374022283261807E-3</v>
      </c>
    </row>
    <row r="39" spans="1:37" x14ac:dyDescent="0.55000000000000004">
      <c r="A39" s="1" t="s">
        <v>156</v>
      </c>
      <c r="C39" s="4" t="s">
        <v>71</v>
      </c>
      <c r="D39" s="4"/>
      <c r="E39" s="4" t="s">
        <v>71</v>
      </c>
      <c r="F39" s="4"/>
      <c r="G39" s="4" t="s">
        <v>157</v>
      </c>
      <c r="H39" s="4"/>
      <c r="I39" s="4" t="s">
        <v>158</v>
      </c>
      <c r="J39" s="4"/>
      <c r="K39" s="5">
        <v>18</v>
      </c>
      <c r="L39" s="4"/>
      <c r="M39" s="5">
        <v>18</v>
      </c>
      <c r="N39" s="4"/>
      <c r="O39" s="5">
        <v>990000</v>
      </c>
      <c r="P39" s="4"/>
      <c r="Q39" s="5">
        <v>976593625000</v>
      </c>
      <c r="R39" s="4"/>
      <c r="S39" s="5">
        <v>976562506736</v>
      </c>
      <c r="T39" s="4"/>
      <c r="U39" s="5">
        <v>0</v>
      </c>
      <c r="V39" s="4"/>
      <c r="W39" s="5">
        <v>0</v>
      </c>
      <c r="X39" s="4"/>
      <c r="Y39" s="5">
        <v>0</v>
      </c>
      <c r="Z39" s="4"/>
      <c r="AA39" s="5">
        <v>0</v>
      </c>
      <c r="AB39" s="4"/>
      <c r="AC39" s="5">
        <v>990000</v>
      </c>
      <c r="AD39" s="4"/>
      <c r="AE39" s="5">
        <v>986465</v>
      </c>
      <c r="AF39" s="4"/>
      <c r="AG39" s="5">
        <v>976593625000</v>
      </c>
      <c r="AH39" s="4"/>
      <c r="AI39" s="5">
        <v>976562506736</v>
      </c>
      <c r="AJ39" s="4"/>
      <c r="AK39" s="11">
        <v>6.0920139547003373E-3</v>
      </c>
    </row>
    <row r="40" spans="1:37" x14ac:dyDescent="0.55000000000000004">
      <c r="A40" s="1" t="s">
        <v>159</v>
      </c>
      <c r="C40" s="4" t="s">
        <v>71</v>
      </c>
      <c r="D40" s="4"/>
      <c r="E40" s="4" t="s">
        <v>71</v>
      </c>
      <c r="F40" s="4"/>
      <c r="G40" s="4" t="s">
        <v>157</v>
      </c>
      <c r="H40" s="4"/>
      <c r="I40" s="4" t="s">
        <v>158</v>
      </c>
      <c r="J40" s="4"/>
      <c r="K40" s="5">
        <v>18</v>
      </c>
      <c r="L40" s="4"/>
      <c r="M40" s="5">
        <v>18</v>
      </c>
      <c r="N40" s="4"/>
      <c r="O40" s="5">
        <v>3000</v>
      </c>
      <c r="P40" s="4"/>
      <c r="Q40" s="5">
        <v>2643409665</v>
      </c>
      <c r="R40" s="4"/>
      <c r="S40" s="5">
        <v>2984884331</v>
      </c>
      <c r="T40" s="4"/>
      <c r="U40" s="5">
        <v>0</v>
      </c>
      <c r="V40" s="4"/>
      <c r="W40" s="5">
        <v>0</v>
      </c>
      <c r="X40" s="4"/>
      <c r="Y40" s="5">
        <v>0</v>
      </c>
      <c r="Z40" s="4"/>
      <c r="AA40" s="5">
        <v>0</v>
      </c>
      <c r="AB40" s="4"/>
      <c r="AC40" s="5">
        <v>3000</v>
      </c>
      <c r="AD40" s="4"/>
      <c r="AE40" s="5">
        <v>994067</v>
      </c>
      <c r="AF40" s="4"/>
      <c r="AG40" s="5">
        <v>2643409665</v>
      </c>
      <c r="AH40" s="4"/>
      <c r="AI40" s="5">
        <v>2982085439</v>
      </c>
      <c r="AJ40" s="4"/>
      <c r="AK40" s="11">
        <v>1.8602911726783967E-5</v>
      </c>
    </row>
    <row r="41" spans="1:37" x14ac:dyDescent="0.55000000000000004">
      <c r="A41" s="1" t="s">
        <v>160</v>
      </c>
      <c r="C41" s="4" t="s">
        <v>71</v>
      </c>
      <c r="D41" s="4"/>
      <c r="E41" s="4" t="s">
        <v>71</v>
      </c>
      <c r="F41" s="4"/>
      <c r="G41" s="4" t="s">
        <v>161</v>
      </c>
      <c r="H41" s="4"/>
      <c r="I41" s="4" t="s">
        <v>162</v>
      </c>
      <c r="J41" s="4"/>
      <c r="K41" s="5">
        <v>18</v>
      </c>
      <c r="L41" s="4"/>
      <c r="M41" s="5">
        <v>18</v>
      </c>
      <c r="N41" s="4"/>
      <c r="O41" s="5">
        <v>1998800</v>
      </c>
      <c r="P41" s="4"/>
      <c r="Q41" s="5">
        <v>1998800000000</v>
      </c>
      <c r="R41" s="4"/>
      <c r="S41" s="5">
        <v>1768869453652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4"/>
      <c r="AC41" s="5">
        <v>1998800</v>
      </c>
      <c r="AD41" s="4"/>
      <c r="AE41" s="5">
        <v>885000</v>
      </c>
      <c r="AF41" s="4"/>
      <c r="AG41" s="5">
        <v>1998800000000</v>
      </c>
      <c r="AH41" s="4"/>
      <c r="AI41" s="5">
        <v>1768869453652</v>
      </c>
      <c r="AJ41" s="4"/>
      <c r="AK41" s="11">
        <v>1.1034600777074766E-2</v>
      </c>
    </row>
    <row r="42" spans="1:37" x14ac:dyDescent="0.55000000000000004">
      <c r="A42" s="1" t="s">
        <v>163</v>
      </c>
      <c r="C42" s="4" t="s">
        <v>71</v>
      </c>
      <c r="D42" s="4"/>
      <c r="E42" s="4" t="s">
        <v>71</v>
      </c>
      <c r="F42" s="4"/>
      <c r="G42" s="4" t="s">
        <v>164</v>
      </c>
      <c r="H42" s="4"/>
      <c r="I42" s="4" t="s">
        <v>165</v>
      </c>
      <c r="J42" s="4"/>
      <c r="K42" s="5">
        <v>15</v>
      </c>
      <c r="L42" s="4"/>
      <c r="M42" s="5">
        <v>15</v>
      </c>
      <c r="N42" s="4"/>
      <c r="O42" s="5">
        <v>8494000</v>
      </c>
      <c r="P42" s="4"/>
      <c r="Q42" s="5">
        <v>8259542548469</v>
      </c>
      <c r="R42" s="4"/>
      <c r="S42" s="5">
        <v>8067365023491</v>
      </c>
      <c r="T42" s="4"/>
      <c r="U42" s="5">
        <v>0</v>
      </c>
      <c r="V42" s="4"/>
      <c r="W42" s="5">
        <v>0</v>
      </c>
      <c r="X42" s="4"/>
      <c r="Y42" s="5">
        <v>0</v>
      </c>
      <c r="Z42" s="4"/>
      <c r="AA42" s="5">
        <v>0</v>
      </c>
      <c r="AB42" s="4"/>
      <c r="AC42" s="5">
        <v>8494000</v>
      </c>
      <c r="AD42" s="4"/>
      <c r="AE42" s="5">
        <v>987591</v>
      </c>
      <c r="AF42" s="4"/>
      <c r="AG42" s="5">
        <v>8259542548469</v>
      </c>
      <c r="AH42" s="4"/>
      <c r="AI42" s="5">
        <v>8388272895829</v>
      </c>
      <c r="AJ42" s="4"/>
      <c r="AK42" s="11">
        <v>5.2327910589177934E-2</v>
      </c>
    </row>
    <row r="43" spans="1:37" x14ac:dyDescent="0.55000000000000004">
      <c r="A43" s="1" t="s">
        <v>166</v>
      </c>
      <c r="C43" s="4" t="s">
        <v>71</v>
      </c>
      <c r="D43" s="4"/>
      <c r="E43" s="4" t="s">
        <v>71</v>
      </c>
      <c r="F43" s="4"/>
      <c r="G43" s="4" t="s">
        <v>164</v>
      </c>
      <c r="H43" s="4"/>
      <c r="I43" s="4" t="s">
        <v>167</v>
      </c>
      <c r="J43" s="4"/>
      <c r="K43" s="5">
        <v>15</v>
      </c>
      <c r="L43" s="4"/>
      <c r="M43" s="5">
        <v>15</v>
      </c>
      <c r="N43" s="4"/>
      <c r="O43" s="5">
        <v>8499700</v>
      </c>
      <c r="P43" s="4"/>
      <c r="Q43" s="5">
        <v>8100647211542</v>
      </c>
      <c r="R43" s="4"/>
      <c r="S43" s="5">
        <v>8159395811160</v>
      </c>
      <c r="T43" s="4"/>
      <c r="U43" s="5">
        <v>0</v>
      </c>
      <c r="V43" s="4"/>
      <c r="W43" s="5">
        <v>0</v>
      </c>
      <c r="X43" s="4"/>
      <c r="Y43" s="5">
        <v>0</v>
      </c>
      <c r="Z43" s="4"/>
      <c r="AA43" s="5">
        <v>0</v>
      </c>
      <c r="AB43" s="4"/>
      <c r="AC43" s="5">
        <v>8499700</v>
      </c>
      <c r="AD43" s="4"/>
      <c r="AE43" s="5">
        <v>953196</v>
      </c>
      <c r="AF43" s="4"/>
      <c r="AG43" s="5">
        <v>8100647211542</v>
      </c>
      <c r="AH43" s="4"/>
      <c r="AI43" s="5">
        <v>8101566093348</v>
      </c>
      <c r="AJ43" s="4"/>
      <c r="AK43" s="11">
        <v>5.0539369835694001E-2</v>
      </c>
    </row>
    <row r="44" spans="1:37" x14ac:dyDescent="0.55000000000000004">
      <c r="A44" s="1" t="s">
        <v>168</v>
      </c>
      <c r="C44" s="4" t="s">
        <v>71</v>
      </c>
      <c r="D44" s="4"/>
      <c r="E44" s="4" t="s">
        <v>71</v>
      </c>
      <c r="F44" s="4"/>
      <c r="G44" s="4" t="s">
        <v>169</v>
      </c>
      <c r="H44" s="4"/>
      <c r="I44" s="4" t="s">
        <v>170</v>
      </c>
      <c r="J44" s="4"/>
      <c r="K44" s="5">
        <v>15</v>
      </c>
      <c r="L44" s="4"/>
      <c r="M44" s="5">
        <v>15</v>
      </c>
      <c r="N44" s="4"/>
      <c r="O44" s="5">
        <v>4199500</v>
      </c>
      <c r="P44" s="4"/>
      <c r="Q44" s="5">
        <v>4077071037389</v>
      </c>
      <c r="R44" s="4"/>
      <c r="S44" s="5">
        <v>4135507342880</v>
      </c>
      <c r="T44" s="4"/>
      <c r="U44" s="5">
        <v>0</v>
      </c>
      <c r="V44" s="4"/>
      <c r="W44" s="5">
        <v>0</v>
      </c>
      <c r="X44" s="4"/>
      <c r="Y44" s="5">
        <v>4199500</v>
      </c>
      <c r="Z44" s="4"/>
      <c r="AA44" s="5">
        <v>4199500000000</v>
      </c>
      <c r="AB44" s="4"/>
      <c r="AC44" s="5">
        <v>0</v>
      </c>
      <c r="AD44" s="4"/>
      <c r="AE44" s="5">
        <v>0</v>
      </c>
      <c r="AF44" s="4"/>
      <c r="AG44" s="5">
        <v>0</v>
      </c>
      <c r="AH44" s="4"/>
      <c r="AI44" s="5">
        <v>0</v>
      </c>
      <c r="AJ44" s="4"/>
      <c r="AK44" s="11">
        <v>0</v>
      </c>
    </row>
    <row r="45" spans="1:37" x14ac:dyDescent="0.55000000000000004">
      <c r="A45" s="1" t="s">
        <v>171</v>
      </c>
      <c r="C45" s="4" t="s">
        <v>71</v>
      </c>
      <c r="D45" s="4"/>
      <c r="E45" s="4" t="s">
        <v>71</v>
      </c>
      <c r="F45" s="4"/>
      <c r="G45" s="4" t="s">
        <v>172</v>
      </c>
      <c r="H45" s="4"/>
      <c r="I45" s="4" t="s">
        <v>173</v>
      </c>
      <c r="J45" s="4"/>
      <c r="K45" s="5">
        <v>15</v>
      </c>
      <c r="L45" s="4"/>
      <c r="M45" s="5">
        <v>15</v>
      </c>
      <c r="N45" s="4"/>
      <c r="O45" s="5">
        <v>5819000</v>
      </c>
      <c r="P45" s="4"/>
      <c r="Q45" s="5">
        <v>5639480532418</v>
      </c>
      <c r="R45" s="4"/>
      <c r="S45" s="5">
        <v>5752021532528</v>
      </c>
      <c r="T45" s="4"/>
      <c r="U45" s="5">
        <v>0</v>
      </c>
      <c r="V45" s="4"/>
      <c r="W45" s="5">
        <v>0</v>
      </c>
      <c r="X45" s="4"/>
      <c r="Y45" s="5">
        <v>0</v>
      </c>
      <c r="Z45" s="4"/>
      <c r="AA45" s="5">
        <v>0</v>
      </c>
      <c r="AB45" s="4"/>
      <c r="AC45" s="5">
        <v>5819000</v>
      </c>
      <c r="AD45" s="4"/>
      <c r="AE45" s="5">
        <v>995000</v>
      </c>
      <c r="AF45" s="4"/>
      <c r="AG45" s="5">
        <v>5639480532418</v>
      </c>
      <c r="AH45" s="4"/>
      <c r="AI45" s="5">
        <v>5789680641181</v>
      </c>
      <c r="AJ45" s="4"/>
      <c r="AK45" s="11">
        <v>3.6117314576431941E-2</v>
      </c>
    </row>
    <row r="46" spans="1:37" x14ac:dyDescent="0.55000000000000004">
      <c r="A46" s="1" t="s">
        <v>174</v>
      </c>
      <c r="C46" s="4" t="s">
        <v>71</v>
      </c>
      <c r="D46" s="4"/>
      <c r="E46" s="4" t="s">
        <v>71</v>
      </c>
      <c r="F46" s="4"/>
      <c r="G46" s="4" t="s">
        <v>175</v>
      </c>
      <c r="H46" s="4"/>
      <c r="I46" s="4" t="s">
        <v>176</v>
      </c>
      <c r="J46" s="4"/>
      <c r="K46" s="5">
        <v>15</v>
      </c>
      <c r="L46" s="4"/>
      <c r="M46" s="5">
        <v>15</v>
      </c>
      <c r="N46" s="4"/>
      <c r="O46" s="5">
        <v>7823000</v>
      </c>
      <c r="P46" s="4"/>
      <c r="Q46" s="5">
        <v>7565311293255</v>
      </c>
      <c r="R46" s="4"/>
      <c r="S46" s="5">
        <v>7666242921575</v>
      </c>
      <c r="T46" s="4"/>
      <c r="U46" s="5">
        <v>0</v>
      </c>
      <c r="V46" s="4"/>
      <c r="W46" s="5">
        <v>0</v>
      </c>
      <c r="X46" s="4"/>
      <c r="Y46" s="5">
        <v>0</v>
      </c>
      <c r="Z46" s="4"/>
      <c r="AA46" s="5">
        <v>0</v>
      </c>
      <c r="AB46" s="4"/>
      <c r="AC46" s="5">
        <v>7823000</v>
      </c>
      <c r="AD46" s="4"/>
      <c r="AE46" s="5">
        <v>980000</v>
      </c>
      <c r="AF46" s="4"/>
      <c r="AG46" s="5">
        <v>7565311293255</v>
      </c>
      <c r="AH46" s="4"/>
      <c r="AI46" s="5">
        <v>7666242921575</v>
      </c>
      <c r="AJ46" s="4"/>
      <c r="AK46" s="11">
        <v>4.7823727141086167E-2</v>
      </c>
    </row>
    <row r="47" spans="1:37" x14ac:dyDescent="0.55000000000000004">
      <c r="A47" s="1" t="s">
        <v>177</v>
      </c>
      <c r="C47" s="4" t="s">
        <v>71</v>
      </c>
      <c r="D47" s="4"/>
      <c r="E47" s="4" t="s">
        <v>71</v>
      </c>
      <c r="F47" s="4"/>
      <c r="G47" s="4" t="s">
        <v>169</v>
      </c>
      <c r="H47" s="4"/>
      <c r="I47" s="4" t="s">
        <v>178</v>
      </c>
      <c r="J47" s="4"/>
      <c r="K47" s="5">
        <v>16</v>
      </c>
      <c r="L47" s="4"/>
      <c r="M47" s="5">
        <v>16</v>
      </c>
      <c r="N47" s="4"/>
      <c r="O47" s="5">
        <v>500000</v>
      </c>
      <c r="P47" s="4"/>
      <c r="Q47" s="5">
        <v>475186111875</v>
      </c>
      <c r="R47" s="4"/>
      <c r="S47" s="5">
        <v>499980625000</v>
      </c>
      <c r="T47" s="4"/>
      <c r="U47" s="5">
        <v>0</v>
      </c>
      <c r="V47" s="4"/>
      <c r="W47" s="5">
        <v>0</v>
      </c>
      <c r="X47" s="4"/>
      <c r="Y47" s="5">
        <v>0</v>
      </c>
      <c r="Z47" s="4"/>
      <c r="AA47" s="5">
        <v>0</v>
      </c>
      <c r="AB47" s="4"/>
      <c r="AC47" s="5">
        <v>500000</v>
      </c>
      <c r="AD47" s="4"/>
      <c r="AE47" s="5">
        <v>1000000</v>
      </c>
      <c r="AF47" s="4"/>
      <c r="AG47" s="5">
        <v>475186111875</v>
      </c>
      <c r="AH47" s="4"/>
      <c r="AI47" s="5">
        <v>499980625000</v>
      </c>
      <c r="AJ47" s="4"/>
      <c r="AK47" s="11">
        <v>3.1189902577359648E-3</v>
      </c>
    </row>
    <row r="48" spans="1:37" x14ac:dyDescent="0.55000000000000004">
      <c r="A48" s="1" t="s">
        <v>179</v>
      </c>
      <c r="C48" s="4" t="s">
        <v>71</v>
      </c>
      <c r="D48" s="4"/>
      <c r="E48" s="4" t="s">
        <v>71</v>
      </c>
      <c r="F48" s="4"/>
      <c r="G48" s="4" t="s">
        <v>180</v>
      </c>
      <c r="H48" s="4"/>
      <c r="I48" s="4" t="s">
        <v>181</v>
      </c>
      <c r="J48" s="4"/>
      <c r="K48" s="5">
        <v>16</v>
      </c>
      <c r="L48" s="4"/>
      <c r="M48" s="5">
        <v>16</v>
      </c>
      <c r="N48" s="4"/>
      <c r="O48" s="5">
        <v>5000000</v>
      </c>
      <c r="P48" s="4"/>
      <c r="Q48" s="5">
        <v>4752709347507</v>
      </c>
      <c r="R48" s="4"/>
      <c r="S48" s="5">
        <v>4747916011125</v>
      </c>
      <c r="T48" s="4"/>
      <c r="U48" s="5">
        <v>0</v>
      </c>
      <c r="V48" s="4"/>
      <c r="W48" s="5">
        <v>0</v>
      </c>
      <c r="X48" s="4"/>
      <c r="Y48" s="5">
        <v>0</v>
      </c>
      <c r="Z48" s="4"/>
      <c r="AA48" s="5">
        <v>0</v>
      </c>
      <c r="AB48" s="4"/>
      <c r="AC48" s="5">
        <v>5000000</v>
      </c>
      <c r="AD48" s="4"/>
      <c r="AE48" s="5">
        <v>955158</v>
      </c>
      <c r="AF48" s="4"/>
      <c r="AG48" s="5">
        <v>4752709347507</v>
      </c>
      <c r="AH48" s="4"/>
      <c r="AI48" s="5">
        <v>4775604938137</v>
      </c>
      <c r="AJ48" s="4"/>
      <c r="AK48" s="11">
        <v>2.9791284965982569E-2</v>
      </c>
    </row>
    <row r="49" spans="1:37" x14ac:dyDescent="0.55000000000000004">
      <c r="A49" s="1" t="s">
        <v>182</v>
      </c>
      <c r="C49" s="4" t="s">
        <v>71</v>
      </c>
      <c r="D49" s="4"/>
      <c r="E49" s="4" t="s">
        <v>71</v>
      </c>
      <c r="F49" s="4"/>
      <c r="G49" s="4" t="s">
        <v>175</v>
      </c>
      <c r="H49" s="4"/>
      <c r="I49" s="4" t="s">
        <v>183</v>
      </c>
      <c r="J49" s="4"/>
      <c r="K49" s="5">
        <v>17</v>
      </c>
      <c r="L49" s="4"/>
      <c r="M49" s="5">
        <v>17</v>
      </c>
      <c r="N49" s="4"/>
      <c r="O49" s="5">
        <v>100000</v>
      </c>
      <c r="P49" s="4"/>
      <c r="Q49" s="5">
        <v>93503623125</v>
      </c>
      <c r="R49" s="4"/>
      <c r="S49" s="5">
        <v>93796365250</v>
      </c>
      <c r="T49" s="4"/>
      <c r="U49" s="5">
        <v>0</v>
      </c>
      <c r="V49" s="4"/>
      <c r="W49" s="5">
        <v>0</v>
      </c>
      <c r="X49" s="4"/>
      <c r="Y49" s="5">
        <v>0</v>
      </c>
      <c r="Z49" s="4"/>
      <c r="AA49" s="5">
        <v>0</v>
      </c>
      <c r="AB49" s="4"/>
      <c r="AC49" s="5">
        <v>100000</v>
      </c>
      <c r="AD49" s="4"/>
      <c r="AE49" s="5">
        <v>977235</v>
      </c>
      <c r="AF49" s="4"/>
      <c r="AG49" s="5">
        <v>93503623125</v>
      </c>
      <c r="AH49" s="4"/>
      <c r="AI49" s="5">
        <v>97719713214</v>
      </c>
      <c r="AJ49" s="4"/>
      <c r="AK49" s="11">
        <v>6.0959728890138179E-4</v>
      </c>
    </row>
    <row r="50" spans="1:37" x14ac:dyDescent="0.55000000000000004">
      <c r="A50" s="1" t="s">
        <v>184</v>
      </c>
      <c r="C50" s="4" t="s">
        <v>71</v>
      </c>
      <c r="D50" s="4"/>
      <c r="E50" s="4" t="s">
        <v>71</v>
      </c>
      <c r="F50" s="4"/>
      <c r="G50" s="4" t="s">
        <v>185</v>
      </c>
      <c r="H50" s="4"/>
      <c r="I50" s="4" t="s">
        <v>186</v>
      </c>
      <c r="J50" s="4"/>
      <c r="K50" s="5">
        <v>15</v>
      </c>
      <c r="L50" s="4"/>
      <c r="M50" s="5">
        <v>15</v>
      </c>
      <c r="N50" s="4"/>
      <c r="O50" s="5">
        <v>2910155</v>
      </c>
      <c r="P50" s="4"/>
      <c r="Q50" s="5">
        <v>2805389420000</v>
      </c>
      <c r="R50" s="4"/>
      <c r="S50" s="5">
        <v>2800202687466</v>
      </c>
      <c r="T50" s="4"/>
      <c r="U50" s="5">
        <v>0</v>
      </c>
      <c r="V50" s="4"/>
      <c r="W50" s="5">
        <v>0</v>
      </c>
      <c r="X50" s="4"/>
      <c r="Y50" s="5">
        <v>0</v>
      </c>
      <c r="Z50" s="4"/>
      <c r="AA50" s="5">
        <v>0</v>
      </c>
      <c r="AB50" s="4"/>
      <c r="AC50" s="5">
        <v>2910155</v>
      </c>
      <c r="AD50" s="4"/>
      <c r="AE50" s="5">
        <v>980000</v>
      </c>
      <c r="AF50" s="4"/>
      <c r="AG50" s="5">
        <v>2805389420000</v>
      </c>
      <c r="AH50" s="4"/>
      <c r="AI50" s="5">
        <v>2851841386863</v>
      </c>
      <c r="AJ50" s="4"/>
      <c r="AK50" s="11">
        <v>1.7790420383257691E-2</v>
      </c>
    </row>
    <row r="51" spans="1:37" x14ac:dyDescent="0.55000000000000004">
      <c r="A51" s="1" t="s">
        <v>187</v>
      </c>
      <c r="C51" s="4" t="s">
        <v>71</v>
      </c>
      <c r="D51" s="4"/>
      <c r="E51" s="4" t="s">
        <v>71</v>
      </c>
      <c r="F51" s="4"/>
      <c r="G51" s="4" t="s">
        <v>185</v>
      </c>
      <c r="H51" s="4"/>
      <c r="I51" s="4" t="s">
        <v>188</v>
      </c>
      <c r="J51" s="4"/>
      <c r="K51" s="5">
        <v>16</v>
      </c>
      <c r="L51" s="4"/>
      <c r="M51" s="5">
        <v>16</v>
      </c>
      <c r="N51" s="4"/>
      <c r="O51" s="5">
        <v>4721729</v>
      </c>
      <c r="P51" s="4"/>
      <c r="Q51" s="5">
        <v>4474815073300</v>
      </c>
      <c r="R51" s="4"/>
      <c r="S51" s="5">
        <v>4494770177036</v>
      </c>
      <c r="T51" s="4"/>
      <c r="U51" s="5">
        <v>0</v>
      </c>
      <c r="V51" s="4"/>
      <c r="W51" s="5">
        <v>0</v>
      </c>
      <c r="X51" s="4"/>
      <c r="Y51" s="5">
        <v>0</v>
      </c>
      <c r="Z51" s="4"/>
      <c r="AA51" s="5">
        <v>0</v>
      </c>
      <c r="AB51" s="4"/>
      <c r="AC51" s="5">
        <v>4721729</v>
      </c>
      <c r="AD51" s="4"/>
      <c r="AE51" s="5">
        <v>970000</v>
      </c>
      <c r="AF51" s="4"/>
      <c r="AG51" s="5">
        <v>4474815073300</v>
      </c>
      <c r="AH51" s="4"/>
      <c r="AI51" s="5">
        <v>4579899652011</v>
      </c>
      <c r="AJ51" s="4"/>
      <c r="AK51" s="11">
        <v>2.8570431896297269E-2</v>
      </c>
    </row>
    <row r="52" spans="1:37" x14ac:dyDescent="0.55000000000000004">
      <c r="A52" s="1" t="s">
        <v>189</v>
      </c>
      <c r="C52" s="4" t="s">
        <v>71</v>
      </c>
      <c r="D52" s="4"/>
      <c r="E52" s="4" t="s">
        <v>71</v>
      </c>
      <c r="F52" s="4"/>
      <c r="G52" s="4" t="s">
        <v>190</v>
      </c>
      <c r="H52" s="4"/>
      <c r="I52" s="4" t="s">
        <v>191</v>
      </c>
      <c r="J52" s="4"/>
      <c r="K52" s="5">
        <v>16</v>
      </c>
      <c r="L52" s="4"/>
      <c r="M52" s="5">
        <v>16</v>
      </c>
      <c r="N52" s="4"/>
      <c r="O52" s="5">
        <v>1463222</v>
      </c>
      <c r="P52" s="4"/>
      <c r="Q52" s="5">
        <v>1382066732008</v>
      </c>
      <c r="R52" s="4"/>
      <c r="S52" s="5">
        <v>1402211296908</v>
      </c>
      <c r="T52" s="4"/>
      <c r="U52" s="5">
        <v>0</v>
      </c>
      <c r="V52" s="4"/>
      <c r="W52" s="5">
        <v>0</v>
      </c>
      <c r="X52" s="4"/>
      <c r="Y52" s="5">
        <v>0</v>
      </c>
      <c r="Z52" s="4"/>
      <c r="AA52" s="5">
        <v>0</v>
      </c>
      <c r="AB52" s="4"/>
      <c r="AC52" s="5">
        <v>1463222</v>
      </c>
      <c r="AD52" s="4"/>
      <c r="AE52" s="5">
        <v>960785</v>
      </c>
      <c r="AF52" s="4"/>
      <c r="AG52" s="5">
        <v>1382066732008</v>
      </c>
      <c r="AH52" s="4"/>
      <c r="AI52" s="5">
        <v>1405787272902</v>
      </c>
      <c r="AJ52" s="4"/>
      <c r="AK52" s="11">
        <v>8.769613439781887E-3</v>
      </c>
    </row>
    <row r="53" spans="1:37" x14ac:dyDescent="0.55000000000000004">
      <c r="A53" s="1" t="s">
        <v>192</v>
      </c>
      <c r="C53" s="4" t="s">
        <v>71</v>
      </c>
      <c r="D53" s="4"/>
      <c r="E53" s="4" t="s">
        <v>71</v>
      </c>
      <c r="F53" s="4"/>
      <c r="G53" s="4" t="s">
        <v>193</v>
      </c>
      <c r="H53" s="4"/>
      <c r="I53" s="4" t="s">
        <v>194</v>
      </c>
      <c r="J53" s="4"/>
      <c r="K53" s="5">
        <v>16</v>
      </c>
      <c r="L53" s="4"/>
      <c r="M53" s="5">
        <v>16</v>
      </c>
      <c r="N53" s="4"/>
      <c r="O53" s="5">
        <v>1238600</v>
      </c>
      <c r="P53" s="4"/>
      <c r="Q53" s="5">
        <v>1169358026865</v>
      </c>
      <c r="R53" s="4"/>
      <c r="S53" s="5">
        <v>1182168162808</v>
      </c>
      <c r="T53" s="4"/>
      <c r="U53" s="5">
        <v>0</v>
      </c>
      <c r="V53" s="4"/>
      <c r="W53" s="5">
        <v>0</v>
      </c>
      <c r="X53" s="4"/>
      <c r="Y53" s="5">
        <v>0</v>
      </c>
      <c r="Z53" s="4"/>
      <c r="AA53" s="5">
        <v>0</v>
      </c>
      <c r="AB53" s="4"/>
      <c r="AC53" s="5">
        <v>1238600</v>
      </c>
      <c r="AD53" s="4"/>
      <c r="AE53" s="5">
        <v>956098</v>
      </c>
      <c r="AF53" s="4"/>
      <c r="AG53" s="5">
        <v>1169358026865</v>
      </c>
      <c r="AH53" s="4"/>
      <c r="AI53" s="5">
        <v>1184177094159</v>
      </c>
      <c r="AJ53" s="4"/>
      <c r="AK53" s="11">
        <v>7.3871598926778517E-3</v>
      </c>
    </row>
    <row r="54" spans="1:37" x14ac:dyDescent="0.55000000000000004">
      <c r="A54" s="1" t="s">
        <v>195</v>
      </c>
      <c r="C54" s="4" t="s">
        <v>71</v>
      </c>
      <c r="D54" s="4"/>
      <c r="E54" s="4" t="s">
        <v>71</v>
      </c>
      <c r="F54" s="4"/>
      <c r="G54" s="4" t="s">
        <v>196</v>
      </c>
      <c r="H54" s="4"/>
      <c r="I54" s="4" t="s">
        <v>197</v>
      </c>
      <c r="J54" s="4"/>
      <c r="K54" s="5">
        <v>17</v>
      </c>
      <c r="L54" s="4"/>
      <c r="M54" s="5">
        <v>17</v>
      </c>
      <c r="N54" s="4"/>
      <c r="O54" s="5">
        <v>5500000</v>
      </c>
      <c r="P54" s="4"/>
      <c r="Q54" s="5">
        <v>5091194315235</v>
      </c>
      <c r="R54" s="4"/>
      <c r="S54" s="5">
        <v>5161236494335</v>
      </c>
      <c r="T54" s="4"/>
      <c r="U54" s="5">
        <v>0</v>
      </c>
      <c r="V54" s="4"/>
      <c r="W54" s="5">
        <v>0</v>
      </c>
      <c r="X54" s="4"/>
      <c r="Y54" s="5">
        <v>0</v>
      </c>
      <c r="Z54" s="4"/>
      <c r="AA54" s="5">
        <v>0</v>
      </c>
      <c r="AB54" s="4"/>
      <c r="AC54" s="5">
        <v>5500000</v>
      </c>
      <c r="AD54" s="4"/>
      <c r="AE54" s="5">
        <v>953058</v>
      </c>
      <c r="AF54" s="4"/>
      <c r="AG54" s="5">
        <v>5091194315235</v>
      </c>
      <c r="AH54" s="4"/>
      <c r="AI54" s="5">
        <v>5241615879513</v>
      </c>
      <c r="AJ54" s="4"/>
      <c r="AK54" s="11">
        <v>3.2698364787625875E-2</v>
      </c>
    </row>
    <row r="55" spans="1:37" x14ac:dyDescent="0.55000000000000004">
      <c r="A55" s="1" t="s">
        <v>198</v>
      </c>
      <c r="C55" s="4" t="s">
        <v>71</v>
      </c>
      <c r="D55" s="4"/>
      <c r="E55" s="4" t="s">
        <v>71</v>
      </c>
      <c r="F55" s="4"/>
      <c r="G55" s="4" t="s">
        <v>199</v>
      </c>
      <c r="H55" s="4"/>
      <c r="I55" s="4" t="s">
        <v>200</v>
      </c>
      <c r="J55" s="4"/>
      <c r="K55" s="5">
        <v>16</v>
      </c>
      <c r="L55" s="4"/>
      <c r="M55" s="5">
        <v>16</v>
      </c>
      <c r="N55" s="4"/>
      <c r="O55" s="5">
        <v>7000000</v>
      </c>
      <c r="P55" s="4"/>
      <c r="Q55" s="5">
        <v>6591290000000</v>
      </c>
      <c r="R55" s="4"/>
      <c r="S55" s="5">
        <v>6562980674643</v>
      </c>
      <c r="T55" s="4"/>
      <c r="U55" s="5">
        <v>0</v>
      </c>
      <c r="V55" s="4"/>
      <c r="W55" s="5">
        <v>0</v>
      </c>
      <c r="X55" s="4"/>
      <c r="Y55" s="5">
        <v>0</v>
      </c>
      <c r="Z55" s="4"/>
      <c r="AA55" s="5">
        <v>0</v>
      </c>
      <c r="AB55" s="4"/>
      <c r="AC55" s="5">
        <v>7000000</v>
      </c>
      <c r="AD55" s="4"/>
      <c r="AE55" s="5">
        <v>945000</v>
      </c>
      <c r="AF55" s="4"/>
      <c r="AG55" s="5">
        <v>6591290000000</v>
      </c>
      <c r="AH55" s="4"/>
      <c r="AI55" s="5">
        <v>6614743668750</v>
      </c>
      <c r="AJ55" s="4"/>
      <c r="AK55" s="11">
        <v>4.1264241109846812E-2</v>
      </c>
    </row>
    <row r="56" spans="1:37" x14ac:dyDescent="0.55000000000000004">
      <c r="A56" s="1" t="s">
        <v>201</v>
      </c>
      <c r="C56" s="4" t="s">
        <v>71</v>
      </c>
      <c r="D56" s="4"/>
      <c r="E56" s="4" t="s">
        <v>71</v>
      </c>
      <c r="F56" s="4"/>
      <c r="G56" s="4" t="s">
        <v>202</v>
      </c>
      <c r="H56" s="4"/>
      <c r="I56" s="4" t="s">
        <v>203</v>
      </c>
      <c r="J56" s="4"/>
      <c r="K56" s="5">
        <v>16</v>
      </c>
      <c r="L56" s="4"/>
      <c r="M56" s="5">
        <v>16</v>
      </c>
      <c r="N56" s="4"/>
      <c r="O56" s="5">
        <v>8000000</v>
      </c>
      <c r="P56" s="4"/>
      <c r="Q56" s="5">
        <v>7478860000000</v>
      </c>
      <c r="R56" s="4"/>
      <c r="S56" s="5">
        <v>7471710460000</v>
      </c>
      <c r="T56" s="4"/>
      <c r="U56" s="5">
        <v>0</v>
      </c>
      <c r="V56" s="4"/>
      <c r="W56" s="5">
        <v>0</v>
      </c>
      <c r="X56" s="4"/>
      <c r="Y56" s="5">
        <v>0</v>
      </c>
      <c r="Z56" s="4"/>
      <c r="AA56" s="5">
        <v>0</v>
      </c>
      <c r="AB56" s="4"/>
      <c r="AC56" s="5">
        <v>8000000</v>
      </c>
      <c r="AD56" s="4"/>
      <c r="AE56" s="5">
        <v>934000</v>
      </c>
      <c r="AF56" s="4"/>
      <c r="AG56" s="5">
        <v>7478860000000</v>
      </c>
      <c r="AH56" s="4"/>
      <c r="AI56" s="5">
        <v>7471710460000</v>
      </c>
      <c r="AJ56" s="4"/>
      <c r="AK56" s="11">
        <v>4.6610190411606259E-2</v>
      </c>
    </row>
    <row r="57" spans="1:37" x14ac:dyDescent="0.55000000000000004">
      <c r="A57" s="1" t="s">
        <v>204</v>
      </c>
      <c r="C57" s="4" t="s">
        <v>71</v>
      </c>
      <c r="D57" s="4"/>
      <c r="E57" s="4" t="s">
        <v>71</v>
      </c>
      <c r="F57" s="4"/>
      <c r="G57" s="4" t="s">
        <v>205</v>
      </c>
      <c r="H57" s="4"/>
      <c r="I57" s="4" t="s">
        <v>206</v>
      </c>
      <c r="J57" s="4"/>
      <c r="K57" s="5">
        <v>16</v>
      </c>
      <c r="L57" s="4"/>
      <c r="M57" s="5">
        <v>16</v>
      </c>
      <c r="N57" s="4"/>
      <c r="O57" s="5">
        <v>7021051</v>
      </c>
      <c r="P57" s="4"/>
      <c r="Q57" s="5">
        <v>6626532669500</v>
      </c>
      <c r="R57" s="4"/>
      <c r="S57" s="5">
        <v>6613959898927</v>
      </c>
      <c r="T57" s="4"/>
      <c r="U57" s="5">
        <v>0</v>
      </c>
      <c r="V57" s="4"/>
      <c r="W57" s="5">
        <v>0</v>
      </c>
      <c r="X57" s="4"/>
      <c r="Y57" s="5">
        <v>0</v>
      </c>
      <c r="Z57" s="4"/>
      <c r="AA57" s="5">
        <v>0</v>
      </c>
      <c r="AB57" s="4"/>
      <c r="AC57" s="5">
        <v>7021051</v>
      </c>
      <c r="AD57" s="4"/>
      <c r="AE57" s="5">
        <v>942055</v>
      </c>
      <c r="AF57" s="4"/>
      <c r="AG57" s="5">
        <v>6626532669500</v>
      </c>
      <c r="AH57" s="4"/>
      <c r="AI57" s="5">
        <v>6613959898927</v>
      </c>
      <c r="AJ57" s="4"/>
      <c r="AK57" s="11">
        <v>4.1259351779500776E-2</v>
      </c>
    </row>
    <row r="58" spans="1:37" x14ac:dyDescent="0.55000000000000004">
      <c r="A58" s="1" t="s">
        <v>207</v>
      </c>
      <c r="C58" s="4" t="s">
        <v>71</v>
      </c>
      <c r="D58" s="4"/>
      <c r="E58" s="4" t="s">
        <v>71</v>
      </c>
      <c r="F58" s="4"/>
      <c r="G58" s="4" t="s">
        <v>144</v>
      </c>
      <c r="H58" s="4"/>
      <c r="I58" s="4" t="s">
        <v>208</v>
      </c>
      <c r="J58" s="4"/>
      <c r="K58" s="5">
        <v>17</v>
      </c>
      <c r="L58" s="4"/>
      <c r="M58" s="5">
        <v>17</v>
      </c>
      <c r="N58" s="4"/>
      <c r="O58" s="5">
        <v>6684400</v>
      </c>
      <c r="P58" s="4"/>
      <c r="Q58" s="5">
        <v>6185301320425</v>
      </c>
      <c r="R58" s="4"/>
      <c r="S58" s="5">
        <v>6261161854176</v>
      </c>
      <c r="T58" s="4"/>
      <c r="U58" s="5">
        <v>0</v>
      </c>
      <c r="V58" s="4"/>
      <c r="W58" s="5">
        <v>0</v>
      </c>
      <c r="X58" s="4"/>
      <c r="Y58" s="5">
        <v>0</v>
      </c>
      <c r="Z58" s="4"/>
      <c r="AA58" s="5">
        <v>0</v>
      </c>
      <c r="AB58" s="4"/>
      <c r="AC58" s="5">
        <v>6684400</v>
      </c>
      <c r="AD58" s="4"/>
      <c r="AE58" s="5">
        <v>938312</v>
      </c>
      <c r="AF58" s="4"/>
      <c r="AG58" s="5">
        <v>6185301320425</v>
      </c>
      <c r="AH58" s="4"/>
      <c r="AI58" s="5">
        <v>6271809690756</v>
      </c>
      <c r="AJ58" s="4"/>
      <c r="AK58" s="11">
        <v>3.9124942739215102E-2</v>
      </c>
    </row>
    <row r="59" spans="1:37" x14ac:dyDescent="0.55000000000000004">
      <c r="A59" s="1" t="s">
        <v>209</v>
      </c>
      <c r="C59" s="4" t="s">
        <v>71</v>
      </c>
      <c r="D59" s="4"/>
      <c r="E59" s="4" t="s">
        <v>71</v>
      </c>
      <c r="F59" s="4"/>
      <c r="G59" s="4" t="s">
        <v>210</v>
      </c>
      <c r="H59" s="4"/>
      <c r="I59" s="4" t="s">
        <v>211</v>
      </c>
      <c r="J59" s="4"/>
      <c r="K59" s="5">
        <v>17</v>
      </c>
      <c r="L59" s="4"/>
      <c r="M59" s="5">
        <v>17</v>
      </c>
      <c r="N59" s="4"/>
      <c r="O59" s="5">
        <v>1275000</v>
      </c>
      <c r="P59" s="4"/>
      <c r="Q59" s="5">
        <v>1248718900594</v>
      </c>
      <c r="R59" s="4"/>
      <c r="S59" s="5">
        <v>1274950593750</v>
      </c>
      <c r="T59" s="4"/>
      <c r="U59" s="5">
        <v>0</v>
      </c>
      <c r="V59" s="4"/>
      <c r="W59" s="5">
        <v>0</v>
      </c>
      <c r="X59" s="4"/>
      <c r="Y59" s="5">
        <v>0</v>
      </c>
      <c r="Z59" s="4"/>
      <c r="AA59" s="5">
        <v>0</v>
      </c>
      <c r="AB59" s="4"/>
      <c r="AC59" s="5">
        <v>1275000</v>
      </c>
      <c r="AD59" s="4"/>
      <c r="AE59" s="5">
        <v>1000000</v>
      </c>
      <c r="AF59" s="4"/>
      <c r="AG59" s="5">
        <v>1248718900594</v>
      </c>
      <c r="AH59" s="4"/>
      <c r="AI59" s="5">
        <v>1274950593750</v>
      </c>
      <c r="AJ59" s="4"/>
      <c r="AK59" s="11">
        <v>7.9534251572267109E-3</v>
      </c>
    </row>
    <row r="60" spans="1:37" x14ac:dyDescent="0.55000000000000004">
      <c r="A60" s="1" t="s">
        <v>212</v>
      </c>
      <c r="C60" s="4" t="s">
        <v>71</v>
      </c>
      <c r="D60" s="4"/>
      <c r="E60" s="4" t="s">
        <v>71</v>
      </c>
      <c r="F60" s="4"/>
      <c r="G60" s="4" t="s">
        <v>213</v>
      </c>
      <c r="H60" s="4"/>
      <c r="I60" s="4" t="s">
        <v>214</v>
      </c>
      <c r="J60" s="4"/>
      <c r="K60" s="5">
        <v>18</v>
      </c>
      <c r="L60" s="4"/>
      <c r="M60" s="5">
        <v>18</v>
      </c>
      <c r="N60" s="4"/>
      <c r="O60" s="5">
        <v>1000000</v>
      </c>
      <c r="P60" s="4"/>
      <c r="Q60" s="5">
        <v>1000000000000</v>
      </c>
      <c r="R60" s="4"/>
      <c r="S60" s="5">
        <v>972962296250</v>
      </c>
      <c r="T60" s="4"/>
      <c r="U60" s="5">
        <v>0</v>
      </c>
      <c r="V60" s="4"/>
      <c r="W60" s="5">
        <v>0</v>
      </c>
      <c r="X60" s="4"/>
      <c r="Y60" s="5">
        <v>0</v>
      </c>
      <c r="Z60" s="4"/>
      <c r="AA60" s="5">
        <v>0</v>
      </c>
      <c r="AB60" s="4"/>
      <c r="AC60" s="5">
        <v>1000000</v>
      </c>
      <c r="AD60" s="4"/>
      <c r="AE60" s="5">
        <v>973000</v>
      </c>
      <c r="AF60" s="4"/>
      <c r="AG60" s="5">
        <v>1000000000000</v>
      </c>
      <c r="AH60" s="4"/>
      <c r="AI60" s="5">
        <v>972962296250</v>
      </c>
      <c r="AJ60" s="4"/>
      <c r="AK60" s="11">
        <v>6.069555041554188E-3</v>
      </c>
    </row>
    <row r="61" spans="1:37" x14ac:dyDescent="0.55000000000000004">
      <c r="A61" s="1" t="s">
        <v>215</v>
      </c>
      <c r="C61" s="4" t="s">
        <v>71</v>
      </c>
      <c r="D61" s="4"/>
      <c r="E61" s="4" t="s">
        <v>71</v>
      </c>
      <c r="F61" s="4"/>
      <c r="G61" s="4" t="s">
        <v>213</v>
      </c>
      <c r="H61" s="4"/>
      <c r="I61" s="4" t="s">
        <v>214</v>
      </c>
      <c r="J61" s="4"/>
      <c r="K61" s="5">
        <v>18</v>
      </c>
      <c r="L61" s="4"/>
      <c r="M61" s="5">
        <v>18</v>
      </c>
      <c r="N61" s="4"/>
      <c r="O61" s="5">
        <v>729312</v>
      </c>
      <c r="P61" s="4"/>
      <c r="Q61" s="5">
        <v>656403437950</v>
      </c>
      <c r="R61" s="4"/>
      <c r="S61" s="5">
        <v>692819552202</v>
      </c>
      <c r="T61" s="4"/>
      <c r="U61" s="5">
        <v>0</v>
      </c>
      <c r="V61" s="4"/>
      <c r="W61" s="5">
        <v>0</v>
      </c>
      <c r="X61" s="4"/>
      <c r="Y61" s="5">
        <v>0</v>
      </c>
      <c r="Z61" s="4"/>
      <c r="AA61" s="5">
        <v>0</v>
      </c>
      <c r="AB61" s="4"/>
      <c r="AC61" s="5">
        <v>729312</v>
      </c>
      <c r="AD61" s="4"/>
      <c r="AE61" s="5">
        <v>950000</v>
      </c>
      <c r="AF61" s="4"/>
      <c r="AG61" s="5">
        <v>656403437950</v>
      </c>
      <c r="AH61" s="4"/>
      <c r="AI61" s="5">
        <v>692819552202</v>
      </c>
      <c r="AJ61" s="4"/>
      <c r="AK61" s="11">
        <v>4.3219623434148707E-3</v>
      </c>
    </row>
    <row r="62" spans="1:37" x14ac:dyDescent="0.55000000000000004">
      <c r="A62" s="1" t="s">
        <v>216</v>
      </c>
      <c r="C62" s="4" t="s">
        <v>71</v>
      </c>
      <c r="D62" s="4"/>
      <c r="E62" s="4" t="s">
        <v>71</v>
      </c>
      <c r="F62" s="4"/>
      <c r="G62" s="4" t="s">
        <v>213</v>
      </c>
      <c r="H62" s="4"/>
      <c r="I62" s="4" t="s">
        <v>214</v>
      </c>
      <c r="J62" s="4"/>
      <c r="K62" s="5">
        <v>18</v>
      </c>
      <c r="L62" s="4"/>
      <c r="M62" s="5">
        <v>18</v>
      </c>
      <c r="N62" s="4"/>
      <c r="O62" s="5">
        <v>1500000</v>
      </c>
      <c r="P62" s="4"/>
      <c r="Q62" s="5">
        <v>1500000000000</v>
      </c>
      <c r="R62" s="4"/>
      <c r="S62" s="5">
        <v>1454943618750</v>
      </c>
      <c r="T62" s="4"/>
      <c r="U62" s="5">
        <v>0</v>
      </c>
      <c r="V62" s="4"/>
      <c r="W62" s="5">
        <v>0</v>
      </c>
      <c r="X62" s="4"/>
      <c r="Y62" s="5">
        <v>0</v>
      </c>
      <c r="Z62" s="4"/>
      <c r="AA62" s="5">
        <v>0</v>
      </c>
      <c r="AB62" s="4"/>
      <c r="AC62" s="5">
        <v>1500000</v>
      </c>
      <c r="AD62" s="4"/>
      <c r="AE62" s="5">
        <v>970000</v>
      </c>
      <c r="AF62" s="4"/>
      <c r="AG62" s="5">
        <v>1500000000000</v>
      </c>
      <c r="AH62" s="4"/>
      <c r="AI62" s="5">
        <v>1454943618750</v>
      </c>
      <c r="AJ62" s="4"/>
      <c r="AK62" s="11">
        <v>9.0762616500116577E-3</v>
      </c>
    </row>
    <row r="63" spans="1:37" x14ac:dyDescent="0.55000000000000004">
      <c r="A63" s="1" t="s">
        <v>217</v>
      </c>
      <c r="C63" s="4" t="s">
        <v>71</v>
      </c>
      <c r="D63" s="4"/>
      <c r="E63" s="4" t="s">
        <v>71</v>
      </c>
      <c r="F63" s="4"/>
      <c r="G63" s="4" t="s">
        <v>218</v>
      </c>
      <c r="H63" s="4"/>
      <c r="I63" s="4" t="s">
        <v>219</v>
      </c>
      <c r="J63" s="4"/>
      <c r="K63" s="5">
        <v>18</v>
      </c>
      <c r="L63" s="4"/>
      <c r="M63" s="5">
        <v>18</v>
      </c>
      <c r="N63" s="4"/>
      <c r="O63" s="5">
        <v>1000000</v>
      </c>
      <c r="P63" s="4"/>
      <c r="Q63" s="5">
        <v>1000000000000</v>
      </c>
      <c r="R63" s="4"/>
      <c r="S63" s="5">
        <v>933040843288</v>
      </c>
      <c r="T63" s="4"/>
      <c r="U63" s="5">
        <v>0</v>
      </c>
      <c r="V63" s="4"/>
      <c r="W63" s="5">
        <v>0</v>
      </c>
      <c r="X63" s="4"/>
      <c r="Y63" s="5">
        <v>0</v>
      </c>
      <c r="Z63" s="4"/>
      <c r="AA63" s="5">
        <v>0</v>
      </c>
      <c r="AB63" s="4"/>
      <c r="AC63" s="5">
        <v>1000000</v>
      </c>
      <c r="AD63" s="4"/>
      <c r="AE63" s="5">
        <v>935675</v>
      </c>
      <c r="AF63" s="4"/>
      <c r="AG63" s="5">
        <v>1000000000000</v>
      </c>
      <c r="AH63" s="4"/>
      <c r="AI63" s="5">
        <v>935638742593</v>
      </c>
      <c r="AJ63" s="4"/>
      <c r="AK63" s="11">
        <v>5.8367224188095191E-3</v>
      </c>
    </row>
    <row r="64" spans="1:37" x14ac:dyDescent="0.55000000000000004">
      <c r="A64" s="1" t="s">
        <v>220</v>
      </c>
      <c r="C64" s="4" t="s">
        <v>71</v>
      </c>
      <c r="D64" s="4"/>
      <c r="E64" s="4" t="s">
        <v>71</v>
      </c>
      <c r="F64" s="4"/>
      <c r="G64" s="4" t="s">
        <v>221</v>
      </c>
      <c r="H64" s="4"/>
      <c r="I64" s="4" t="s">
        <v>222</v>
      </c>
      <c r="J64" s="4"/>
      <c r="K64" s="5">
        <v>18</v>
      </c>
      <c r="L64" s="4"/>
      <c r="M64" s="5">
        <v>18</v>
      </c>
      <c r="N64" s="4"/>
      <c r="O64" s="5">
        <v>986000</v>
      </c>
      <c r="P64" s="4"/>
      <c r="Q64" s="5">
        <v>986000000000</v>
      </c>
      <c r="R64" s="4"/>
      <c r="S64" s="5">
        <v>950176309241</v>
      </c>
      <c r="T64" s="4"/>
      <c r="U64" s="5">
        <v>6500000</v>
      </c>
      <c r="V64" s="4"/>
      <c r="W64" s="5">
        <v>6360016375000</v>
      </c>
      <c r="X64" s="4"/>
      <c r="Y64" s="5">
        <v>2000</v>
      </c>
      <c r="Z64" s="4"/>
      <c r="AA64" s="5">
        <v>1999922500</v>
      </c>
      <c r="AB64" s="4"/>
      <c r="AC64" s="5">
        <v>7484000</v>
      </c>
      <c r="AD64" s="4"/>
      <c r="AE64" s="5">
        <v>974581</v>
      </c>
      <c r="AF64" s="4"/>
      <c r="AG64" s="5">
        <v>7344053773778</v>
      </c>
      <c r="AH64" s="4"/>
      <c r="AI64" s="5">
        <v>7293481570656</v>
      </c>
      <c r="AJ64" s="4"/>
      <c r="AK64" s="11">
        <v>4.5498358989116562E-2</v>
      </c>
    </row>
    <row r="65" spans="1:37" x14ac:dyDescent="0.55000000000000004">
      <c r="A65" s="1" t="s">
        <v>223</v>
      </c>
      <c r="C65" s="4" t="s">
        <v>71</v>
      </c>
      <c r="D65" s="4"/>
      <c r="E65" s="4" t="s">
        <v>71</v>
      </c>
      <c r="F65" s="4"/>
      <c r="G65" s="4" t="s">
        <v>224</v>
      </c>
      <c r="H65" s="4"/>
      <c r="I65" s="4" t="s">
        <v>225</v>
      </c>
      <c r="J65" s="4"/>
      <c r="K65" s="5">
        <v>16</v>
      </c>
      <c r="L65" s="4"/>
      <c r="M65" s="5">
        <v>16</v>
      </c>
      <c r="N65" s="4"/>
      <c r="O65" s="5">
        <v>0</v>
      </c>
      <c r="P65" s="4"/>
      <c r="Q65" s="5">
        <v>0</v>
      </c>
      <c r="R65" s="4"/>
      <c r="S65" s="5">
        <v>0</v>
      </c>
      <c r="T65" s="4"/>
      <c r="U65" s="5">
        <v>6000000</v>
      </c>
      <c r="V65" s="4"/>
      <c r="W65" s="5">
        <v>5868616250000</v>
      </c>
      <c r="X65" s="4"/>
      <c r="Y65" s="5">
        <v>0</v>
      </c>
      <c r="Z65" s="4"/>
      <c r="AA65" s="5">
        <v>0</v>
      </c>
      <c r="AB65" s="4"/>
      <c r="AC65" s="5">
        <v>6000000</v>
      </c>
      <c r="AD65" s="4"/>
      <c r="AE65" s="5">
        <v>978000</v>
      </c>
      <c r="AF65" s="4"/>
      <c r="AG65" s="5">
        <v>5868616250000</v>
      </c>
      <c r="AH65" s="4"/>
      <c r="AI65" s="5">
        <v>5867772615000</v>
      </c>
      <c r="AJ65" s="4"/>
      <c r="AK65" s="11">
        <v>3.660446966478928E-2</v>
      </c>
    </row>
    <row r="66" spans="1:37" x14ac:dyDescent="0.55000000000000004">
      <c r="A66" s="1" t="s">
        <v>226</v>
      </c>
      <c r="C66" s="4" t="s">
        <v>71</v>
      </c>
      <c r="D66" s="4"/>
      <c r="E66" s="4" t="s">
        <v>71</v>
      </c>
      <c r="F66" s="4"/>
      <c r="G66" s="4" t="s">
        <v>202</v>
      </c>
      <c r="H66" s="4"/>
      <c r="I66" s="4" t="s">
        <v>227</v>
      </c>
      <c r="J66" s="4"/>
      <c r="K66" s="5">
        <v>17</v>
      </c>
      <c r="L66" s="4"/>
      <c r="M66" s="5">
        <v>17</v>
      </c>
      <c r="N66" s="4"/>
      <c r="O66" s="5">
        <v>0</v>
      </c>
      <c r="P66" s="4"/>
      <c r="Q66" s="5">
        <v>0</v>
      </c>
      <c r="R66" s="4"/>
      <c r="S66" s="5">
        <v>0</v>
      </c>
      <c r="T66" s="4"/>
      <c r="U66" s="5">
        <v>3000000</v>
      </c>
      <c r="V66" s="4"/>
      <c r="W66" s="5">
        <v>2778060000000</v>
      </c>
      <c r="X66" s="4"/>
      <c r="Y66" s="5">
        <v>0</v>
      </c>
      <c r="Z66" s="4"/>
      <c r="AA66" s="5">
        <v>0</v>
      </c>
      <c r="AB66" s="4"/>
      <c r="AC66" s="5">
        <v>3000000</v>
      </c>
      <c r="AD66" s="4"/>
      <c r="AE66" s="5">
        <v>926800</v>
      </c>
      <c r="AF66" s="4"/>
      <c r="AG66" s="5">
        <v>2778060000000</v>
      </c>
      <c r="AH66" s="4"/>
      <c r="AI66" s="5">
        <v>2780292259500</v>
      </c>
      <c r="AJ66" s="4"/>
      <c r="AK66" s="11">
        <v>1.7344081025218155E-2</v>
      </c>
    </row>
    <row r="67" spans="1:37" ht="24.75" thickBot="1" x14ac:dyDescent="0.6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4">
        <f>SUM(Q9:Q66)</f>
        <v>115177587466859</v>
      </c>
      <c r="R67" s="4"/>
      <c r="S67" s="14">
        <f>SUM(S9:S66)</f>
        <v>117232763727506</v>
      </c>
      <c r="T67" s="4"/>
      <c r="U67" s="4"/>
      <c r="V67" s="4"/>
      <c r="W67" s="14">
        <f>SUM(W9:W66)</f>
        <v>18187540299374</v>
      </c>
      <c r="X67" s="4"/>
      <c r="Y67" s="4"/>
      <c r="Z67" s="4"/>
      <c r="AA67" s="14">
        <f>SUM(AA9:AA66)</f>
        <v>4982244922500</v>
      </c>
      <c r="AB67" s="4"/>
      <c r="AC67" s="4"/>
      <c r="AD67" s="4"/>
      <c r="AE67" s="4"/>
      <c r="AF67" s="4"/>
      <c r="AG67" s="14">
        <f>SUM(AG9:AG66)</f>
        <v>128615946579392</v>
      </c>
      <c r="AH67" s="4"/>
      <c r="AI67" s="14">
        <f>SUM(AI9:AI66)</f>
        <v>131477939691934</v>
      </c>
      <c r="AJ67" s="4"/>
      <c r="AK67" s="12">
        <f>SUM(AK9:AK66)</f>
        <v>0.82018860832125018</v>
      </c>
    </row>
    <row r="68" spans="1:37" ht="24.75" thickTop="1" x14ac:dyDescent="0.55000000000000004">
      <c r="Q68" s="3"/>
      <c r="S68" s="3"/>
      <c r="AG68" s="3"/>
      <c r="AI68" s="3"/>
    </row>
    <row r="69" spans="1:37" x14ac:dyDescent="0.55000000000000004">
      <c r="P69" s="3">
        <f t="shared" ref="P69" si="0">P68-P67</f>
        <v>0</v>
      </c>
      <c r="Q69" s="3"/>
      <c r="R69" s="3"/>
      <c r="S69" s="3"/>
      <c r="AG69" s="3"/>
      <c r="AH69" s="3"/>
      <c r="AI69" s="3"/>
      <c r="AK69" s="8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rightToLeft="1" topLeftCell="A28" workbookViewId="0">
      <selection activeCell="K10" sqref="K1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8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6" spans="1:13" ht="24.75" x14ac:dyDescent="0.55000000000000004">
      <c r="A6" s="27" t="s">
        <v>3</v>
      </c>
      <c r="C6" s="28" t="s">
        <v>6</v>
      </c>
      <c r="D6" s="28" t="s">
        <v>6</v>
      </c>
      <c r="E6" s="28" t="s">
        <v>6</v>
      </c>
      <c r="F6" s="28" t="s">
        <v>6</v>
      </c>
      <c r="G6" s="28" t="s">
        <v>6</v>
      </c>
      <c r="H6" s="28" t="s">
        <v>6</v>
      </c>
      <c r="I6" s="28" t="s">
        <v>6</v>
      </c>
      <c r="J6" s="28" t="s">
        <v>6</v>
      </c>
      <c r="K6" s="28" t="s">
        <v>6</v>
      </c>
      <c r="L6" s="28" t="s">
        <v>6</v>
      </c>
      <c r="M6" s="28" t="s">
        <v>6</v>
      </c>
    </row>
    <row r="7" spans="1:13" ht="24.75" x14ac:dyDescent="0.55000000000000004">
      <c r="A7" s="28" t="s">
        <v>3</v>
      </c>
      <c r="C7" s="28" t="s">
        <v>7</v>
      </c>
      <c r="E7" s="28" t="s">
        <v>228</v>
      </c>
      <c r="G7" s="28" t="s">
        <v>229</v>
      </c>
      <c r="I7" s="28" t="s">
        <v>230</v>
      </c>
      <c r="K7" s="28" t="s">
        <v>231</v>
      </c>
      <c r="M7" s="28" t="s">
        <v>232</v>
      </c>
    </row>
    <row r="8" spans="1:13" x14ac:dyDescent="0.55000000000000004">
      <c r="A8" s="1" t="s">
        <v>209</v>
      </c>
      <c r="C8" s="5">
        <v>1275000</v>
      </c>
      <c r="D8" s="4"/>
      <c r="E8" s="5">
        <v>1000000</v>
      </c>
      <c r="F8" s="4"/>
      <c r="G8" s="5">
        <v>1000000</v>
      </c>
      <c r="H8" s="4"/>
      <c r="I8" s="11">
        <f t="shared" ref="I8:I35" si="0">(E8-G8)/G8</f>
        <v>0</v>
      </c>
      <c r="J8" s="4"/>
      <c r="K8" s="5">
        <v>1275000000000</v>
      </c>
      <c r="L8" s="4"/>
      <c r="M8" s="4" t="s">
        <v>372</v>
      </c>
    </row>
    <row r="9" spans="1:13" x14ac:dyDescent="0.55000000000000004">
      <c r="A9" s="1" t="s">
        <v>154</v>
      </c>
      <c r="C9" s="5">
        <v>1510000</v>
      </c>
      <c r="D9" s="4"/>
      <c r="E9" s="5">
        <v>970000</v>
      </c>
      <c r="F9" s="4"/>
      <c r="G9" s="5">
        <v>991300</v>
      </c>
      <c r="H9" s="4"/>
      <c r="I9" s="11">
        <f t="shared" si="0"/>
        <v>-2.1486936346212043E-2</v>
      </c>
      <c r="J9" s="4"/>
      <c r="K9" s="5">
        <v>1496863000000</v>
      </c>
      <c r="L9" s="4"/>
      <c r="M9" s="4" t="s">
        <v>372</v>
      </c>
    </row>
    <row r="10" spans="1:13" x14ac:dyDescent="0.55000000000000004">
      <c r="A10" s="1" t="s">
        <v>156</v>
      </c>
      <c r="C10" s="5">
        <v>990000</v>
      </c>
      <c r="D10" s="4"/>
      <c r="E10" s="5">
        <v>986450</v>
      </c>
      <c r="F10" s="4"/>
      <c r="G10" s="5">
        <v>986465</v>
      </c>
      <c r="H10" s="4"/>
      <c r="I10" s="11">
        <f t="shared" si="0"/>
        <v>-1.5205810647108615E-5</v>
      </c>
      <c r="J10" s="4"/>
      <c r="K10" s="5">
        <v>976600350000</v>
      </c>
      <c r="L10" s="4"/>
      <c r="M10" s="4" t="s">
        <v>372</v>
      </c>
    </row>
    <row r="11" spans="1:13" x14ac:dyDescent="0.55000000000000004">
      <c r="A11" s="1" t="s">
        <v>223</v>
      </c>
      <c r="C11" s="5">
        <v>6000000</v>
      </c>
      <c r="D11" s="4"/>
      <c r="E11" s="5">
        <v>976892</v>
      </c>
      <c r="F11" s="4"/>
      <c r="G11" s="5">
        <v>978000</v>
      </c>
      <c r="H11" s="4"/>
      <c r="I11" s="11">
        <f t="shared" si="0"/>
        <v>-1.1329243353783232E-3</v>
      </c>
      <c r="J11" s="4"/>
      <c r="K11" s="5">
        <v>5868000000000</v>
      </c>
      <c r="L11" s="4"/>
      <c r="M11" s="4" t="s">
        <v>372</v>
      </c>
    </row>
    <row r="12" spans="1:13" x14ac:dyDescent="0.55000000000000004">
      <c r="A12" s="1" t="s">
        <v>70</v>
      </c>
      <c r="C12" s="5">
        <v>979500</v>
      </c>
      <c r="D12" s="4"/>
      <c r="E12" s="5">
        <v>940000</v>
      </c>
      <c r="F12" s="4"/>
      <c r="G12" s="5">
        <v>939615</v>
      </c>
      <c r="H12" s="4"/>
      <c r="I12" s="11">
        <f t="shared" si="0"/>
        <v>4.097422880647925E-4</v>
      </c>
      <c r="J12" s="4"/>
      <c r="K12" s="5">
        <v>920352892500</v>
      </c>
      <c r="L12" s="4"/>
      <c r="M12" s="4" t="s">
        <v>372</v>
      </c>
    </row>
    <row r="13" spans="1:13" x14ac:dyDescent="0.55000000000000004">
      <c r="A13" s="1" t="s">
        <v>220</v>
      </c>
      <c r="C13" s="5">
        <v>7484000</v>
      </c>
      <c r="D13" s="4"/>
      <c r="E13" s="5">
        <v>1000000</v>
      </c>
      <c r="F13" s="4"/>
      <c r="G13" s="5">
        <v>974581</v>
      </c>
      <c r="H13" s="4"/>
      <c r="I13" s="11">
        <f t="shared" si="0"/>
        <v>2.6081977793533835E-2</v>
      </c>
      <c r="J13" s="4"/>
      <c r="K13" s="5">
        <v>7293764204000</v>
      </c>
      <c r="L13" s="4"/>
      <c r="M13" s="4" t="s">
        <v>372</v>
      </c>
    </row>
    <row r="14" spans="1:13" x14ac:dyDescent="0.55000000000000004">
      <c r="A14" s="1" t="s">
        <v>216</v>
      </c>
      <c r="C14" s="5">
        <v>1500000</v>
      </c>
      <c r="D14" s="4"/>
      <c r="E14" s="5">
        <v>999999</v>
      </c>
      <c r="F14" s="4"/>
      <c r="G14" s="5">
        <v>970000</v>
      </c>
      <c r="H14" s="4"/>
      <c r="I14" s="11">
        <f t="shared" si="0"/>
        <v>3.0926804123711338E-2</v>
      </c>
      <c r="J14" s="4"/>
      <c r="K14" s="5">
        <v>1455000000000</v>
      </c>
      <c r="L14" s="4"/>
      <c r="M14" s="4" t="s">
        <v>372</v>
      </c>
    </row>
    <row r="15" spans="1:13" x14ac:dyDescent="0.55000000000000004">
      <c r="A15" s="1" t="s">
        <v>215</v>
      </c>
      <c r="C15" s="5">
        <v>729312</v>
      </c>
      <c r="D15" s="4"/>
      <c r="E15" s="5">
        <v>1026560</v>
      </c>
      <c r="F15" s="4"/>
      <c r="G15" s="5">
        <v>950000</v>
      </c>
      <c r="H15" s="4"/>
      <c r="I15" s="11">
        <f t="shared" si="0"/>
        <v>8.058947368421053E-2</v>
      </c>
      <c r="J15" s="4"/>
      <c r="K15" s="5">
        <v>692846400000</v>
      </c>
      <c r="L15" s="4"/>
      <c r="M15" s="4" t="s">
        <v>372</v>
      </c>
    </row>
    <row r="16" spans="1:13" x14ac:dyDescent="0.55000000000000004">
      <c r="A16" s="1" t="s">
        <v>212</v>
      </c>
      <c r="C16" s="5">
        <v>1000000</v>
      </c>
      <c r="D16" s="4"/>
      <c r="E16" s="5">
        <v>973159</v>
      </c>
      <c r="F16" s="4"/>
      <c r="G16" s="5">
        <v>973000</v>
      </c>
      <c r="H16" s="4"/>
      <c r="I16" s="11">
        <f t="shared" si="0"/>
        <v>1.6341212744090441E-4</v>
      </c>
      <c r="J16" s="4"/>
      <c r="K16" s="5">
        <v>973000000000</v>
      </c>
      <c r="L16" s="4"/>
      <c r="M16" s="4" t="s">
        <v>372</v>
      </c>
    </row>
    <row r="17" spans="1:13" x14ac:dyDescent="0.55000000000000004">
      <c r="A17" s="1" t="s">
        <v>217</v>
      </c>
      <c r="C17" s="5">
        <v>1000000</v>
      </c>
      <c r="D17" s="4"/>
      <c r="E17" s="5">
        <v>981500</v>
      </c>
      <c r="F17" s="4"/>
      <c r="G17" s="5">
        <v>935675</v>
      </c>
      <c r="H17" s="4"/>
      <c r="I17" s="11">
        <f t="shared" si="0"/>
        <v>4.8975338659256684E-2</v>
      </c>
      <c r="J17" s="4"/>
      <c r="K17" s="5">
        <v>935675000000</v>
      </c>
      <c r="L17" s="4"/>
      <c r="M17" s="4" t="s">
        <v>372</v>
      </c>
    </row>
    <row r="18" spans="1:13" x14ac:dyDescent="0.55000000000000004">
      <c r="A18" s="1" t="s">
        <v>160</v>
      </c>
      <c r="C18" s="5">
        <v>1998800</v>
      </c>
      <c r="D18" s="4"/>
      <c r="E18" s="5">
        <v>885000</v>
      </c>
      <c r="F18" s="4"/>
      <c r="G18" s="5">
        <v>885000</v>
      </c>
      <c r="H18" s="4"/>
      <c r="I18" s="11">
        <f t="shared" si="0"/>
        <v>0</v>
      </c>
      <c r="J18" s="4"/>
      <c r="K18" s="5">
        <v>1768938000000</v>
      </c>
      <c r="L18" s="4"/>
      <c r="M18" s="4" t="s">
        <v>372</v>
      </c>
    </row>
    <row r="19" spans="1:13" x14ac:dyDescent="0.55000000000000004">
      <c r="A19" s="1" t="s">
        <v>163</v>
      </c>
      <c r="C19" s="5">
        <v>8494000</v>
      </c>
      <c r="D19" s="4"/>
      <c r="E19" s="5">
        <v>996905</v>
      </c>
      <c r="F19" s="4"/>
      <c r="G19" s="5">
        <v>987591</v>
      </c>
      <c r="H19" s="4"/>
      <c r="I19" s="11">
        <f t="shared" si="0"/>
        <v>9.4310296468882362E-3</v>
      </c>
      <c r="J19" s="4"/>
      <c r="K19" s="5">
        <v>8388597954000</v>
      </c>
      <c r="L19" s="4"/>
      <c r="M19" s="4" t="s">
        <v>372</v>
      </c>
    </row>
    <row r="20" spans="1:13" x14ac:dyDescent="0.55000000000000004">
      <c r="A20" s="1" t="s">
        <v>166</v>
      </c>
      <c r="C20" s="5">
        <v>8499700</v>
      </c>
      <c r="D20" s="4"/>
      <c r="E20" s="5">
        <v>960000</v>
      </c>
      <c r="F20" s="4"/>
      <c r="G20" s="5">
        <v>953196</v>
      </c>
      <c r="H20" s="4"/>
      <c r="I20" s="11">
        <f t="shared" si="0"/>
        <v>7.1380912215326126E-3</v>
      </c>
      <c r="J20" s="4"/>
      <c r="K20" s="5">
        <v>8101880041200</v>
      </c>
      <c r="L20" s="4"/>
      <c r="M20" s="4" t="s">
        <v>372</v>
      </c>
    </row>
    <row r="21" spans="1:13" x14ac:dyDescent="0.55000000000000004">
      <c r="A21" s="1" t="s">
        <v>177</v>
      </c>
      <c r="C21" s="5">
        <v>500000</v>
      </c>
      <c r="D21" s="4"/>
      <c r="E21" s="5">
        <v>980000</v>
      </c>
      <c r="F21" s="4"/>
      <c r="G21" s="5">
        <v>1000000</v>
      </c>
      <c r="H21" s="4"/>
      <c r="I21" s="11">
        <f t="shared" si="0"/>
        <v>-0.02</v>
      </c>
      <c r="J21" s="4"/>
      <c r="K21" s="5">
        <v>500000000000</v>
      </c>
      <c r="L21" s="4"/>
      <c r="M21" s="4" t="s">
        <v>372</v>
      </c>
    </row>
    <row r="22" spans="1:13" x14ac:dyDescent="0.55000000000000004">
      <c r="A22" s="1" t="s">
        <v>179</v>
      </c>
      <c r="C22" s="5">
        <v>5000000</v>
      </c>
      <c r="D22" s="4"/>
      <c r="E22" s="5">
        <v>980000</v>
      </c>
      <c r="F22" s="4"/>
      <c r="G22" s="5">
        <v>955158</v>
      </c>
      <c r="H22" s="4"/>
      <c r="I22" s="11">
        <f t="shared" si="0"/>
        <v>2.6008262507354805E-2</v>
      </c>
      <c r="J22" s="4"/>
      <c r="K22" s="5">
        <v>4775790000000</v>
      </c>
      <c r="L22" s="4"/>
      <c r="M22" s="4" t="s">
        <v>372</v>
      </c>
    </row>
    <row r="23" spans="1:13" x14ac:dyDescent="0.55000000000000004">
      <c r="A23" s="1" t="s">
        <v>171</v>
      </c>
      <c r="C23" s="5">
        <v>5819000</v>
      </c>
      <c r="D23" s="4"/>
      <c r="E23" s="5">
        <v>998500</v>
      </c>
      <c r="F23" s="4"/>
      <c r="G23" s="5">
        <v>995000</v>
      </c>
      <c r="H23" s="4"/>
      <c r="I23" s="11">
        <f t="shared" si="0"/>
        <v>3.5175879396984926E-3</v>
      </c>
      <c r="J23" s="4"/>
      <c r="K23" s="5">
        <v>5789905000000</v>
      </c>
      <c r="L23" s="4"/>
      <c r="M23" s="4" t="s">
        <v>372</v>
      </c>
    </row>
    <row r="24" spans="1:13" x14ac:dyDescent="0.55000000000000004">
      <c r="A24" s="1" t="s">
        <v>174</v>
      </c>
      <c r="C24" s="5">
        <v>7823000</v>
      </c>
      <c r="D24" s="4"/>
      <c r="E24" s="5">
        <v>980000</v>
      </c>
      <c r="F24" s="4"/>
      <c r="G24" s="5">
        <v>980000</v>
      </c>
      <c r="H24" s="4"/>
      <c r="I24" s="11">
        <f t="shared" si="0"/>
        <v>0</v>
      </c>
      <c r="J24" s="4"/>
      <c r="K24" s="5">
        <v>7666540000000</v>
      </c>
      <c r="L24" s="4"/>
      <c r="M24" s="4" t="s">
        <v>372</v>
      </c>
    </row>
    <row r="25" spans="1:13" x14ac:dyDescent="0.55000000000000004">
      <c r="A25" s="1" t="s">
        <v>184</v>
      </c>
      <c r="C25" s="5">
        <v>2910155</v>
      </c>
      <c r="D25" s="4"/>
      <c r="E25" s="5">
        <v>984000</v>
      </c>
      <c r="F25" s="4"/>
      <c r="G25" s="5">
        <v>980000</v>
      </c>
      <c r="H25" s="4"/>
      <c r="I25" s="11">
        <f t="shared" si="0"/>
        <v>4.0816326530612249E-3</v>
      </c>
      <c r="J25" s="4"/>
      <c r="K25" s="5">
        <v>2851951900000</v>
      </c>
      <c r="L25" s="4"/>
      <c r="M25" s="4" t="s">
        <v>372</v>
      </c>
    </row>
    <row r="26" spans="1:13" x14ac:dyDescent="0.55000000000000004">
      <c r="A26" s="1" t="s">
        <v>187</v>
      </c>
      <c r="C26" s="5">
        <v>4721729</v>
      </c>
      <c r="D26" s="4"/>
      <c r="E26" s="5">
        <v>1000000</v>
      </c>
      <c r="F26" s="4"/>
      <c r="G26" s="5">
        <v>970000</v>
      </c>
      <c r="H26" s="4"/>
      <c r="I26" s="11">
        <f t="shared" si="0"/>
        <v>3.0927835051546393E-2</v>
      </c>
      <c r="J26" s="4"/>
      <c r="K26" s="5">
        <v>4580077130000</v>
      </c>
      <c r="L26" s="4"/>
      <c r="M26" s="4" t="s">
        <v>372</v>
      </c>
    </row>
    <row r="27" spans="1:13" x14ac:dyDescent="0.55000000000000004">
      <c r="A27" s="1" t="s">
        <v>189</v>
      </c>
      <c r="C27" s="5">
        <v>1463222</v>
      </c>
      <c r="D27" s="4"/>
      <c r="E27" s="5">
        <v>990000</v>
      </c>
      <c r="F27" s="4"/>
      <c r="G27" s="5">
        <v>960785</v>
      </c>
      <c r="H27" s="4"/>
      <c r="I27" s="11">
        <f t="shared" si="0"/>
        <v>3.0407427260000938E-2</v>
      </c>
      <c r="J27" s="4"/>
      <c r="K27" s="5">
        <v>1405841749270</v>
      </c>
      <c r="L27" s="4"/>
      <c r="M27" s="4" t="s">
        <v>372</v>
      </c>
    </row>
    <row r="28" spans="1:13" x14ac:dyDescent="0.55000000000000004">
      <c r="A28" s="1" t="s">
        <v>195</v>
      </c>
      <c r="C28" s="5">
        <v>5500000</v>
      </c>
      <c r="D28" s="4"/>
      <c r="E28" s="5">
        <v>960000</v>
      </c>
      <c r="F28" s="4"/>
      <c r="G28" s="5">
        <v>953058</v>
      </c>
      <c r="H28" s="4"/>
      <c r="I28" s="11">
        <f t="shared" si="0"/>
        <v>7.2839218599497621E-3</v>
      </c>
      <c r="J28" s="4"/>
      <c r="K28" s="5">
        <v>5241819000000</v>
      </c>
      <c r="L28" s="4"/>
      <c r="M28" s="4" t="s">
        <v>372</v>
      </c>
    </row>
    <row r="29" spans="1:13" x14ac:dyDescent="0.55000000000000004">
      <c r="A29" s="1" t="s">
        <v>192</v>
      </c>
      <c r="C29" s="5">
        <v>1238600</v>
      </c>
      <c r="D29" s="4"/>
      <c r="E29" s="5">
        <v>960000</v>
      </c>
      <c r="F29" s="4"/>
      <c r="G29" s="5">
        <v>956098</v>
      </c>
      <c r="H29" s="4"/>
      <c r="I29" s="11">
        <f t="shared" si="0"/>
        <v>4.0811715953803897E-3</v>
      </c>
      <c r="J29" s="4"/>
      <c r="K29" s="5">
        <v>1184222982800</v>
      </c>
      <c r="L29" s="4"/>
      <c r="M29" s="4" t="s">
        <v>372</v>
      </c>
    </row>
    <row r="30" spans="1:13" x14ac:dyDescent="0.55000000000000004">
      <c r="A30" s="1" t="s">
        <v>207</v>
      </c>
      <c r="C30" s="5">
        <v>6684400</v>
      </c>
      <c r="D30" s="4"/>
      <c r="E30" s="5">
        <v>967000</v>
      </c>
      <c r="F30" s="4"/>
      <c r="G30" s="5">
        <v>938312</v>
      </c>
      <c r="H30" s="4"/>
      <c r="I30" s="11">
        <f t="shared" si="0"/>
        <v>3.0574052127650506E-2</v>
      </c>
      <c r="J30" s="4"/>
      <c r="K30" s="5">
        <v>6272052732800</v>
      </c>
      <c r="L30" s="4"/>
      <c r="M30" s="4" t="s">
        <v>372</v>
      </c>
    </row>
    <row r="31" spans="1:13" x14ac:dyDescent="0.55000000000000004">
      <c r="A31" s="1" t="s">
        <v>204</v>
      </c>
      <c r="C31" s="5">
        <v>7021051</v>
      </c>
      <c r="D31" s="4"/>
      <c r="E31" s="5">
        <v>944500</v>
      </c>
      <c r="F31" s="4"/>
      <c r="G31" s="5">
        <v>942055</v>
      </c>
      <c r="H31" s="4"/>
      <c r="I31" s="11">
        <f t="shared" si="0"/>
        <v>2.5953898657721684E-3</v>
      </c>
      <c r="J31" s="4"/>
      <c r="K31" s="5">
        <v>6614216199805</v>
      </c>
      <c r="L31" s="4"/>
      <c r="M31" s="4" t="s">
        <v>372</v>
      </c>
    </row>
    <row r="32" spans="1:13" x14ac:dyDescent="0.55000000000000004">
      <c r="A32" s="1" t="s">
        <v>198</v>
      </c>
      <c r="C32" s="5">
        <v>7000000</v>
      </c>
      <c r="D32" s="4"/>
      <c r="E32" s="5">
        <v>943750</v>
      </c>
      <c r="F32" s="4"/>
      <c r="G32" s="5">
        <v>945000</v>
      </c>
      <c r="H32" s="4"/>
      <c r="I32" s="11">
        <f t="shared" si="0"/>
        <v>-1.3227513227513227E-3</v>
      </c>
      <c r="J32" s="4"/>
      <c r="K32" s="5">
        <v>6615000000000</v>
      </c>
      <c r="L32" s="4"/>
      <c r="M32" s="4" t="s">
        <v>372</v>
      </c>
    </row>
    <row r="33" spans="1:13" x14ac:dyDescent="0.55000000000000004">
      <c r="A33" s="1" t="s">
        <v>75</v>
      </c>
      <c r="C33" s="5">
        <v>4000000</v>
      </c>
      <c r="D33" s="4"/>
      <c r="E33" s="5">
        <v>969600</v>
      </c>
      <c r="F33" s="4"/>
      <c r="G33" s="5">
        <v>1000000</v>
      </c>
      <c r="H33" s="4"/>
      <c r="I33" s="11">
        <f t="shared" si="0"/>
        <v>-3.04E-2</v>
      </c>
      <c r="J33" s="4"/>
      <c r="K33" s="5">
        <v>4000000000000</v>
      </c>
      <c r="L33" s="4"/>
      <c r="M33" s="4" t="s">
        <v>372</v>
      </c>
    </row>
    <row r="34" spans="1:13" x14ac:dyDescent="0.55000000000000004">
      <c r="A34" s="1" t="s">
        <v>78</v>
      </c>
      <c r="C34" s="5">
        <v>1000000</v>
      </c>
      <c r="D34" s="4"/>
      <c r="E34" s="5">
        <v>1050000</v>
      </c>
      <c r="F34" s="4"/>
      <c r="G34" s="5">
        <v>1000000</v>
      </c>
      <c r="H34" s="4"/>
      <c r="I34" s="11">
        <f t="shared" si="0"/>
        <v>0.05</v>
      </c>
      <c r="J34" s="4"/>
      <c r="K34" s="5">
        <v>1000000000000</v>
      </c>
      <c r="L34" s="4"/>
      <c r="M34" s="4" t="s">
        <v>372</v>
      </c>
    </row>
    <row r="35" spans="1:13" x14ac:dyDescent="0.55000000000000004">
      <c r="A35" s="1" t="s">
        <v>201</v>
      </c>
      <c r="C35" s="5">
        <v>8000000</v>
      </c>
      <c r="D35" s="4"/>
      <c r="E35" s="5">
        <v>936100</v>
      </c>
      <c r="F35" s="4"/>
      <c r="G35" s="5">
        <v>934000</v>
      </c>
      <c r="H35" s="4"/>
      <c r="I35" s="11">
        <f t="shared" si="0"/>
        <v>2.2483940042826553E-3</v>
      </c>
      <c r="J35" s="4"/>
      <c r="K35" s="5">
        <v>7472000000000</v>
      </c>
      <c r="L35" s="4"/>
      <c r="M35" s="4" t="s">
        <v>372</v>
      </c>
    </row>
    <row r="36" spans="1:13" ht="24.75" thickBot="1" x14ac:dyDescent="0.6">
      <c r="K36" s="14">
        <f>SUM(K8:K35)</f>
        <v>106115934536375</v>
      </c>
    </row>
    <row r="37" spans="1:13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A4" sqref="A4:S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27" t="s">
        <v>234</v>
      </c>
      <c r="C6" s="28" t="s">
        <v>235</v>
      </c>
      <c r="D6" s="28" t="s">
        <v>235</v>
      </c>
      <c r="E6" s="28" t="s">
        <v>235</v>
      </c>
      <c r="F6" s="28" t="s">
        <v>235</v>
      </c>
      <c r="G6" s="28" t="s">
        <v>235</v>
      </c>
      <c r="H6" s="28" t="s">
        <v>235</v>
      </c>
      <c r="I6" s="28" t="s">
        <v>235</v>
      </c>
      <c r="K6" s="28" t="s">
        <v>371</v>
      </c>
      <c r="M6" s="28" t="s">
        <v>5</v>
      </c>
      <c r="N6" s="28" t="s">
        <v>5</v>
      </c>
      <c r="O6" s="28" t="s">
        <v>5</v>
      </c>
      <c r="Q6" s="28" t="s">
        <v>6</v>
      </c>
      <c r="R6" s="28" t="s">
        <v>6</v>
      </c>
      <c r="S6" s="28" t="s">
        <v>6</v>
      </c>
    </row>
    <row r="7" spans="1:19" ht="24.75" x14ac:dyDescent="0.55000000000000004">
      <c r="A7" s="28" t="s">
        <v>234</v>
      </c>
      <c r="C7" s="28" t="s">
        <v>236</v>
      </c>
      <c r="E7" s="28" t="s">
        <v>237</v>
      </c>
      <c r="G7" s="28" t="s">
        <v>238</v>
      </c>
      <c r="I7" s="28" t="s">
        <v>68</v>
      </c>
      <c r="K7" s="28" t="s">
        <v>239</v>
      </c>
      <c r="M7" s="28" t="s">
        <v>240</v>
      </c>
      <c r="O7" s="28" t="s">
        <v>241</v>
      </c>
      <c r="Q7" s="28" t="s">
        <v>239</v>
      </c>
      <c r="S7" s="28" t="s">
        <v>233</v>
      </c>
    </row>
    <row r="8" spans="1:19" x14ac:dyDescent="0.55000000000000004">
      <c r="A8" s="1" t="s">
        <v>242</v>
      </c>
      <c r="C8" s="4" t="s">
        <v>243</v>
      </c>
      <c r="D8" s="4"/>
      <c r="E8" s="4" t="s">
        <v>244</v>
      </c>
      <c r="F8" s="4"/>
      <c r="G8" s="4" t="s">
        <v>245</v>
      </c>
      <c r="H8" s="4"/>
      <c r="I8" s="18">
        <v>0.08</v>
      </c>
      <c r="J8" s="4"/>
      <c r="K8" s="5">
        <v>310603449193</v>
      </c>
      <c r="L8" s="4"/>
      <c r="M8" s="5">
        <v>13791104865619</v>
      </c>
      <c r="N8" s="4"/>
      <c r="O8" s="5">
        <v>13791139664381</v>
      </c>
      <c r="P8" s="4"/>
      <c r="Q8" s="5">
        <v>310568650431</v>
      </c>
      <c r="R8" s="4"/>
      <c r="S8" s="11">
        <v>1.9373962642102291E-3</v>
      </c>
    </row>
    <row r="9" spans="1:19" x14ac:dyDescent="0.55000000000000004">
      <c r="A9" s="1" t="s">
        <v>246</v>
      </c>
      <c r="C9" s="4" t="s">
        <v>247</v>
      </c>
      <c r="D9" s="4"/>
      <c r="E9" s="4" t="s">
        <v>244</v>
      </c>
      <c r="F9" s="4"/>
      <c r="G9" s="4" t="s">
        <v>248</v>
      </c>
      <c r="H9" s="4"/>
      <c r="I9" s="18">
        <v>0.1</v>
      </c>
      <c r="J9" s="4"/>
      <c r="K9" s="5">
        <v>12546218542645</v>
      </c>
      <c r="L9" s="4"/>
      <c r="M9" s="5">
        <v>39173113907844</v>
      </c>
      <c r="N9" s="4"/>
      <c r="O9" s="5">
        <v>47564721113590</v>
      </c>
      <c r="P9" s="4"/>
      <c r="Q9" s="5">
        <v>4154611336899</v>
      </c>
      <c r="R9" s="4"/>
      <c r="S9" s="11">
        <v>2.5917388867753372E-2</v>
      </c>
    </row>
    <row r="10" spans="1:19" x14ac:dyDescent="0.55000000000000004">
      <c r="A10" s="1" t="s">
        <v>249</v>
      </c>
      <c r="C10" s="4" t="s">
        <v>250</v>
      </c>
      <c r="D10" s="4"/>
      <c r="E10" s="4" t="s">
        <v>244</v>
      </c>
      <c r="F10" s="4"/>
      <c r="G10" s="4" t="s">
        <v>251</v>
      </c>
      <c r="H10" s="4"/>
      <c r="I10" s="18">
        <v>0.1</v>
      </c>
      <c r="J10" s="4"/>
      <c r="K10" s="5">
        <v>43910105386</v>
      </c>
      <c r="L10" s="4"/>
      <c r="M10" s="5">
        <v>9192489956177</v>
      </c>
      <c r="N10" s="4"/>
      <c r="O10" s="5">
        <v>6727262067791</v>
      </c>
      <c r="P10" s="4"/>
      <c r="Q10" s="5">
        <v>2509137993772</v>
      </c>
      <c r="R10" s="4"/>
      <c r="S10" s="11">
        <v>1.5652560452497598E-2</v>
      </c>
    </row>
    <row r="11" spans="1:19" x14ac:dyDescent="0.55000000000000004">
      <c r="A11" s="1" t="s">
        <v>249</v>
      </c>
      <c r="C11" s="4" t="s">
        <v>252</v>
      </c>
      <c r="D11" s="4"/>
      <c r="E11" s="4" t="s">
        <v>253</v>
      </c>
      <c r="F11" s="4"/>
      <c r="G11" s="4" t="s">
        <v>254</v>
      </c>
      <c r="H11" s="4"/>
      <c r="I11" s="18">
        <v>0.1</v>
      </c>
      <c r="J11" s="4"/>
      <c r="K11" s="5">
        <v>1029659000000</v>
      </c>
      <c r="L11" s="4"/>
      <c r="M11" s="5">
        <v>17490098081</v>
      </c>
      <c r="N11" s="4"/>
      <c r="O11" s="5">
        <v>17490098081</v>
      </c>
      <c r="P11" s="4"/>
      <c r="Q11" s="5">
        <v>1029659000000</v>
      </c>
      <c r="R11" s="4"/>
      <c r="S11" s="11">
        <v>6.4232416801954188E-3</v>
      </c>
    </row>
    <row r="12" spans="1:19" ht="24.75" thickBot="1" x14ac:dyDescent="0.6">
      <c r="K12" s="16">
        <f>SUM(K8:K11)</f>
        <v>13930391097224</v>
      </c>
      <c r="M12" s="16">
        <f>SUM(M8:M11)</f>
        <v>62174198827721</v>
      </c>
      <c r="O12" s="16">
        <f>SUM(O8:O11)</f>
        <v>68100612943843</v>
      </c>
      <c r="Q12" s="16">
        <f>SUM(Q8:Q11)</f>
        <v>8003976981102</v>
      </c>
      <c r="S12" s="17">
        <f>SUM(S8:S11)</f>
        <v>4.9930587264656615E-2</v>
      </c>
    </row>
    <row r="13" spans="1:19" ht="24.75" thickTop="1" x14ac:dyDescent="0.55000000000000004">
      <c r="Q13" s="3"/>
    </row>
    <row r="15" spans="1:19" x14ac:dyDescent="0.55000000000000004">
      <c r="S15" s="8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C22" sqref="C22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.42578125" style="1" bestFit="1" customWidth="1"/>
    <col min="11" max="16384" width="9.140625" style="1"/>
  </cols>
  <sheetData>
    <row r="2" spans="1:10" ht="24.75" x14ac:dyDescent="0.55000000000000004">
      <c r="A2" s="29" t="s">
        <v>0</v>
      </c>
      <c r="B2" s="29"/>
      <c r="C2" s="29"/>
      <c r="D2" s="29"/>
      <c r="E2" s="29"/>
      <c r="F2" s="29"/>
      <c r="G2" s="29"/>
    </row>
    <row r="3" spans="1:10" ht="24.75" x14ac:dyDescent="0.55000000000000004">
      <c r="A3" s="29" t="s">
        <v>255</v>
      </c>
      <c r="B3" s="29"/>
      <c r="C3" s="29"/>
      <c r="D3" s="29"/>
      <c r="E3" s="29"/>
      <c r="F3" s="29"/>
      <c r="G3" s="29"/>
    </row>
    <row r="4" spans="1:10" ht="24.75" x14ac:dyDescent="0.55000000000000004">
      <c r="A4" s="29" t="s">
        <v>2</v>
      </c>
      <c r="B4" s="29"/>
      <c r="C4" s="29"/>
      <c r="D4" s="29"/>
      <c r="E4" s="29"/>
      <c r="F4" s="29"/>
      <c r="G4" s="29"/>
    </row>
    <row r="6" spans="1:10" ht="24.75" x14ac:dyDescent="0.55000000000000004">
      <c r="A6" s="28" t="s">
        <v>259</v>
      </c>
      <c r="C6" s="28" t="s">
        <v>239</v>
      </c>
      <c r="E6" s="28" t="s">
        <v>358</v>
      </c>
      <c r="G6" s="28" t="s">
        <v>13</v>
      </c>
    </row>
    <row r="7" spans="1:10" x14ac:dyDescent="0.55000000000000004">
      <c r="A7" s="1" t="s">
        <v>368</v>
      </c>
      <c r="C7" s="10">
        <f>'سرمایه‌گذاری در سهام'!I76</f>
        <v>-506240243218</v>
      </c>
      <c r="E7" s="11">
        <f>C7/$C$11</f>
        <v>-0.24245484874449036</v>
      </c>
      <c r="G7" s="11">
        <v>-3.158028292826953E-3</v>
      </c>
      <c r="J7" s="24">
        <v>2088739426651</v>
      </c>
    </row>
    <row r="8" spans="1:10" x14ac:dyDescent="0.55000000000000004">
      <c r="A8" s="1" t="s">
        <v>369</v>
      </c>
      <c r="C8" s="3">
        <f>'سرمایه‌گذاری در اوراق بهادار'!I95</f>
        <v>2546231659493</v>
      </c>
      <c r="E8" s="11">
        <f t="shared" ref="E8:E10" si="0">C8/$C$11</f>
        <v>1.2194728098788521</v>
      </c>
      <c r="G8" s="11">
        <v>1.5883958983155786E-2</v>
      </c>
      <c r="J8" s="24">
        <v>12257493</v>
      </c>
    </row>
    <row r="9" spans="1:10" x14ac:dyDescent="0.55000000000000004">
      <c r="A9" s="1" t="s">
        <v>370</v>
      </c>
      <c r="C9" s="3">
        <f>'درآمد سپرده بانکی'!E13</f>
        <v>47985445783</v>
      </c>
      <c r="E9" s="11">
        <f t="shared" si="0"/>
        <v>2.2981784153110439E-2</v>
      </c>
      <c r="G9" s="11">
        <v>2.9934387539576026E-4</v>
      </c>
      <c r="J9" s="24">
        <v>231392430</v>
      </c>
    </row>
    <row r="10" spans="1:10" x14ac:dyDescent="0.55000000000000004">
      <c r="A10" s="1" t="s">
        <v>366</v>
      </c>
      <c r="C10" s="5">
        <f>'سایر درآمدها'!C10</f>
        <v>531834</v>
      </c>
      <c r="E10" s="11">
        <f t="shared" si="0"/>
        <v>2.547125278059926E-7</v>
      </c>
      <c r="G10" s="11">
        <v>3.3176986902897469E-9</v>
      </c>
      <c r="J10" s="24">
        <f>J7-J8-J9-'درآمد سود سهام'!K36</f>
        <v>2087977393868</v>
      </c>
    </row>
    <row r="11" spans="1:10" ht="24.75" thickBot="1" x14ac:dyDescent="0.6">
      <c r="C11" s="16">
        <f>SUM(C7:C10)</f>
        <v>2087977393892</v>
      </c>
      <c r="E11" s="12">
        <f>SUM(E7:E9)</f>
        <v>0.99999974528747215</v>
      </c>
      <c r="G11" s="17">
        <f>SUM(G7:G10)</f>
        <v>1.3025277883423282E-2</v>
      </c>
      <c r="J11" s="24">
        <f>J10-C11</f>
        <v>-24</v>
      </c>
    </row>
    <row r="12" spans="1:10" ht="24.75" thickTop="1" x14ac:dyDescent="0.55000000000000004"/>
    <row r="14" spans="1:10" x14ac:dyDescent="0.55000000000000004">
      <c r="G14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  <ignoredErrors>
    <ignoredError sqref="F8:F9 F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69"/>
  <sheetViews>
    <sheetView rightToLeft="1" topLeftCell="A55" workbookViewId="0">
      <selection activeCell="I67" sqref="I67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4" bestFit="1" customWidth="1"/>
    <col min="4" max="4" width="1" style="4" customWidth="1"/>
    <col min="5" max="5" width="17.28515625" style="4" bestFit="1" customWidth="1"/>
    <col min="6" max="6" width="1" style="1" customWidth="1"/>
    <col min="7" max="7" width="10.28515625" style="4" bestFit="1" customWidth="1"/>
    <col min="8" max="8" width="1" style="4" customWidth="1"/>
    <col min="9" max="9" width="18.42578125" style="4" bestFit="1" customWidth="1"/>
    <col min="10" max="10" width="1" style="4" customWidth="1"/>
    <col min="11" max="11" width="13.42578125" style="4" bestFit="1" customWidth="1"/>
    <col min="12" max="12" width="1" style="4" customWidth="1"/>
    <col min="13" max="13" width="18.42578125" style="4" bestFit="1" customWidth="1"/>
    <col min="14" max="14" width="1" style="4" customWidth="1"/>
    <col min="15" max="15" width="19.5703125" style="4" bestFit="1" customWidth="1"/>
    <col min="16" max="16" width="1" style="4" customWidth="1"/>
    <col min="17" max="17" width="15.7109375" style="4" bestFit="1" customWidth="1"/>
    <col min="18" max="18" width="1" style="4" customWidth="1"/>
    <col min="19" max="19" width="19.5703125" style="4" bestFit="1" customWidth="1"/>
    <col min="20" max="20" width="1" style="1" customWidth="1"/>
    <col min="21" max="21" width="21" style="1" bestFit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28" t="s">
        <v>256</v>
      </c>
      <c r="B6" s="28" t="s">
        <v>256</v>
      </c>
      <c r="C6" s="28" t="s">
        <v>256</v>
      </c>
      <c r="D6" s="28" t="s">
        <v>256</v>
      </c>
      <c r="E6" s="28" t="s">
        <v>256</v>
      </c>
      <c r="F6" s="28" t="s">
        <v>256</v>
      </c>
      <c r="G6" s="28" t="s">
        <v>256</v>
      </c>
      <c r="I6" s="28" t="s">
        <v>257</v>
      </c>
      <c r="J6" s="28" t="s">
        <v>257</v>
      </c>
      <c r="K6" s="28" t="s">
        <v>257</v>
      </c>
      <c r="L6" s="28" t="s">
        <v>257</v>
      </c>
      <c r="M6" s="28" t="s">
        <v>257</v>
      </c>
      <c r="O6" s="28" t="s">
        <v>258</v>
      </c>
      <c r="P6" s="28" t="s">
        <v>258</v>
      </c>
      <c r="Q6" s="28" t="s">
        <v>258</v>
      </c>
      <c r="R6" s="28" t="s">
        <v>258</v>
      </c>
      <c r="S6" s="28" t="s">
        <v>258</v>
      </c>
    </row>
    <row r="7" spans="1:19" ht="24.75" x14ac:dyDescent="0.55000000000000004">
      <c r="A7" s="28" t="s">
        <v>259</v>
      </c>
      <c r="C7" s="28" t="s">
        <v>260</v>
      </c>
      <c r="E7" s="28" t="s">
        <v>67</v>
      </c>
      <c r="G7" s="28" t="s">
        <v>68</v>
      </c>
      <c r="I7" s="28" t="s">
        <v>261</v>
      </c>
      <c r="K7" s="28" t="s">
        <v>262</v>
      </c>
      <c r="M7" s="28" t="s">
        <v>263</v>
      </c>
      <c r="O7" s="28" t="s">
        <v>261</v>
      </c>
      <c r="Q7" s="28" t="s">
        <v>262</v>
      </c>
      <c r="S7" s="28" t="s">
        <v>263</v>
      </c>
    </row>
    <row r="8" spans="1:19" x14ac:dyDescent="0.55000000000000004">
      <c r="A8" s="13" t="s">
        <v>226</v>
      </c>
      <c r="C8" s="4" t="s">
        <v>373</v>
      </c>
      <c r="E8" s="4" t="s">
        <v>227</v>
      </c>
      <c r="G8" s="5">
        <v>17</v>
      </c>
      <c r="I8" s="5">
        <v>41028715473</v>
      </c>
      <c r="K8" s="4">
        <v>0</v>
      </c>
      <c r="M8" s="5">
        <f>I8+K8</f>
        <v>41028715473</v>
      </c>
      <c r="O8" s="5">
        <v>41028715473</v>
      </c>
      <c r="Q8" s="4">
        <v>0</v>
      </c>
      <c r="S8" s="5">
        <f>O8-Q8</f>
        <v>41028715473</v>
      </c>
    </row>
    <row r="9" spans="1:19" x14ac:dyDescent="0.55000000000000004">
      <c r="A9" s="13" t="s">
        <v>201</v>
      </c>
      <c r="C9" s="4" t="s">
        <v>373</v>
      </c>
      <c r="E9" s="4" t="s">
        <v>203</v>
      </c>
      <c r="G9" s="5">
        <v>16</v>
      </c>
      <c r="I9" s="5">
        <v>109900441650</v>
      </c>
      <c r="K9" s="4">
        <v>0</v>
      </c>
      <c r="M9" s="5">
        <f t="shared" ref="M9:M61" si="0">I9+K9</f>
        <v>109900441650</v>
      </c>
      <c r="O9" s="5">
        <v>144605218953</v>
      </c>
      <c r="Q9" s="4">
        <v>0</v>
      </c>
      <c r="S9" s="5">
        <f t="shared" ref="S9:S60" si="1">O9-Q9</f>
        <v>144605218953</v>
      </c>
    </row>
    <row r="10" spans="1:19" x14ac:dyDescent="0.55000000000000004">
      <c r="A10" s="13" t="s">
        <v>78</v>
      </c>
      <c r="C10" s="4" t="s">
        <v>373</v>
      </c>
      <c r="E10" s="4" t="s">
        <v>80</v>
      </c>
      <c r="G10" s="5">
        <v>18</v>
      </c>
      <c r="I10" s="5">
        <v>16023958533</v>
      </c>
      <c r="K10" s="4">
        <v>0</v>
      </c>
      <c r="M10" s="5">
        <f t="shared" si="0"/>
        <v>16023958533</v>
      </c>
      <c r="O10" s="5">
        <v>63647386894</v>
      </c>
      <c r="Q10" s="4">
        <v>0</v>
      </c>
      <c r="S10" s="5">
        <f t="shared" si="1"/>
        <v>63647386894</v>
      </c>
    </row>
    <row r="11" spans="1:19" x14ac:dyDescent="0.55000000000000004">
      <c r="A11" s="13" t="s">
        <v>75</v>
      </c>
      <c r="C11" s="4" t="s">
        <v>373</v>
      </c>
      <c r="E11" s="4" t="s">
        <v>77</v>
      </c>
      <c r="G11" s="5">
        <v>18</v>
      </c>
      <c r="I11" s="5">
        <v>59508325018</v>
      </c>
      <c r="K11" s="4">
        <v>0</v>
      </c>
      <c r="M11" s="5">
        <f t="shared" si="0"/>
        <v>59508325018</v>
      </c>
      <c r="O11" s="5">
        <v>151814882395</v>
      </c>
      <c r="Q11" s="4">
        <v>0</v>
      </c>
      <c r="S11" s="5">
        <f t="shared" si="1"/>
        <v>151814882395</v>
      </c>
    </row>
    <row r="12" spans="1:19" x14ac:dyDescent="0.55000000000000004">
      <c r="A12" s="13" t="s">
        <v>198</v>
      </c>
      <c r="C12" s="4" t="s">
        <v>373</v>
      </c>
      <c r="E12" s="4" t="s">
        <v>200</v>
      </c>
      <c r="G12" s="5">
        <v>16</v>
      </c>
      <c r="I12" s="5">
        <v>90544745347</v>
      </c>
      <c r="K12" s="4">
        <v>0</v>
      </c>
      <c r="M12" s="5">
        <f t="shared" si="0"/>
        <v>90544745347</v>
      </c>
      <c r="O12" s="5">
        <v>689176882914</v>
      </c>
      <c r="Q12" s="4">
        <v>0</v>
      </c>
      <c r="S12" s="5">
        <f t="shared" si="1"/>
        <v>689176882914</v>
      </c>
    </row>
    <row r="13" spans="1:19" x14ac:dyDescent="0.55000000000000004">
      <c r="A13" s="13" t="s">
        <v>204</v>
      </c>
      <c r="C13" s="4" t="s">
        <v>373</v>
      </c>
      <c r="E13" s="4" t="s">
        <v>206</v>
      </c>
      <c r="G13" s="5">
        <v>16</v>
      </c>
      <c r="I13" s="5">
        <v>93224784109</v>
      </c>
      <c r="K13" s="4">
        <v>0</v>
      </c>
      <c r="M13" s="5">
        <f t="shared" si="0"/>
        <v>93224784109</v>
      </c>
      <c r="O13" s="5">
        <v>723101868204</v>
      </c>
      <c r="Q13" s="4">
        <v>0</v>
      </c>
      <c r="S13" s="5">
        <f t="shared" si="1"/>
        <v>723101868204</v>
      </c>
    </row>
    <row r="14" spans="1:19" x14ac:dyDescent="0.55000000000000004">
      <c r="A14" s="13" t="s">
        <v>207</v>
      </c>
      <c r="C14" s="4" t="s">
        <v>373</v>
      </c>
      <c r="E14" s="4" t="s">
        <v>208</v>
      </c>
      <c r="G14" s="5">
        <v>17</v>
      </c>
      <c r="I14" s="5">
        <v>95488063176</v>
      </c>
      <c r="K14" s="4">
        <v>0</v>
      </c>
      <c r="M14" s="5">
        <f t="shared" si="0"/>
        <v>95488063176</v>
      </c>
      <c r="O14" s="5">
        <v>789102385128</v>
      </c>
      <c r="Q14" s="4">
        <v>0</v>
      </c>
      <c r="S14" s="5">
        <f t="shared" si="1"/>
        <v>789102385128</v>
      </c>
    </row>
    <row r="15" spans="1:19" x14ac:dyDescent="0.55000000000000004">
      <c r="A15" s="13" t="s">
        <v>192</v>
      </c>
      <c r="C15" s="4" t="s">
        <v>373</v>
      </c>
      <c r="E15" s="4" t="s">
        <v>194</v>
      </c>
      <c r="G15" s="5">
        <v>16</v>
      </c>
      <c r="I15" s="5">
        <v>16866115579</v>
      </c>
      <c r="K15" s="4">
        <v>0</v>
      </c>
      <c r="M15" s="5">
        <f t="shared" si="0"/>
        <v>16866115579</v>
      </c>
      <c r="O15" s="5">
        <v>141141346401</v>
      </c>
      <c r="Q15" s="4">
        <v>0</v>
      </c>
      <c r="S15" s="5">
        <f t="shared" si="1"/>
        <v>141141346401</v>
      </c>
    </row>
    <row r="16" spans="1:19" x14ac:dyDescent="0.55000000000000004">
      <c r="A16" s="13" t="s">
        <v>195</v>
      </c>
      <c r="C16" s="4" t="s">
        <v>373</v>
      </c>
      <c r="E16" s="4" t="s">
        <v>197</v>
      </c>
      <c r="G16" s="5">
        <v>17</v>
      </c>
      <c r="I16" s="5">
        <v>80657356262</v>
      </c>
      <c r="K16" s="4">
        <v>0</v>
      </c>
      <c r="M16" s="5">
        <f t="shared" si="0"/>
        <v>80657356262</v>
      </c>
      <c r="O16" s="5">
        <v>707233738256</v>
      </c>
      <c r="Q16" s="4">
        <v>0</v>
      </c>
      <c r="S16" s="5">
        <f t="shared" si="1"/>
        <v>707233738256</v>
      </c>
    </row>
    <row r="17" spans="1:19" x14ac:dyDescent="0.55000000000000004">
      <c r="A17" s="13" t="s">
        <v>189</v>
      </c>
      <c r="C17" s="4" t="s">
        <v>373</v>
      </c>
      <c r="E17" s="4" t="s">
        <v>191</v>
      </c>
      <c r="G17" s="5">
        <v>16</v>
      </c>
      <c r="I17" s="5">
        <v>21021367733</v>
      </c>
      <c r="K17" s="4">
        <v>0</v>
      </c>
      <c r="M17" s="5">
        <f t="shared" si="0"/>
        <v>21021367733</v>
      </c>
      <c r="O17" s="5">
        <v>190413008220</v>
      </c>
      <c r="Q17" s="4">
        <v>0</v>
      </c>
      <c r="S17" s="5">
        <f t="shared" si="1"/>
        <v>190413008220</v>
      </c>
    </row>
    <row r="18" spans="1:19" x14ac:dyDescent="0.55000000000000004">
      <c r="A18" s="13" t="s">
        <v>187</v>
      </c>
      <c r="C18" s="4" t="s">
        <v>373</v>
      </c>
      <c r="E18" s="4" t="s">
        <v>188</v>
      </c>
      <c r="G18" s="5">
        <v>16</v>
      </c>
      <c r="I18" s="5">
        <v>66646298850</v>
      </c>
      <c r="K18" s="4">
        <v>0</v>
      </c>
      <c r="M18" s="5">
        <f t="shared" si="0"/>
        <v>66646298850</v>
      </c>
      <c r="O18" s="5">
        <v>706986791194</v>
      </c>
      <c r="Q18" s="4">
        <v>0</v>
      </c>
      <c r="S18" s="5">
        <f t="shared" si="1"/>
        <v>706986791194</v>
      </c>
    </row>
    <row r="19" spans="1:19" x14ac:dyDescent="0.55000000000000004">
      <c r="A19" s="13" t="s">
        <v>184</v>
      </c>
      <c r="C19" s="4" t="s">
        <v>373</v>
      </c>
      <c r="E19" s="4" t="s">
        <v>186</v>
      </c>
      <c r="G19" s="5">
        <v>15</v>
      </c>
      <c r="I19" s="5">
        <v>38593647250</v>
      </c>
      <c r="K19" s="4">
        <v>0</v>
      </c>
      <c r="M19" s="5">
        <f t="shared" si="0"/>
        <v>38593647250</v>
      </c>
      <c r="O19" s="5">
        <v>549331407367</v>
      </c>
      <c r="Q19" s="4">
        <v>0</v>
      </c>
      <c r="S19" s="5">
        <f t="shared" si="1"/>
        <v>549331407367</v>
      </c>
    </row>
    <row r="20" spans="1:19" x14ac:dyDescent="0.55000000000000004">
      <c r="A20" s="13" t="s">
        <v>182</v>
      </c>
      <c r="C20" s="4" t="s">
        <v>373</v>
      </c>
      <c r="E20" s="4" t="s">
        <v>183</v>
      </c>
      <c r="G20" s="5">
        <v>17</v>
      </c>
      <c r="I20" s="5">
        <v>1419156024</v>
      </c>
      <c r="K20" s="4">
        <v>0</v>
      </c>
      <c r="M20" s="5">
        <f t="shared" si="0"/>
        <v>1419156024</v>
      </c>
      <c r="O20" s="5">
        <v>3860646724</v>
      </c>
      <c r="Q20" s="4">
        <v>0</v>
      </c>
      <c r="S20" s="5">
        <f t="shared" si="1"/>
        <v>3860646724</v>
      </c>
    </row>
    <row r="21" spans="1:19" x14ac:dyDescent="0.55000000000000004">
      <c r="A21" s="13" t="s">
        <v>174</v>
      </c>
      <c r="C21" s="4" t="s">
        <v>373</v>
      </c>
      <c r="E21" s="4" t="s">
        <v>176</v>
      </c>
      <c r="G21" s="5">
        <v>15</v>
      </c>
      <c r="I21" s="5">
        <v>100437986270</v>
      </c>
      <c r="K21" s="4">
        <v>0</v>
      </c>
      <c r="M21" s="5">
        <f t="shared" si="0"/>
        <v>100437986270</v>
      </c>
      <c r="O21" s="5">
        <v>1084375367387</v>
      </c>
      <c r="Q21" s="4">
        <v>0</v>
      </c>
      <c r="S21" s="5">
        <f t="shared" si="1"/>
        <v>1084375367387</v>
      </c>
    </row>
    <row r="22" spans="1:19" x14ac:dyDescent="0.55000000000000004">
      <c r="A22" s="13" t="s">
        <v>171</v>
      </c>
      <c r="C22" s="4" t="s">
        <v>373</v>
      </c>
      <c r="E22" s="4" t="s">
        <v>173</v>
      </c>
      <c r="G22" s="5">
        <v>15</v>
      </c>
      <c r="I22" s="5">
        <v>73895417453</v>
      </c>
      <c r="K22" s="4">
        <v>0</v>
      </c>
      <c r="M22" s="5">
        <f t="shared" si="0"/>
        <v>73895417453</v>
      </c>
      <c r="O22" s="5">
        <v>906715406981</v>
      </c>
      <c r="Q22" s="4">
        <v>0</v>
      </c>
      <c r="S22" s="5">
        <f t="shared" si="1"/>
        <v>906715406981</v>
      </c>
    </row>
    <row r="23" spans="1:19" x14ac:dyDescent="0.55000000000000004">
      <c r="A23" s="13" t="s">
        <v>179</v>
      </c>
      <c r="C23" s="4" t="s">
        <v>373</v>
      </c>
      <c r="E23" s="4" t="s">
        <v>181</v>
      </c>
      <c r="G23" s="5">
        <v>16</v>
      </c>
      <c r="I23" s="5">
        <v>64011140543</v>
      </c>
      <c r="K23" s="4">
        <v>0</v>
      </c>
      <c r="M23" s="5">
        <f t="shared" si="0"/>
        <v>64011140543</v>
      </c>
      <c r="O23" s="5">
        <v>725095590008</v>
      </c>
      <c r="Q23" s="4">
        <v>0</v>
      </c>
      <c r="S23" s="5">
        <f t="shared" si="1"/>
        <v>725095590008</v>
      </c>
    </row>
    <row r="24" spans="1:19" x14ac:dyDescent="0.55000000000000004">
      <c r="A24" s="13" t="s">
        <v>177</v>
      </c>
      <c r="C24" s="4" t="s">
        <v>373</v>
      </c>
      <c r="E24" s="4" t="s">
        <v>178</v>
      </c>
      <c r="G24" s="5">
        <v>16</v>
      </c>
      <c r="I24" s="5">
        <v>6485200939</v>
      </c>
      <c r="K24" s="4">
        <v>0</v>
      </c>
      <c r="M24" s="5">
        <f t="shared" si="0"/>
        <v>6485200939</v>
      </c>
      <c r="O24" s="5">
        <v>73595438834</v>
      </c>
      <c r="Q24" s="4">
        <v>0</v>
      </c>
      <c r="S24" s="5">
        <f t="shared" si="1"/>
        <v>73595438834</v>
      </c>
    </row>
    <row r="25" spans="1:19" x14ac:dyDescent="0.55000000000000004">
      <c r="A25" s="13" t="s">
        <v>168</v>
      </c>
      <c r="C25" s="4" t="s">
        <v>373</v>
      </c>
      <c r="E25" s="4" t="s">
        <v>170</v>
      </c>
      <c r="G25" s="5">
        <v>15</v>
      </c>
      <c r="I25" s="5">
        <v>12201560960</v>
      </c>
      <c r="K25" s="4">
        <v>0</v>
      </c>
      <c r="M25" s="5">
        <f t="shared" si="0"/>
        <v>12201560960</v>
      </c>
      <c r="O25" s="5">
        <v>686891495109</v>
      </c>
      <c r="Q25" s="4">
        <v>0</v>
      </c>
      <c r="S25" s="5">
        <f t="shared" si="1"/>
        <v>686891495109</v>
      </c>
    </row>
    <row r="26" spans="1:19" x14ac:dyDescent="0.55000000000000004">
      <c r="A26" s="13" t="s">
        <v>264</v>
      </c>
      <c r="C26" s="4" t="s">
        <v>373</v>
      </c>
      <c r="E26" s="4" t="s">
        <v>265</v>
      </c>
      <c r="G26" s="5">
        <v>15</v>
      </c>
      <c r="I26" s="5">
        <v>0</v>
      </c>
      <c r="K26" s="4">
        <v>0</v>
      </c>
      <c r="M26" s="5">
        <f t="shared" si="0"/>
        <v>0</v>
      </c>
      <c r="O26" s="5">
        <v>542923039606</v>
      </c>
      <c r="Q26" s="4">
        <v>0</v>
      </c>
      <c r="S26" s="5">
        <f t="shared" si="1"/>
        <v>542923039606</v>
      </c>
    </row>
    <row r="27" spans="1:19" x14ac:dyDescent="0.55000000000000004">
      <c r="A27" s="13" t="s">
        <v>166</v>
      </c>
      <c r="C27" s="4" t="s">
        <v>373</v>
      </c>
      <c r="E27" s="4" t="s">
        <v>167</v>
      </c>
      <c r="G27" s="5">
        <v>15</v>
      </c>
      <c r="I27" s="5">
        <v>106766685493</v>
      </c>
      <c r="K27" s="4">
        <v>0</v>
      </c>
      <c r="M27" s="5">
        <f t="shared" si="0"/>
        <v>106766685493</v>
      </c>
      <c r="O27" s="5">
        <v>575858346187</v>
      </c>
      <c r="Q27" s="4">
        <v>0</v>
      </c>
      <c r="S27" s="5">
        <f t="shared" si="1"/>
        <v>575858346187</v>
      </c>
    </row>
    <row r="28" spans="1:19" x14ac:dyDescent="0.55000000000000004">
      <c r="A28" s="13" t="s">
        <v>163</v>
      </c>
      <c r="C28" s="4" t="s">
        <v>373</v>
      </c>
      <c r="E28" s="4" t="s">
        <v>165</v>
      </c>
      <c r="G28" s="5">
        <v>15</v>
      </c>
      <c r="I28" s="5">
        <v>106695086482</v>
      </c>
      <c r="K28" s="4">
        <v>0</v>
      </c>
      <c r="M28" s="5">
        <f t="shared" si="0"/>
        <v>106695086482</v>
      </c>
      <c r="O28" s="5">
        <v>767815506278</v>
      </c>
      <c r="Q28" s="4">
        <v>0</v>
      </c>
      <c r="S28" s="5">
        <f t="shared" si="1"/>
        <v>767815506278</v>
      </c>
    </row>
    <row r="29" spans="1:19" x14ac:dyDescent="0.55000000000000004">
      <c r="A29" s="13" t="s">
        <v>160</v>
      </c>
      <c r="C29" s="4" t="s">
        <v>373</v>
      </c>
      <c r="E29" s="4" t="s">
        <v>162</v>
      </c>
      <c r="G29" s="5">
        <v>18</v>
      </c>
      <c r="I29" s="5">
        <v>31880717533</v>
      </c>
      <c r="K29" s="4">
        <v>0</v>
      </c>
      <c r="M29" s="5">
        <f t="shared" si="0"/>
        <v>31880717533</v>
      </c>
      <c r="O29" s="5">
        <v>332740639976</v>
      </c>
      <c r="Q29" s="4">
        <v>0</v>
      </c>
      <c r="S29" s="5">
        <f t="shared" si="1"/>
        <v>332740639976</v>
      </c>
    </row>
    <row r="30" spans="1:19" x14ac:dyDescent="0.55000000000000004">
      <c r="A30" s="13" t="s">
        <v>266</v>
      </c>
      <c r="C30" s="4" t="s">
        <v>373</v>
      </c>
      <c r="E30" s="4" t="s">
        <v>219</v>
      </c>
      <c r="G30" s="5">
        <v>18</v>
      </c>
      <c r="I30" s="5">
        <v>0</v>
      </c>
      <c r="K30" s="4">
        <v>0</v>
      </c>
      <c r="M30" s="5">
        <f t="shared" si="0"/>
        <v>0</v>
      </c>
      <c r="O30" s="5">
        <v>335415521860</v>
      </c>
      <c r="Q30" s="4">
        <v>0</v>
      </c>
      <c r="S30" s="5">
        <f t="shared" si="1"/>
        <v>335415521860</v>
      </c>
    </row>
    <row r="31" spans="1:19" x14ac:dyDescent="0.55000000000000004">
      <c r="A31" s="13" t="s">
        <v>217</v>
      </c>
      <c r="C31" s="4" t="s">
        <v>373</v>
      </c>
      <c r="E31" s="4" t="s">
        <v>219</v>
      </c>
      <c r="G31" s="5">
        <v>18</v>
      </c>
      <c r="I31" s="5">
        <v>15153787279</v>
      </c>
      <c r="K31" s="4">
        <v>0</v>
      </c>
      <c r="M31" s="5">
        <f t="shared" si="0"/>
        <v>15153787279</v>
      </c>
      <c r="O31" s="5">
        <v>163964521877</v>
      </c>
      <c r="Q31" s="4">
        <v>0</v>
      </c>
      <c r="S31" s="5">
        <f t="shared" si="1"/>
        <v>163964521877</v>
      </c>
    </row>
    <row r="32" spans="1:19" x14ac:dyDescent="0.55000000000000004">
      <c r="A32" s="13" t="s">
        <v>212</v>
      </c>
      <c r="C32" s="4" t="s">
        <v>373</v>
      </c>
      <c r="E32" s="4" t="s">
        <v>214</v>
      </c>
      <c r="G32" s="5">
        <v>18</v>
      </c>
      <c r="I32" s="5">
        <v>15588929363</v>
      </c>
      <c r="K32" s="4">
        <v>0</v>
      </c>
      <c r="M32" s="5">
        <f t="shared" si="0"/>
        <v>15588929363</v>
      </c>
      <c r="O32" s="5">
        <v>163504677400</v>
      </c>
      <c r="Q32" s="4">
        <v>0</v>
      </c>
      <c r="S32" s="5">
        <f t="shared" si="1"/>
        <v>163504677400</v>
      </c>
    </row>
    <row r="33" spans="1:19" x14ac:dyDescent="0.55000000000000004">
      <c r="A33" s="13" t="s">
        <v>215</v>
      </c>
      <c r="C33" s="4" t="s">
        <v>373</v>
      </c>
      <c r="E33" s="4" t="s">
        <v>214</v>
      </c>
      <c r="G33" s="5">
        <v>18</v>
      </c>
      <c r="I33" s="5">
        <v>11369193251</v>
      </c>
      <c r="K33" s="4">
        <v>0</v>
      </c>
      <c r="M33" s="5">
        <f t="shared" si="0"/>
        <v>11369193251</v>
      </c>
      <c r="O33" s="5">
        <v>119245923284</v>
      </c>
      <c r="Q33" s="4">
        <v>0</v>
      </c>
      <c r="S33" s="5">
        <f t="shared" si="1"/>
        <v>119245923284</v>
      </c>
    </row>
    <row r="34" spans="1:19" x14ac:dyDescent="0.55000000000000004">
      <c r="A34" s="13" t="s">
        <v>216</v>
      </c>
      <c r="C34" s="4" t="s">
        <v>373</v>
      </c>
      <c r="E34" s="4" t="s">
        <v>214</v>
      </c>
      <c r="G34" s="5">
        <v>18</v>
      </c>
      <c r="I34" s="5">
        <v>23383394044</v>
      </c>
      <c r="K34" s="4">
        <v>0</v>
      </c>
      <c r="M34" s="5">
        <f t="shared" si="0"/>
        <v>23383394044</v>
      </c>
      <c r="O34" s="5">
        <v>245257016098</v>
      </c>
      <c r="Q34" s="4">
        <v>0</v>
      </c>
      <c r="S34" s="5">
        <f t="shared" si="1"/>
        <v>245257016098</v>
      </c>
    </row>
    <row r="35" spans="1:19" x14ac:dyDescent="0.55000000000000004">
      <c r="A35" s="13" t="s">
        <v>220</v>
      </c>
      <c r="C35" s="4" t="s">
        <v>373</v>
      </c>
      <c r="E35" s="4" t="s">
        <v>222</v>
      </c>
      <c r="G35" s="5">
        <v>18</v>
      </c>
      <c r="I35" s="5">
        <v>105914361695</v>
      </c>
      <c r="K35" s="4">
        <v>0</v>
      </c>
      <c r="M35" s="5">
        <f t="shared" si="0"/>
        <v>105914361695</v>
      </c>
      <c r="O35" s="5">
        <v>253069068561</v>
      </c>
      <c r="Q35" s="4">
        <v>0</v>
      </c>
      <c r="S35" s="5">
        <f t="shared" si="1"/>
        <v>253069068561</v>
      </c>
    </row>
    <row r="36" spans="1:19" x14ac:dyDescent="0.55000000000000004">
      <c r="A36" s="13" t="s">
        <v>74</v>
      </c>
      <c r="C36" s="4" t="s">
        <v>373</v>
      </c>
      <c r="E36" s="4" t="s">
        <v>73</v>
      </c>
      <c r="G36" s="5">
        <v>16</v>
      </c>
      <c r="I36" s="5">
        <v>13158758</v>
      </c>
      <c r="K36" s="4">
        <v>0</v>
      </c>
      <c r="M36" s="5">
        <f t="shared" si="0"/>
        <v>13158758</v>
      </c>
      <c r="O36" s="5">
        <v>147013012</v>
      </c>
      <c r="Q36" s="4">
        <v>0</v>
      </c>
      <c r="S36" s="5">
        <f t="shared" si="1"/>
        <v>147013012</v>
      </c>
    </row>
    <row r="37" spans="1:19" x14ac:dyDescent="0.55000000000000004">
      <c r="A37" s="13" t="s">
        <v>70</v>
      </c>
      <c r="C37" s="4" t="s">
        <v>373</v>
      </c>
      <c r="E37" s="4" t="s">
        <v>73</v>
      </c>
      <c r="G37" s="5">
        <v>16</v>
      </c>
      <c r="I37" s="5">
        <v>12889003639</v>
      </c>
      <c r="K37" s="4">
        <v>0</v>
      </c>
      <c r="M37" s="5">
        <f t="shared" si="0"/>
        <v>12889003639</v>
      </c>
      <c r="O37" s="5">
        <v>28590365699</v>
      </c>
      <c r="Q37" s="4">
        <v>0</v>
      </c>
      <c r="S37" s="5">
        <f t="shared" si="1"/>
        <v>28590365699</v>
      </c>
    </row>
    <row r="38" spans="1:19" x14ac:dyDescent="0.55000000000000004">
      <c r="A38" s="13" t="s">
        <v>267</v>
      </c>
      <c r="C38" s="4" t="s">
        <v>373</v>
      </c>
      <c r="E38" s="4" t="s">
        <v>268</v>
      </c>
      <c r="G38" s="5">
        <v>19</v>
      </c>
      <c r="I38" s="5">
        <v>0</v>
      </c>
      <c r="K38" s="4">
        <v>0</v>
      </c>
      <c r="M38" s="5">
        <f t="shared" si="0"/>
        <v>0</v>
      </c>
      <c r="O38" s="5">
        <v>312096395251</v>
      </c>
      <c r="Q38" s="4">
        <v>0</v>
      </c>
      <c r="S38" s="5">
        <f t="shared" si="1"/>
        <v>312096395251</v>
      </c>
    </row>
    <row r="39" spans="1:19" x14ac:dyDescent="0.55000000000000004">
      <c r="A39" s="13" t="s">
        <v>223</v>
      </c>
      <c r="C39" s="4" t="s">
        <v>373</v>
      </c>
      <c r="E39" s="4" t="s">
        <v>225</v>
      </c>
      <c r="G39" s="5">
        <v>16</v>
      </c>
      <c r="I39" s="5">
        <v>33565172361</v>
      </c>
      <c r="K39" s="4">
        <v>0</v>
      </c>
      <c r="M39" s="5">
        <f t="shared" si="0"/>
        <v>33565172361</v>
      </c>
      <c r="O39" s="5">
        <v>33565172361</v>
      </c>
      <c r="Q39" s="4">
        <v>0</v>
      </c>
      <c r="S39" s="5">
        <f t="shared" si="1"/>
        <v>33565172361</v>
      </c>
    </row>
    <row r="40" spans="1:19" x14ac:dyDescent="0.55000000000000004">
      <c r="A40" s="13" t="s">
        <v>269</v>
      </c>
      <c r="C40" s="4" t="s">
        <v>373</v>
      </c>
      <c r="E40" s="4" t="s">
        <v>270</v>
      </c>
      <c r="G40" s="5">
        <v>20</v>
      </c>
      <c r="I40" s="5">
        <v>0</v>
      </c>
      <c r="K40" s="4">
        <v>0</v>
      </c>
      <c r="M40" s="5">
        <f t="shared" si="0"/>
        <v>0</v>
      </c>
      <c r="O40" s="5">
        <v>101535959640</v>
      </c>
      <c r="Q40" s="4">
        <v>0</v>
      </c>
      <c r="S40" s="5">
        <f t="shared" si="1"/>
        <v>101535959640</v>
      </c>
    </row>
    <row r="41" spans="1:19" x14ac:dyDescent="0.55000000000000004">
      <c r="A41" s="13" t="s">
        <v>271</v>
      </c>
      <c r="C41" s="4" t="s">
        <v>373</v>
      </c>
      <c r="E41" s="4" t="s">
        <v>270</v>
      </c>
      <c r="G41" s="5">
        <v>20</v>
      </c>
      <c r="I41" s="5">
        <v>0</v>
      </c>
      <c r="K41" s="4">
        <v>0</v>
      </c>
      <c r="M41" s="5">
        <f t="shared" si="0"/>
        <v>0</v>
      </c>
      <c r="O41" s="5">
        <v>497651999</v>
      </c>
      <c r="Q41" s="4">
        <v>0</v>
      </c>
      <c r="S41" s="5">
        <f t="shared" si="1"/>
        <v>497651999</v>
      </c>
    </row>
    <row r="42" spans="1:19" x14ac:dyDescent="0.55000000000000004">
      <c r="A42" s="13" t="s">
        <v>159</v>
      </c>
      <c r="C42" s="4" t="s">
        <v>373</v>
      </c>
      <c r="E42" s="4" t="s">
        <v>158</v>
      </c>
      <c r="G42" s="5">
        <v>18</v>
      </c>
      <c r="I42" s="5">
        <v>44808516</v>
      </c>
      <c r="K42" s="4">
        <v>0</v>
      </c>
      <c r="M42" s="5">
        <f t="shared" si="0"/>
        <v>44808516</v>
      </c>
      <c r="O42" s="5">
        <v>496446120</v>
      </c>
      <c r="Q42" s="4">
        <v>0</v>
      </c>
      <c r="S42" s="5">
        <f t="shared" si="1"/>
        <v>496446120</v>
      </c>
    </row>
    <row r="43" spans="1:19" x14ac:dyDescent="0.55000000000000004">
      <c r="A43" s="13" t="s">
        <v>156</v>
      </c>
      <c r="C43" s="4" t="s">
        <v>373</v>
      </c>
      <c r="E43" s="4" t="s">
        <v>158</v>
      </c>
      <c r="G43" s="5">
        <v>18</v>
      </c>
      <c r="I43" s="5">
        <v>14786810762</v>
      </c>
      <c r="K43" s="4">
        <v>0</v>
      </c>
      <c r="M43" s="5">
        <f t="shared" si="0"/>
        <v>14786810762</v>
      </c>
      <c r="O43" s="5">
        <v>34184001425</v>
      </c>
      <c r="Q43" s="4">
        <v>0</v>
      </c>
      <c r="S43" s="5">
        <f t="shared" si="1"/>
        <v>34184001425</v>
      </c>
    </row>
    <row r="44" spans="1:19" x14ac:dyDescent="0.55000000000000004">
      <c r="A44" s="13" t="s">
        <v>154</v>
      </c>
      <c r="C44" s="4" t="s">
        <v>373</v>
      </c>
      <c r="E44" s="4" t="s">
        <v>95</v>
      </c>
      <c r="G44" s="5">
        <v>17</v>
      </c>
      <c r="I44" s="5">
        <v>21529107453</v>
      </c>
      <c r="K44" s="4">
        <v>0</v>
      </c>
      <c r="M44" s="5">
        <f t="shared" si="0"/>
        <v>21529107453</v>
      </c>
      <c r="O44" s="5">
        <v>56025704574</v>
      </c>
      <c r="Q44" s="4">
        <v>0</v>
      </c>
      <c r="S44" s="5">
        <f t="shared" si="1"/>
        <v>56025704574</v>
      </c>
    </row>
    <row r="45" spans="1:19" x14ac:dyDescent="0.55000000000000004">
      <c r="A45" s="13" t="s">
        <v>209</v>
      </c>
      <c r="C45" s="4" t="s">
        <v>373</v>
      </c>
      <c r="E45" s="4" t="s">
        <v>211</v>
      </c>
      <c r="G45" s="5">
        <v>17</v>
      </c>
      <c r="I45" s="5">
        <v>18816573970</v>
      </c>
      <c r="K45" s="4">
        <v>0</v>
      </c>
      <c r="M45" s="5">
        <f t="shared" si="0"/>
        <v>18816573970</v>
      </c>
      <c r="O45" s="5">
        <v>163034337366</v>
      </c>
      <c r="Q45" s="4">
        <v>0</v>
      </c>
      <c r="S45" s="5">
        <f t="shared" si="1"/>
        <v>163034337366</v>
      </c>
    </row>
    <row r="46" spans="1:19" x14ac:dyDescent="0.55000000000000004">
      <c r="A46" s="13" t="s">
        <v>272</v>
      </c>
      <c r="C46" s="4" t="s">
        <v>373</v>
      </c>
      <c r="E46" s="4" t="s">
        <v>273</v>
      </c>
      <c r="G46" s="5">
        <v>20</v>
      </c>
      <c r="I46" s="5">
        <v>0</v>
      </c>
      <c r="K46" s="4">
        <v>0</v>
      </c>
      <c r="M46" s="5">
        <f t="shared" si="0"/>
        <v>0</v>
      </c>
      <c r="O46" s="5">
        <v>172473049271</v>
      </c>
      <c r="Q46" s="4">
        <v>0</v>
      </c>
      <c r="S46" s="5">
        <f t="shared" si="1"/>
        <v>172473049271</v>
      </c>
    </row>
    <row r="47" spans="1:19" x14ac:dyDescent="0.55000000000000004">
      <c r="A47" s="13" t="s">
        <v>274</v>
      </c>
      <c r="C47" s="4" t="s">
        <v>373</v>
      </c>
      <c r="E47" s="4" t="s">
        <v>273</v>
      </c>
      <c r="G47" s="5">
        <v>20</v>
      </c>
      <c r="I47" s="5">
        <v>0</v>
      </c>
      <c r="K47" s="4">
        <v>0</v>
      </c>
      <c r="M47" s="5">
        <f t="shared" si="0"/>
        <v>0</v>
      </c>
      <c r="O47" s="5">
        <v>184792553</v>
      </c>
      <c r="Q47" s="4">
        <v>0</v>
      </c>
      <c r="S47" s="5">
        <f t="shared" si="1"/>
        <v>184792553</v>
      </c>
    </row>
    <row r="48" spans="1:19" x14ac:dyDescent="0.55000000000000004">
      <c r="A48" s="13" t="s">
        <v>275</v>
      </c>
      <c r="C48" s="4" t="s">
        <v>373</v>
      </c>
      <c r="E48" s="4" t="s">
        <v>273</v>
      </c>
      <c r="G48" s="5">
        <v>20</v>
      </c>
      <c r="I48" s="5">
        <v>0</v>
      </c>
      <c r="K48" s="4">
        <v>0</v>
      </c>
      <c r="M48" s="5">
        <f t="shared" si="0"/>
        <v>0</v>
      </c>
      <c r="O48" s="5">
        <v>539655852</v>
      </c>
      <c r="Q48" s="4">
        <v>0</v>
      </c>
      <c r="S48" s="5">
        <f t="shared" si="1"/>
        <v>539655852</v>
      </c>
    </row>
    <row r="49" spans="1:21" x14ac:dyDescent="0.55000000000000004">
      <c r="A49" s="13" t="s">
        <v>276</v>
      </c>
      <c r="C49" s="4" t="s">
        <v>373</v>
      </c>
      <c r="E49" s="4" t="s">
        <v>273</v>
      </c>
      <c r="G49" s="5">
        <v>20</v>
      </c>
      <c r="I49" s="5">
        <v>0</v>
      </c>
      <c r="K49" s="4">
        <v>0</v>
      </c>
      <c r="M49" s="5">
        <f t="shared" si="0"/>
        <v>0</v>
      </c>
      <c r="O49" s="5">
        <v>30798758797</v>
      </c>
      <c r="Q49" s="4">
        <v>0</v>
      </c>
      <c r="S49" s="5">
        <f t="shared" si="1"/>
        <v>30798758797</v>
      </c>
    </row>
    <row r="50" spans="1:21" x14ac:dyDescent="0.55000000000000004">
      <c r="A50" s="13" t="s">
        <v>277</v>
      </c>
      <c r="C50" s="4" t="s">
        <v>373</v>
      </c>
      <c r="E50" s="4" t="s">
        <v>273</v>
      </c>
      <c r="G50" s="5">
        <v>20</v>
      </c>
      <c r="I50" s="5">
        <v>0</v>
      </c>
      <c r="K50" s="4">
        <v>0</v>
      </c>
      <c r="M50" s="5">
        <f t="shared" si="0"/>
        <v>0</v>
      </c>
      <c r="O50" s="5">
        <v>58475509017</v>
      </c>
      <c r="Q50" s="4">
        <v>0</v>
      </c>
      <c r="S50" s="5">
        <f t="shared" si="1"/>
        <v>58475509017</v>
      </c>
    </row>
    <row r="51" spans="1:21" x14ac:dyDescent="0.55000000000000004">
      <c r="A51" s="13" t="s">
        <v>278</v>
      </c>
      <c r="C51" s="4" t="s">
        <v>373</v>
      </c>
      <c r="E51" s="4" t="s">
        <v>273</v>
      </c>
      <c r="G51" s="5">
        <v>20</v>
      </c>
      <c r="I51" s="5">
        <v>0</v>
      </c>
      <c r="K51" s="4">
        <v>0</v>
      </c>
      <c r="M51" s="5">
        <f t="shared" si="0"/>
        <v>0</v>
      </c>
      <c r="O51" s="5">
        <v>522038962</v>
      </c>
      <c r="Q51" s="4">
        <v>0</v>
      </c>
      <c r="S51" s="5">
        <f t="shared" si="1"/>
        <v>522038962</v>
      </c>
    </row>
    <row r="52" spans="1:21" x14ac:dyDescent="0.55000000000000004">
      <c r="A52" s="13" t="s">
        <v>279</v>
      </c>
      <c r="C52" s="4" t="s">
        <v>373</v>
      </c>
      <c r="E52" s="4" t="s">
        <v>273</v>
      </c>
      <c r="G52" s="5">
        <v>20</v>
      </c>
      <c r="I52" s="5">
        <v>0</v>
      </c>
      <c r="K52" s="4">
        <v>0</v>
      </c>
      <c r="M52" s="5">
        <f t="shared" si="0"/>
        <v>0</v>
      </c>
      <c r="O52" s="5">
        <v>30798758797</v>
      </c>
      <c r="Q52" s="4">
        <v>0</v>
      </c>
      <c r="S52" s="5">
        <f t="shared" si="1"/>
        <v>30798758797</v>
      </c>
    </row>
    <row r="53" spans="1:21" x14ac:dyDescent="0.55000000000000004">
      <c r="A53" s="13" t="s">
        <v>280</v>
      </c>
      <c r="C53" s="4" t="s">
        <v>373</v>
      </c>
      <c r="E53" s="4" t="s">
        <v>273</v>
      </c>
      <c r="G53" s="5">
        <v>20</v>
      </c>
      <c r="I53" s="5">
        <v>0</v>
      </c>
      <c r="K53" s="4">
        <v>0</v>
      </c>
      <c r="M53" s="5">
        <f t="shared" si="0"/>
        <v>0</v>
      </c>
      <c r="O53" s="5">
        <v>301714011313</v>
      </c>
      <c r="Q53" s="4">
        <v>0</v>
      </c>
      <c r="S53" s="5">
        <f t="shared" si="1"/>
        <v>301714011313</v>
      </c>
    </row>
    <row r="54" spans="1:21" x14ac:dyDescent="0.55000000000000004">
      <c r="A54" s="13" t="s">
        <v>281</v>
      </c>
      <c r="C54" s="4" t="s">
        <v>373</v>
      </c>
      <c r="E54" s="4" t="s">
        <v>273</v>
      </c>
      <c r="G54" s="5">
        <v>20</v>
      </c>
      <c r="I54" s="5">
        <v>0</v>
      </c>
      <c r="K54" s="4">
        <v>0</v>
      </c>
      <c r="M54" s="5">
        <f t="shared" si="0"/>
        <v>0</v>
      </c>
      <c r="O54" s="5">
        <v>307987588</v>
      </c>
      <c r="Q54" s="4">
        <v>0</v>
      </c>
      <c r="S54" s="5">
        <f t="shared" si="1"/>
        <v>307987588</v>
      </c>
    </row>
    <row r="55" spans="1:21" x14ac:dyDescent="0.55000000000000004">
      <c r="A55" s="13" t="s">
        <v>282</v>
      </c>
      <c r="C55" s="4" t="s">
        <v>373</v>
      </c>
      <c r="E55" s="4" t="s">
        <v>283</v>
      </c>
      <c r="G55" s="5">
        <v>18</v>
      </c>
      <c r="I55" s="5">
        <v>0</v>
      </c>
      <c r="K55" s="4">
        <v>0</v>
      </c>
      <c r="M55" s="5">
        <f t="shared" si="0"/>
        <v>0</v>
      </c>
      <c r="O55" s="5">
        <v>6362525</v>
      </c>
      <c r="Q55" s="4">
        <v>0</v>
      </c>
      <c r="S55" s="5">
        <f t="shared" si="1"/>
        <v>6362525</v>
      </c>
    </row>
    <row r="56" spans="1:21" x14ac:dyDescent="0.55000000000000004">
      <c r="A56" s="13" t="s">
        <v>374</v>
      </c>
      <c r="C56" s="4" t="s">
        <v>373</v>
      </c>
      <c r="E56" s="4" t="s">
        <v>293</v>
      </c>
      <c r="G56" s="5">
        <v>18</v>
      </c>
      <c r="I56" s="5">
        <v>0</v>
      </c>
      <c r="K56" s="4">
        <v>0</v>
      </c>
      <c r="M56" s="5">
        <v>0</v>
      </c>
      <c r="O56" s="5">
        <v>0</v>
      </c>
      <c r="Q56" s="4">
        <v>0</v>
      </c>
      <c r="S56" s="5">
        <v>499762</v>
      </c>
    </row>
    <row r="57" spans="1:21" x14ac:dyDescent="0.55000000000000004">
      <c r="A57" s="13" t="s">
        <v>242</v>
      </c>
      <c r="C57" s="5">
        <v>1</v>
      </c>
      <c r="E57" s="4" t="s">
        <v>373</v>
      </c>
      <c r="G57" s="4">
        <v>0</v>
      </c>
      <c r="I57" s="5">
        <v>2095924276</v>
      </c>
      <c r="K57" s="5">
        <v>0</v>
      </c>
      <c r="M57" s="5">
        <f t="shared" si="0"/>
        <v>2095924276</v>
      </c>
      <c r="O57" s="5">
        <v>96618794268</v>
      </c>
      <c r="Q57" s="5">
        <v>0</v>
      </c>
      <c r="S57" s="5">
        <f t="shared" si="1"/>
        <v>96618794268</v>
      </c>
    </row>
    <row r="58" spans="1:21" x14ac:dyDescent="0.55000000000000004">
      <c r="A58" s="13" t="s">
        <v>246</v>
      </c>
      <c r="C58" s="5">
        <v>1</v>
      </c>
      <c r="E58" s="4" t="s">
        <v>373</v>
      </c>
      <c r="G58" s="4">
        <v>0</v>
      </c>
      <c r="I58" s="5">
        <v>28038086740</v>
      </c>
      <c r="K58" s="5">
        <v>0</v>
      </c>
      <c r="M58" s="5">
        <f t="shared" si="0"/>
        <v>28038086740</v>
      </c>
      <c r="O58" s="5">
        <v>105915750223</v>
      </c>
      <c r="Q58" s="5">
        <v>0</v>
      </c>
      <c r="S58" s="5">
        <f t="shared" si="1"/>
        <v>105915750223</v>
      </c>
    </row>
    <row r="59" spans="1:21" x14ac:dyDescent="0.55000000000000004">
      <c r="A59" s="13" t="s">
        <v>249</v>
      </c>
      <c r="C59" s="5">
        <v>17</v>
      </c>
      <c r="E59" s="4" t="s">
        <v>373</v>
      </c>
      <c r="G59" s="4">
        <v>0</v>
      </c>
      <c r="I59" s="5">
        <v>370920302</v>
      </c>
      <c r="K59" s="5">
        <v>0</v>
      </c>
      <c r="M59" s="5">
        <f t="shared" si="0"/>
        <v>370920302</v>
      </c>
      <c r="O59" s="5">
        <v>129590522149</v>
      </c>
      <c r="Q59" s="5">
        <v>0</v>
      </c>
      <c r="S59" s="5">
        <f t="shared" si="1"/>
        <v>129590522149</v>
      </c>
    </row>
    <row r="60" spans="1:21" x14ac:dyDescent="0.55000000000000004">
      <c r="A60" s="13" t="s">
        <v>249</v>
      </c>
      <c r="C60" s="5">
        <v>13</v>
      </c>
      <c r="E60" s="4" t="s">
        <v>373</v>
      </c>
      <c r="G60" s="4">
        <v>20</v>
      </c>
      <c r="I60" s="5">
        <v>17480514465</v>
      </c>
      <c r="K60" s="6">
        <v>-67784</v>
      </c>
      <c r="M60" s="5">
        <f>I60+K60</f>
        <v>17480446681</v>
      </c>
      <c r="O60" s="5">
        <v>137416850759</v>
      </c>
      <c r="Q60" s="5">
        <v>75751905</v>
      </c>
      <c r="S60" s="5">
        <f t="shared" si="1"/>
        <v>137341098854</v>
      </c>
    </row>
    <row r="61" spans="1:21" x14ac:dyDescent="0.55000000000000004">
      <c r="A61" s="13" t="s">
        <v>249</v>
      </c>
      <c r="C61" s="5">
        <v>17</v>
      </c>
      <c r="E61" s="4" t="s">
        <v>373</v>
      </c>
      <c r="G61" s="4">
        <v>20</v>
      </c>
      <c r="I61" s="5">
        <v>0</v>
      </c>
      <c r="K61" s="5">
        <v>0</v>
      </c>
      <c r="M61" s="5">
        <f t="shared" si="0"/>
        <v>0</v>
      </c>
      <c r="O61" s="5">
        <v>8821917796</v>
      </c>
      <c r="Q61" s="5">
        <v>0</v>
      </c>
      <c r="S61" s="5">
        <f>O61-Q61</f>
        <v>8821917796</v>
      </c>
    </row>
    <row r="62" spans="1:21" ht="24.75" thickBot="1" x14ac:dyDescent="0.6">
      <c r="I62" s="14">
        <f>SUM(I8:I61)</f>
        <v>1554336517551</v>
      </c>
      <c r="K62" s="19">
        <f>SUM(K8:K61)</f>
        <v>-67784</v>
      </c>
      <c r="M62" s="14">
        <f>SUM(M8:M61)</f>
        <v>1554336449767</v>
      </c>
      <c r="O62" s="14">
        <f>SUM(O8:O61)</f>
        <v>13682269644886</v>
      </c>
      <c r="Q62" s="20">
        <f>SUM(SUM(Q8:Q61))</f>
        <v>75751905</v>
      </c>
      <c r="S62" s="14">
        <f>SUM(S8:S61)</f>
        <v>13682194392743</v>
      </c>
      <c r="U62" s="9"/>
    </row>
    <row r="63" spans="1:21" ht="24.75" thickTop="1" x14ac:dyDescent="0.55000000000000004"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21" x14ac:dyDescent="0.55000000000000004">
      <c r="M64" s="5"/>
      <c r="S64" s="5"/>
    </row>
    <row r="65" spans="9:20" x14ac:dyDescent="0.55000000000000004">
      <c r="I65" s="5"/>
      <c r="M65" s="5"/>
      <c r="S65" s="5"/>
    </row>
    <row r="67" spans="9:20" x14ac:dyDescent="0.5500000000000000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" si="2">SUM(T57:T61)</f>
        <v>0</v>
      </c>
    </row>
    <row r="68" spans="9:20" x14ac:dyDescent="0.55000000000000004">
      <c r="M68" s="5"/>
      <c r="S68" s="5"/>
    </row>
    <row r="69" spans="9:20" x14ac:dyDescent="0.55000000000000004">
      <c r="M69" s="5"/>
      <c r="S69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0"/>
  <sheetViews>
    <sheetView rightToLeft="1" topLeftCell="A19" workbookViewId="0">
      <selection activeCell="K39" sqref="K39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4.75" x14ac:dyDescent="0.55000000000000004">
      <c r="A3" s="29" t="s">
        <v>255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24.75" x14ac:dyDescent="0.55000000000000004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6" spans="1:19" ht="24.75" x14ac:dyDescent="0.55000000000000004">
      <c r="A6" s="27" t="s">
        <v>3</v>
      </c>
      <c r="C6" s="28" t="s">
        <v>284</v>
      </c>
      <c r="D6" s="28" t="s">
        <v>284</v>
      </c>
      <c r="E6" s="28" t="s">
        <v>284</v>
      </c>
      <c r="F6" s="28" t="s">
        <v>284</v>
      </c>
      <c r="G6" s="28" t="s">
        <v>284</v>
      </c>
      <c r="I6" s="28" t="s">
        <v>257</v>
      </c>
      <c r="J6" s="28" t="s">
        <v>257</v>
      </c>
      <c r="K6" s="28" t="s">
        <v>257</v>
      </c>
      <c r="L6" s="28" t="s">
        <v>257</v>
      </c>
      <c r="M6" s="28" t="s">
        <v>257</v>
      </c>
      <c r="O6" s="28" t="s">
        <v>258</v>
      </c>
      <c r="P6" s="28" t="s">
        <v>258</v>
      </c>
      <c r="Q6" s="28" t="s">
        <v>258</v>
      </c>
      <c r="R6" s="28" t="s">
        <v>258</v>
      </c>
      <c r="S6" s="28" t="s">
        <v>258</v>
      </c>
    </row>
    <row r="7" spans="1:19" ht="24.75" x14ac:dyDescent="0.55000000000000004">
      <c r="A7" s="28" t="s">
        <v>3</v>
      </c>
      <c r="C7" s="28" t="s">
        <v>285</v>
      </c>
      <c r="E7" s="28" t="s">
        <v>286</v>
      </c>
      <c r="G7" s="28" t="s">
        <v>287</v>
      </c>
      <c r="I7" s="28" t="s">
        <v>288</v>
      </c>
      <c r="K7" s="28" t="s">
        <v>262</v>
      </c>
      <c r="M7" s="28" t="s">
        <v>289</v>
      </c>
      <c r="O7" s="28" t="s">
        <v>288</v>
      </c>
      <c r="Q7" s="28" t="s">
        <v>262</v>
      </c>
      <c r="S7" s="28" t="s">
        <v>289</v>
      </c>
    </row>
    <row r="8" spans="1:19" x14ac:dyDescent="0.55000000000000004">
      <c r="A8" s="1" t="s">
        <v>33</v>
      </c>
      <c r="C8" s="4" t="s">
        <v>290</v>
      </c>
      <c r="D8" s="4"/>
      <c r="E8" s="5">
        <v>10000000</v>
      </c>
      <c r="F8" s="4"/>
      <c r="G8" s="5">
        <v>2000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20000000000</v>
      </c>
      <c r="P8" s="4"/>
      <c r="Q8" s="5">
        <v>789473684</v>
      </c>
      <c r="R8" s="4"/>
      <c r="S8" s="5">
        <f>O8-Q8</f>
        <v>19210526316</v>
      </c>
    </row>
    <row r="9" spans="1:19" x14ac:dyDescent="0.55000000000000004">
      <c r="A9" s="1" t="s">
        <v>34</v>
      </c>
      <c r="C9" s="4" t="s">
        <v>291</v>
      </c>
      <c r="D9" s="4"/>
      <c r="E9" s="5">
        <v>30300000</v>
      </c>
      <c r="F9" s="4"/>
      <c r="G9" s="5">
        <v>800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24240000000</v>
      </c>
      <c r="P9" s="4"/>
      <c r="Q9" s="5">
        <v>0</v>
      </c>
      <c r="R9" s="4"/>
      <c r="S9" s="5">
        <f t="shared" ref="S9:S35" si="0">O9-Q9</f>
        <v>24240000000</v>
      </c>
    </row>
    <row r="10" spans="1:19" x14ac:dyDescent="0.55000000000000004">
      <c r="A10" s="1" t="s">
        <v>49</v>
      </c>
      <c r="C10" s="4" t="s">
        <v>292</v>
      </c>
      <c r="D10" s="4"/>
      <c r="E10" s="5">
        <v>50000000</v>
      </c>
      <c r="F10" s="4"/>
      <c r="G10" s="5">
        <v>280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14000000000</v>
      </c>
      <c r="P10" s="4"/>
      <c r="Q10" s="5">
        <v>0</v>
      </c>
      <c r="R10" s="4"/>
      <c r="S10" s="5">
        <f t="shared" si="0"/>
        <v>14000000000</v>
      </c>
    </row>
    <row r="11" spans="1:19" x14ac:dyDescent="0.55000000000000004">
      <c r="A11" s="1" t="s">
        <v>24</v>
      </c>
      <c r="C11" s="4" t="s">
        <v>293</v>
      </c>
      <c r="D11" s="4"/>
      <c r="E11" s="5">
        <v>20000000</v>
      </c>
      <c r="F11" s="4"/>
      <c r="G11" s="5">
        <v>600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12000000000</v>
      </c>
      <c r="P11" s="4"/>
      <c r="Q11" s="5">
        <v>241610738</v>
      </c>
      <c r="R11" s="4"/>
      <c r="S11" s="5">
        <f t="shared" si="0"/>
        <v>11758389262</v>
      </c>
    </row>
    <row r="12" spans="1:19" x14ac:dyDescent="0.55000000000000004">
      <c r="A12" s="1" t="s">
        <v>22</v>
      </c>
      <c r="C12" s="4" t="s">
        <v>294</v>
      </c>
      <c r="D12" s="4"/>
      <c r="E12" s="5">
        <v>2010777</v>
      </c>
      <c r="F12" s="4"/>
      <c r="G12" s="5">
        <v>1220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2453147940</v>
      </c>
      <c r="P12" s="4"/>
      <c r="Q12" s="5">
        <v>228554156</v>
      </c>
      <c r="R12" s="4"/>
      <c r="S12" s="5">
        <f t="shared" si="0"/>
        <v>2224593784</v>
      </c>
    </row>
    <row r="13" spans="1:19" x14ac:dyDescent="0.55000000000000004">
      <c r="A13" s="1" t="s">
        <v>15</v>
      </c>
      <c r="C13" s="4" t="s">
        <v>295</v>
      </c>
      <c r="D13" s="4"/>
      <c r="E13" s="5">
        <v>31100000</v>
      </c>
      <c r="F13" s="4"/>
      <c r="G13" s="5">
        <v>1200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37320000000</v>
      </c>
      <c r="P13" s="4"/>
      <c r="Q13" s="5">
        <v>1473157895</v>
      </c>
      <c r="R13" s="4"/>
      <c r="S13" s="5">
        <f t="shared" si="0"/>
        <v>35846842105</v>
      </c>
    </row>
    <row r="14" spans="1:19" x14ac:dyDescent="0.55000000000000004">
      <c r="A14" s="1" t="s">
        <v>48</v>
      </c>
      <c r="C14" s="4" t="s">
        <v>296</v>
      </c>
      <c r="D14" s="4"/>
      <c r="E14" s="5">
        <v>16000000</v>
      </c>
      <c r="F14" s="4"/>
      <c r="G14" s="5">
        <v>2130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34080000000</v>
      </c>
      <c r="P14" s="4"/>
      <c r="Q14" s="5">
        <v>686174497</v>
      </c>
      <c r="R14" s="4"/>
      <c r="S14" s="5">
        <f t="shared" si="0"/>
        <v>33393825503</v>
      </c>
    </row>
    <row r="15" spans="1:19" x14ac:dyDescent="0.55000000000000004">
      <c r="A15" s="1" t="s">
        <v>44</v>
      </c>
      <c r="C15" s="4" t="s">
        <v>297</v>
      </c>
      <c r="D15" s="4"/>
      <c r="E15" s="5">
        <v>138535884</v>
      </c>
      <c r="F15" s="4"/>
      <c r="G15" s="5">
        <v>400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55414353600</v>
      </c>
      <c r="P15" s="4"/>
      <c r="Q15" s="5">
        <v>6051964182</v>
      </c>
      <c r="R15" s="4"/>
      <c r="S15" s="5">
        <f t="shared" si="0"/>
        <v>49362389418</v>
      </c>
    </row>
    <row r="16" spans="1:19" x14ac:dyDescent="0.55000000000000004">
      <c r="A16" s="1" t="s">
        <v>43</v>
      </c>
      <c r="C16" s="4" t="s">
        <v>298</v>
      </c>
      <c r="D16" s="4"/>
      <c r="E16" s="5">
        <v>49000000</v>
      </c>
      <c r="F16" s="4"/>
      <c r="G16" s="5">
        <v>800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39200000000</v>
      </c>
      <c r="P16" s="4"/>
      <c r="Q16" s="5">
        <v>789261745</v>
      </c>
      <c r="R16" s="4"/>
      <c r="S16" s="5">
        <f t="shared" si="0"/>
        <v>38410738255</v>
      </c>
    </row>
    <row r="17" spans="1:19" x14ac:dyDescent="0.55000000000000004">
      <c r="A17" s="1" t="s">
        <v>18</v>
      </c>
      <c r="C17" s="4" t="s">
        <v>292</v>
      </c>
      <c r="D17" s="4"/>
      <c r="E17" s="5">
        <v>1145126</v>
      </c>
      <c r="F17" s="4"/>
      <c r="G17" s="5">
        <v>14130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16180630380</v>
      </c>
      <c r="P17" s="4"/>
      <c r="Q17" s="5">
        <v>1767134129</v>
      </c>
      <c r="R17" s="4"/>
      <c r="S17" s="5">
        <f t="shared" si="0"/>
        <v>14413496251</v>
      </c>
    </row>
    <row r="18" spans="1:19" x14ac:dyDescent="0.55000000000000004">
      <c r="A18" s="1" t="s">
        <v>16</v>
      </c>
      <c r="C18" s="4" t="s">
        <v>299</v>
      </c>
      <c r="D18" s="4"/>
      <c r="E18" s="5">
        <v>13499998</v>
      </c>
      <c r="F18" s="4"/>
      <c r="G18" s="5">
        <v>3850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51974992300</v>
      </c>
      <c r="P18" s="4"/>
      <c r="Q18" s="5">
        <v>5619776199</v>
      </c>
      <c r="R18" s="4"/>
      <c r="S18" s="5">
        <f t="shared" si="0"/>
        <v>46355216101</v>
      </c>
    </row>
    <row r="19" spans="1:19" x14ac:dyDescent="0.55000000000000004">
      <c r="A19" s="1" t="s">
        <v>19</v>
      </c>
      <c r="C19" s="4" t="s">
        <v>144</v>
      </c>
      <c r="D19" s="4"/>
      <c r="E19" s="5">
        <v>1500000</v>
      </c>
      <c r="F19" s="4"/>
      <c r="G19" s="5">
        <v>6800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10200000000</v>
      </c>
      <c r="P19" s="4"/>
      <c r="Q19" s="5">
        <v>0</v>
      </c>
      <c r="R19" s="4"/>
      <c r="S19" s="5">
        <f t="shared" si="0"/>
        <v>10200000000</v>
      </c>
    </row>
    <row r="20" spans="1:19" x14ac:dyDescent="0.55000000000000004">
      <c r="A20" s="1" t="s">
        <v>30</v>
      </c>
      <c r="C20" s="4" t="s">
        <v>300</v>
      </c>
      <c r="D20" s="4"/>
      <c r="E20" s="5">
        <v>311362</v>
      </c>
      <c r="F20" s="4"/>
      <c r="G20" s="5">
        <v>4750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1478969500</v>
      </c>
      <c r="P20" s="4"/>
      <c r="Q20" s="5">
        <v>85875648</v>
      </c>
      <c r="R20" s="4"/>
      <c r="S20" s="5">
        <f t="shared" si="0"/>
        <v>1393093852</v>
      </c>
    </row>
    <row r="21" spans="1:19" x14ac:dyDescent="0.55000000000000004">
      <c r="A21" s="1" t="s">
        <v>47</v>
      </c>
      <c r="C21" s="4" t="s">
        <v>301</v>
      </c>
      <c r="D21" s="4"/>
      <c r="E21" s="5">
        <v>3920722</v>
      </c>
      <c r="F21" s="4"/>
      <c r="G21" s="5">
        <v>1800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7057299600</v>
      </c>
      <c r="P21" s="4"/>
      <c r="Q21" s="5">
        <v>0</v>
      </c>
      <c r="R21" s="4"/>
      <c r="S21" s="5">
        <f t="shared" si="0"/>
        <v>7057299600</v>
      </c>
    </row>
    <row r="22" spans="1:19" x14ac:dyDescent="0.55000000000000004">
      <c r="A22" s="1" t="s">
        <v>21</v>
      </c>
      <c r="C22" s="4" t="s">
        <v>296</v>
      </c>
      <c r="D22" s="4"/>
      <c r="E22" s="5">
        <v>21002000</v>
      </c>
      <c r="F22" s="4"/>
      <c r="G22" s="5">
        <v>6500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136513000000</v>
      </c>
      <c r="P22" s="4"/>
      <c r="Q22" s="5">
        <v>13634467324</v>
      </c>
      <c r="R22" s="4"/>
      <c r="S22" s="5">
        <f t="shared" si="0"/>
        <v>122878532676</v>
      </c>
    </row>
    <row r="23" spans="1:19" x14ac:dyDescent="0.55000000000000004">
      <c r="A23" s="1" t="s">
        <v>42</v>
      </c>
      <c r="C23" s="4" t="s">
        <v>295</v>
      </c>
      <c r="D23" s="4"/>
      <c r="E23" s="5">
        <v>4558583</v>
      </c>
      <c r="F23" s="4"/>
      <c r="G23" s="5">
        <v>2000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9117166000</v>
      </c>
      <c r="P23" s="4"/>
      <c r="Q23" s="5">
        <v>359888132</v>
      </c>
      <c r="R23" s="4"/>
      <c r="S23" s="5">
        <f t="shared" si="0"/>
        <v>8757277868</v>
      </c>
    </row>
    <row r="24" spans="1:19" x14ac:dyDescent="0.55000000000000004">
      <c r="A24" s="1" t="s">
        <v>17</v>
      </c>
      <c r="C24" s="4" t="s">
        <v>292</v>
      </c>
      <c r="D24" s="4"/>
      <c r="E24" s="5">
        <v>6000000</v>
      </c>
      <c r="F24" s="4"/>
      <c r="G24" s="5">
        <v>200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1200000000</v>
      </c>
      <c r="P24" s="4"/>
      <c r="Q24" s="5">
        <v>121846154</v>
      </c>
      <c r="R24" s="4"/>
      <c r="S24" s="5">
        <f t="shared" si="0"/>
        <v>1078153846</v>
      </c>
    </row>
    <row r="25" spans="1:19" x14ac:dyDescent="0.55000000000000004">
      <c r="A25" s="1" t="s">
        <v>302</v>
      </c>
      <c r="C25" s="4" t="s">
        <v>303</v>
      </c>
      <c r="D25" s="4"/>
      <c r="E25" s="5">
        <v>474722</v>
      </c>
      <c r="F25" s="4"/>
      <c r="G25" s="5">
        <v>600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284833200</v>
      </c>
      <c r="P25" s="4"/>
      <c r="Q25" s="5">
        <v>10521543</v>
      </c>
      <c r="R25" s="4"/>
      <c r="S25" s="5">
        <f t="shared" si="0"/>
        <v>274311657</v>
      </c>
    </row>
    <row r="26" spans="1:19" x14ac:dyDescent="0.55000000000000004">
      <c r="A26" s="1" t="s">
        <v>35</v>
      </c>
      <c r="C26" s="4" t="s">
        <v>304</v>
      </c>
      <c r="D26" s="4"/>
      <c r="E26" s="5">
        <v>714014</v>
      </c>
      <c r="F26" s="4"/>
      <c r="G26" s="5">
        <v>500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357007000</v>
      </c>
      <c r="P26" s="4"/>
      <c r="Q26" s="5">
        <v>26067178</v>
      </c>
      <c r="R26" s="4"/>
      <c r="S26" s="5">
        <f t="shared" si="0"/>
        <v>330939822</v>
      </c>
    </row>
    <row r="27" spans="1:19" x14ac:dyDescent="0.55000000000000004">
      <c r="A27" s="1" t="s">
        <v>27</v>
      </c>
      <c r="C27" s="4" t="s">
        <v>305</v>
      </c>
      <c r="D27" s="4"/>
      <c r="E27" s="5">
        <v>567944</v>
      </c>
      <c r="F27" s="4"/>
      <c r="G27" s="5">
        <v>5500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3123692000</v>
      </c>
      <c r="P27" s="4"/>
      <c r="Q27" s="5">
        <v>0</v>
      </c>
      <c r="R27" s="4"/>
      <c r="S27" s="5">
        <f t="shared" si="0"/>
        <v>3123692000</v>
      </c>
    </row>
    <row r="28" spans="1:19" x14ac:dyDescent="0.55000000000000004">
      <c r="A28" s="1" t="s">
        <v>20</v>
      </c>
      <c r="C28" s="4" t="s">
        <v>306</v>
      </c>
      <c r="D28" s="4"/>
      <c r="E28" s="5">
        <v>16628994</v>
      </c>
      <c r="F28" s="4"/>
      <c r="G28" s="5">
        <v>780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12970615320</v>
      </c>
      <c r="P28" s="4"/>
      <c r="Q28" s="5">
        <v>1179146847</v>
      </c>
      <c r="R28" s="4"/>
      <c r="S28" s="5">
        <f t="shared" si="0"/>
        <v>11791468473</v>
      </c>
    </row>
    <row r="29" spans="1:19" x14ac:dyDescent="0.55000000000000004">
      <c r="A29" s="1" t="s">
        <v>23</v>
      </c>
      <c r="C29" s="4" t="s">
        <v>307</v>
      </c>
      <c r="D29" s="4"/>
      <c r="E29" s="5">
        <v>1335000</v>
      </c>
      <c r="F29" s="4"/>
      <c r="G29" s="5">
        <v>11500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15352500000</v>
      </c>
      <c r="P29" s="4"/>
      <c r="Q29" s="5">
        <v>0</v>
      </c>
      <c r="R29" s="4"/>
      <c r="S29" s="5">
        <f t="shared" si="0"/>
        <v>15352500000</v>
      </c>
    </row>
    <row r="30" spans="1:19" x14ac:dyDescent="0.55000000000000004">
      <c r="A30" s="1" t="s">
        <v>31</v>
      </c>
      <c r="C30" s="4" t="s">
        <v>308</v>
      </c>
      <c r="D30" s="4"/>
      <c r="E30" s="5">
        <v>18942142</v>
      </c>
      <c r="F30" s="4"/>
      <c r="G30" s="5">
        <v>1930</v>
      </c>
      <c r="H30" s="4"/>
      <c r="I30" s="5">
        <v>36558334060</v>
      </c>
      <c r="J30" s="4"/>
      <c r="K30" s="5">
        <v>518382860</v>
      </c>
      <c r="L30" s="4"/>
      <c r="M30" s="5">
        <f>I30-K30</f>
        <v>36039951200</v>
      </c>
      <c r="N30" s="4"/>
      <c r="O30" s="5">
        <v>36558334060</v>
      </c>
      <c r="P30" s="4"/>
      <c r="Q30" s="5">
        <v>518382860</v>
      </c>
      <c r="R30" s="4"/>
      <c r="S30" s="5">
        <f t="shared" si="0"/>
        <v>36039951200</v>
      </c>
    </row>
    <row r="31" spans="1:19" x14ac:dyDescent="0.55000000000000004">
      <c r="A31" s="1" t="s">
        <v>29</v>
      </c>
      <c r="C31" s="4" t="s">
        <v>299</v>
      </c>
      <c r="D31" s="4"/>
      <c r="E31" s="5">
        <v>885273</v>
      </c>
      <c r="F31" s="4"/>
      <c r="G31" s="5">
        <v>3000</v>
      </c>
      <c r="H31" s="4"/>
      <c r="I31" s="5">
        <v>0</v>
      </c>
      <c r="J31" s="4"/>
      <c r="K31" s="5">
        <v>0</v>
      </c>
      <c r="L31" s="4"/>
      <c r="M31" s="5" t="s">
        <v>375</v>
      </c>
      <c r="N31" s="4"/>
      <c r="O31" s="5">
        <v>2655819000</v>
      </c>
      <c r="P31" s="4"/>
      <c r="Q31" s="5">
        <v>0</v>
      </c>
      <c r="R31" s="4"/>
      <c r="S31" s="5">
        <f t="shared" si="0"/>
        <v>2655819000</v>
      </c>
    </row>
    <row r="32" spans="1:19" x14ac:dyDescent="0.55000000000000004">
      <c r="A32" s="1" t="s">
        <v>25</v>
      </c>
      <c r="C32" s="4" t="s">
        <v>309</v>
      </c>
      <c r="D32" s="4"/>
      <c r="E32" s="5">
        <v>323014</v>
      </c>
      <c r="F32" s="4"/>
      <c r="G32" s="5">
        <v>110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35531540</v>
      </c>
      <c r="P32" s="4"/>
      <c r="Q32" s="5">
        <v>715400</v>
      </c>
      <c r="R32" s="4"/>
      <c r="S32" s="5">
        <f t="shared" si="0"/>
        <v>34816140</v>
      </c>
    </row>
    <row r="33" spans="1:19" x14ac:dyDescent="0.55000000000000004">
      <c r="A33" s="1" t="s">
        <v>310</v>
      </c>
      <c r="C33" s="4" t="s">
        <v>311</v>
      </c>
      <c r="D33" s="4"/>
      <c r="E33" s="5">
        <v>60</v>
      </c>
      <c r="F33" s="4"/>
      <c r="G33" s="5">
        <v>3000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180000</v>
      </c>
      <c r="P33" s="4"/>
      <c r="Q33" s="5">
        <v>7105</v>
      </c>
      <c r="R33" s="4"/>
      <c r="S33" s="5">
        <f t="shared" si="0"/>
        <v>172895</v>
      </c>
    </row>
    <row r="34" spans="1:19" x14ac:dyDescent="0.55000000000000004">
      <c r="A34" s="1" t="s">
        <v>312</v>
      </c>
      <c r="C34" s="4" t="s">
        <v>313</v>
      </c>
      <c r="D34" s="4"/>
      <c r="E34" s="5">
        <v>1685570</v>
      </c>
      <c r="F34" s="4"/>
      <c r="G34" s="5">
        <v>165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278119050</v>
      </c>
      <c r="P34" s="4"/>
      <c r="Q34" s="5">
        <v>5782489</v>
      </c>
      <c r="R34" s="4"/>
      <c r="S34" s="5">
        <f t="shared" si="0"/>
        <v>272336561</v>
      </c>
    </row>
    <row r="35" spans="1:19" x14ac:dyDescent="0.55000000000000004">
      <c r="A35" s="1" t="s">
        <v>376</v>
      </c>
      <c r="C35" s="4" t="s">
        <v>373</v>
      </c>
      <c r="D35" s="4"/>
      <c r="E35" s="5" t="s">
        <v>373</v>
      </c>
      <c r="F35" s="4"/>
      <c r="G35" s="5" t="s">
        <v>373</v>
      </c>
      <c r="H35" s="4"/>
      <c r="I35" s="5">
        <v>0</v>
      </c>
      <c r="J35" s="4"/>
      <c r="K35" s="5">
        <v>0</v>
      </c>
      <c r="L35" s="4"/>
      <c r="M35" s="5">
        <f>I35-K35</f>
        <v>0</v>
      </c>
      <c r="N35" s="4"/>
      <c r="O35" s="21">
        <v>11799216</v>
      </c>
      <c r="P35" s="4"/>
      <c r="Q35" s="5">
        <v>0</v>
      </c>
      <c r="R35" s="4"/>
      <c r="S35" s="5">
        <f t="shared" si="0"/>
        <v>11799216</v>
      </c>
    </row>
    <row r="36" spans="1:19" ht="24.75" thickBot="1" x14ac:dyDescent="0.6">
      <c r="C36" s="4"/>
      <c r="D36" s="4"/>
      <c r="E36" s="4"/>
      <c r="F36" s="4"/>
      <c r="G36" s="4"/>
      <c r="H36" s="4"/>
      <c r="I36" s="14">
        <f>SUM(I8:I34)</f>
        <v>36558334060</v>
      </c>
      <c r="J36" s="4"/>
      <c r="K36" s="14">
        <f>SUM(K8:K34)</f>
        <v>518382860</v>
      </c>
      <c r="L36" s="4"/>
      <c r="M36" s="14">
        <f>SUM(M8:M34)</f>
        <v>36039951200</v>
      </c>
      <c r="N36" s="4"/>
      <c r="O36" s="14">
        <f>SUM(O8:O35)</f>
        <v>544057989706</v>
      </c>
      <c r="P36" s="4"/>
      <c r="Q36" s="14">
        <f>SUM(Q8:Q34)</f>
        <v>33589807905</v>
      </c>
      <c r="R36" s="4"/>
      <c r="S36" s="14">
        <f>SUM(S8:S35)</f>
        <v>510468181801</v>
      </c>
    </row>
    <row r="37" spans="1:19" ht="24.75" thickTop="1" x14ac:dyDescent="0.55000000000000004">
      <c r="I37" s="3"/>
      <c r="K37" s="3"/>
      <c r="M37" s="3"/>
      <c r="Q37" s="3"/>
      <c r="S37" s="3"/>
    </row>
    <row r="38" spans="1:19" x14ac:dyDescent="0.55000000000000004">
      <c r="I38" s="3"/>
      <c r="O38" s="3"/>
      <c r="S38" s="3"/>
    </row>
    <row r="39" spans="1:19" x14ac:dyDescent="0.55000000000000004">
      <c r="O39" s="3"/>
    </row>
    <row r="40" spans="1:19" x14ac:dyDescent="0.55000000000000004">
      <c r="O4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2021-09-26T12:20:51Z</dcterms:created>
  <dcterms:modified xsi:type="dcterms:W3CDTF">2021-10-02T13:45:23Z</dcterms:modified>
</cp:coreProperties>
</file>