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akrami\Desktop\صورت معاملات فصلی\زمستان 1400\"/>
    </mc:Choice>
  </mc:AlternateContent>
  <xr:revisionPtr revIDLastSave="0" documentId="13_ncr:1_{802EAEA5-0A01-4713-91CB-894298B4D873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تاییدیه" sheetId="18" r:id="rId1"/>
    <sheet name="سهام" sheetId="1" r:id="rId2"/>
    <sheet name="تبعی" sheetId="2" r:id="rId3"/>
    <sheet name="اوراق مشارکت" sheetId="3" r:id="rId4"/>
    <sheet name="تعدیل قیمت" sheetId="4" r:id="rId5"/>
    <sheet name="سپرده" sheetId="6" r:id="rId6"/>
    <sheet name="جمع درآمدها" sheetId="15" r:id="rId7"/>
    <sheet name="سود اوراق بهادار و سپرده بانکی" sheetId="7" r:id="rId8"/>
    <sheet name="درآمد سود سهام" sheetId="8" r:id="rId9"/>
    <sheet name="درآمد سود صندوق " sheetId="16" r:id="rId10"/>
    <sheet name="درآمد ناشی از تغییر قیمت اوراق" sheetId="9" r:id="rId11"/>
    <sheet name="درآمد ناشی از فروش" sheetId="10" r:id="rId12"/>
    <sheet name="سرمایه‌گذاری در سهام" sheetId="11" r:id="rId13"/>
    <sheet name="سرمایه گذاری در صندوق" sheetId="17" r:id="rId14"/>
    <sheet name="سرمایه‌گذاری در اوراق بهادار" sheetId="12" r:id="rId15"/>
    <sheet name="درآمد سپرده بانکی" sheetId="13" r:id="rId16"/>
    <sheet name="سایر درآمدها" sheetId="14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2" i="15" l="1"/>
  <c r="E9" i="15"/>
  <c r="C9" i="15"/>
  <c r="C11" i="15"/>
  <c r="C10" i="15"/>
  <c r="C8" i="15"/>
  <c r="C7" i="15"/>
  <c r="K13" i="13"/>
  <c r="K9" i="13"/>
  <c r="K10" i="13"/>
  <c r="K11" i="13"/>
  <c r="K12" i="13"/>
  <c r="K8" i="13"/>
  <c r="G13" i="13"/>
  <c r="G9" i="13"/>
  <c r="G10" i="13"/>
  <c r="G11" i="13"/>
  <c r="G12" i="13"/>
  <c r="G8" i="13"/>
  <c r="I13" i="13"/>
  <c r="E13" i="13"/>
  <c r="I9" i="17"/>
  <c r="E9" i="17"/>
  <c r="G9" i="17"/>
  <c r="C9" i="17"/>
  <c r="E9" i="16"/>
  <c r="C9" i="16"/>
  <c r="Q83" i="12"/>
  <c r="O83" i="12"/>
  <c r="M83" i="12"/>
  <c r="K83" i="12"/>
  <c r="I83" i="12"/>
  <c r="G83" i="12"/>
  <c r="E83" i="12"/>
  <c r="C83" i="12"/>
  <c r="U49" i="11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0" i="11"/>
  <c r="U41" i="11"/>
  <c r="U42" i="11"/>
  <c r="U43" i="11"/>
  <c r="U44" i="11"/>
  <c r="U45" i="11"/>
  <c r="U46" i="11"/>
  <c r="U47" i="11"/>
  <c r="U48" i="11"/>
  <c r="U8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8" i="11"/>
  <c r="Q49" i="11"/>
  <c r="O49" i="11"/>
  <c r="K46" i="11"/>
  <c r="K47" i="11"/>
  <c r="K48" i="11"/>
  <c r="I49" i="11"/>
  <c r="K45" i="11" s="1"/>
  <c r="G49" i="11"/>
  <c r="E49" i="11"/>
  <c r="C49" i="11"/>
  <c r="M49" i="11"/>
  <c r="K11" i="11"/>
  <c r="K14" i="11"/>
  <c r="K15" i="11"/>
  <c r="K18" i="11"/>
  <c r="K19" i="11"/>
  <c r="K22" i="11"/>
  <c r="K23" i="11"/>
  <c r="K26" i="11"/>
  <c r="K27" i="11"/>
  <c r="K30" i="11"/>
  <c r="K31" i="11"/>
  <c r="K34" i="11"/>
  <c r="K35" i="11"/>
  <c r="K38" i="11"/>
  <c r="K39" i="11"/>
  <c r="K42" i="11"/>
  <c r="K43" i="11"/>
  <c r="Q49" i="10"/>
  <c r="O49" i="10"/>
  <c r="M49" i="10"/>
  <c r="I49" i="10"/>
  <c r="G49" i="10"/>
  <c r="E49" i="10"/>
  <c r="Q101" i="9"/>
  <c r="O101" i="9"/>
  <c r="M101" i="9"/>
  <c r="I101" i="9"/>
  <c r="G101" i="9"/>
  <c r="E101" i="9"/>
  <c r="S53" i="7"/>
  <c r="Q53" i="7"/>
  <c r="O53" i="7"/>
  <c r="K53" i="7"/>
  <c r="I53" i="7"/>
  <c r="C12" i="15" l="1"/>
  <c r="E10" i="15" s="1"/>
  <c r="S49" i="11"/>
  <c r="K10" i="11"/>
  <c r="K8" i="11"/>
  <c r="K41" i="11"/>
  <c r="K37" i="11"/>
  <c r="K33" i="11"/>
  <c r="K29" i="11"/>
  <c r="K25" i="11"/>
  <c r="K21" i="11"/>
  <c r="K17" i="11"/>
  <c r="K13" i="11"/>
  <c r="K9" i="11"/>
  <c r="K44" i="11"/>
  <c r="K40" i="11"/>
  <c r="K36" i="11"/>
  <c r="K32" i="11"/>
  <c r="K28" i="11"/>
  <c r="K24" i="11"/>
  <c r="K20" i="11"/>
  <c r="K16" i="11"/>
  <c r="K12" i="11"/>
  <c r="Q15" i="8"/>
  <c r="S9" i="8"/>
  <c r="S8" i="8"/>
  <c r="S15" i="8" s="1"/>
  <c r="S10" i="8"/>
  <c r="S11" i="8"/>
  <c r="S12" i="8"/>
  <c r="S13" i="8"/>
  <c r="S14" i="8"/>
  <c r="M15" i="8"/>
  <c r="K15" i="8"/>
  <c r="I15" i="8"/>
  <c r="O15" i="8"/>
  <c r="M52" i="7"/>
  <c r="M51" i="7"/>
  <c r="M53" i="7" s="1"/>
  <c r="E11" i="15" l="1"/>
  <c r="E7" i="15"/>
  <c r="E8" i="15"/>
  <c r="K49" i="11"/>
  <c r="S13" i="6"/>
  <c r="Q13" i="6"/>
  <c r="O13" i="6"/>
  <c r="M13" i="6"/>
  <c r="K13" i="6"/>
  <c r="K35" i="4"/>
  <c r="AK72" i="3"/>
  <c r="AI72" i="3"/>
  <c r="AG72" i="3"/>
  <c r="AA72" i="3"/>
  <c r="W72" i="3"/>
  <c r="S72" i="3"/>
  <c r="Q72" i="3"/>
  <c r="Y41" i="1"/>
  <c r="W41" i="1"/>
  <c r="U41" i="1"/>
  <c r="O41" i="1"/>
  <c r="K41" i="1"/>
  <c r="G41" i="1"/>
  <c r="E41" i="1"/>
  <c r="E12" i="15" l="1"/>
</calcChain>
</file>

<file path=xl/sharedStrings.xml><?xml version="1.0" encoding="utf-8"?>
<sst xmlns="http://schemas.openxmlformats.org/spreadsheetml/2006/main" count="1390" uniqueCount="368">
  <si>
    <t>صندوق سرمایه‌گذاری ثابت حامی</t>
  </si>
  <si>
    <t>صورت وضعیت پورتفوی</t>
  </si>
  <si>
    <t>برای ماه منتهی به 1400/12/29</t>
  </si>
  <si>
    <t>نام شرکت</t>
  </si>
  <si>
    <t>1400/11/30</t>
  </si>
  <si>
    <t>تغییرات طی دوره</t>
  </si>
  <si>
    <t>1400/12/29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</si>
  <si>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</si>
  <si>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</si>
  <si>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</si>
  <si>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</si>
  <si>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</si>
  <si>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</si>
  <si>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</si>
  <si>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</si>
  <si>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آریان کیمیا تک</t>
  </si>
  <si>
    <t>پالایش نفت اصفهان</t>
  </si>
  <si>
    <t>پالایش نفت بندرعباس</t>
  </si>
  <si>
    <t>پالایش نفت تهران</t>
  </si>
  <si>
    <t>پالایش نفت شیراز</t>
  </si>
  <si>
    <t>پتروشیمی پارس</t>
  </si>
  <si>
    <t>پتروشیمی پردیس</t>
  </si>
  <si>
    <t>پتروشیمی تندگویان</t>
  </si>
  <si>
    <t>0.60%</t>
  </si>
  <si>
    <t>پتروشیمی جم</t>
  </si>
  <si>
    <t>پتروشیمی‌شیراز</t>
  </si>
  <si>
    <t>پلیمر آریا ساسول</t>
  </si>
  <si>
    <t>توسعه معدنی و صنعتی صبانور</t>
  </si>
  <si>
    <t>توسعه‌معادن‌وفلزات‌</t>
  </si>
  <si>
    <t>سپید ماکیان</t>
  </si>
  <si>
    <t>سرمایه گذاری دارویی تامین</t>
  </si>
  <si>
    <t>سرمایه گذاری صبا تامین</t>
  </si>
  <si>
    <t>سرمایه‌گذاری‌صندوق‌بازنشستگی‌</t>
  </si>
  <si>
    <t>سرمایه‌گذاری‌غدیر(هلدینگ‌</t>
  </si>
  <si>
    <t>صنایع پتروشیمی خلیج فارس</t>
  </si>
  <si>
    <t>صندوق س.توسعه اندوخته آینده-س</t>
  </si>
  <si>
    <t>صندوق سرمایه‌گذاری توسعه ممتاز</t>
  </si>
  <si>
    <t>0.63%</t>
  </si>
  <si>
    <t>صندوق سرمایه‌گذاری مشترک امید توسعه</t>
  </si>
  <si>
    <t>صندوق سرمایه‌گذاری مشترک پیشتاز</t>
  </si>
  <si>
    <t>صندوق سرمایه‌گذاری مشترک پیشرو</t>
  </si>
  <si>
    <t>فجر انرژی خلیج فارس</t>
  </si>
  <si>
    <t>فولاد  خوزستان</t>
  </si>
  <si>
    <t>فولاد مبارکه اصفهان</t>
  </si>
  <si>
    <t>گسترش نفت و گاز پارسیان</t>
  </si>
  <si>
    <t>مبین انرژی خلیج فارس</t>
  </si>
  <si>
    <t>معدنی‌وصنعتی‌چادرملو</t>
  </si>
  <si>
    <t>ملی‌ صنایع‌ مس‌ ایران‌</t>
  </si>
  <si>
    <t>صندوق س شاخصی آرام مفید</t>
  </si>
  <si>
    <t>تعداد اوراق تبعی</t>
  </si>
  <si>
    <t>قیمت اعمال</t>
  </si>
  <si>
    <t>تاریخ اعمال</t>
  </si>
  <si>
    <t>نرخ موثر</t>
  </si>
  <si>
    <t>اختیارف ت کیمیا-28750-01/06/16</t>
  </si>
  <si>
    <t>1401/06/16</t>
  </si>
  <si>
    <t>اختیارف ت فارس11832-1401/04/12</t>
  </si>
  <si>
    <t>1401/04/12</t>
  </si>
  <si>
    <t>اختیارف ت سپید7578-01/04/22</t>
  </si>
  <si>
    <t>1401/04/22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</si>
  <si>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</si>
  <si>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</si>
  <si>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</si>
  <si>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</si>
  <si>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</si>
  <si>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</si>
  <si>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</si>
  <si>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</si>
  <si>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اعتماد مبین امید011019</t>
  </si>
  <si>
    <t>بله</t>
  </si>
  <si>
    <t>1397/10/19</t>
  </si>
  <si>
    <t>1401/10/19</t>
  </si>
  <si>
    <t>اجاره اعتماد مبین لوتوس011019</t>
  </si>
  <si>
    <t>0.00%</t>
  </si>
  <si>
    <t>اجاره تابان سپهر14031126</t>
  </si>
  <si>
    <t>1399/12/03</t>
  </si>
  <si>
    <t>1403/12/03</t>
  </si>
  <si>
    <t>اسنادخزانه-م10بودجه99-020807</t>
  </si>
  <si>
    <t>1399/11/21</t>
  </si>
  <si>
    <t>1402/08/07</t>
  </si>
  <si>
    <t>اسنادخزانه-م11بودجه99-020906</t>
  </si>
  <si>
    <t>1400/01/11</t>
  </si>
  <si>
    <t>1402/09/06</t>
  </si>
  <si>
    <t>1.73%</t>
  </si>
  <si>
    <t>اسنادخزانه-م13بودجه98-010219</t>
  </si>
  <si>
    <t>1398/09/06</t>
  </si>
  <si>
    <t>1401/02/19</t>
  </si>
  <si>
    <t>اسنادخزانه-م14بودجه98-010318</t>
  </si>
  <si>
    <t>1398/08/11</t>
  </si>
  <si>
    <t>1401/03/18</t>
  </si>
  <si>
    <t>اسنادخزانه-م14بودجه99-021025</t>
  </si>
  <si>
    <t>1400/01/08</t>
  </si>
  <si>
    <t>1402/10/25</t>
  </si>
  <si>
    <t>اسنادخزانه-م15بودجه98-010406</t>
  </si>
  <si>
    <t>1398/07/13</t>
  </si>
  <si>
    <t>1401/04/13</t>
  </si>
  <si>
    <t>اسنادخزانه-م16بودجه98-010503</t>
  </si>
  <si>
    <t>1398/09/24</t>
  </si>
  <si>
    <t>1401/05/03</t>
  </si>
  <si>
    <t>اسنادخزانه-م17بودجه98-010512</t>
  </si>
  <si>
    <t>1398/11/07</t>
  </si>
  <si>
    <t>1401/05/12</t>
  </si>
  <si>
    <t>اسنادخزانه-م17بودجه99-010226</t>
  </si>
  <si>
    <t>1400/01/14</t>
  </si>
  <si>
    <t>1401/02/26</t>
  </si>
  <si>
    <t>اسنادخزانه-م18بودجه98-010614</t>
  </si>
  <si>
    <t>1398/11/12</t>
  </si>
  <si>
    <t>1401/06/14</t>
  </si>
  <si>
    <t>اسنادخزانه-م18بودجه99-010323</t>
  </si>
  <si>
    <t>1401/03/23</t>
  </si>
  <si>
    <t>اسنادخزانه-م1بودجه00-030821</t>
  </si>
  <si>
    <t>1400/02/22</t>
  </si>
  <si>
    <t>1403/08/21</t>
  </si>
  <si>
    <t>اسنادخزانه-م1بودجه99-010621</t>
  </si>
  <si>
    <t>1399/09/01</t>
  </si>
  <si>
    <t>1401/06/21</t>
  </si>
  <si>
    <t>اسنادخزانه-م20بودجه98-020806</t>
  </si>
  <si>
    <t>1399/02/20</t>
  </si>
  <si>
    <t>1402/08/06</t>
  </si>
  <si>
    <t>اسنادخزانه-م21بودجه98-020906</t>
  </si>
  <si>
    <t>1399/01/27</t>
  </si>
  <si>
    <t>اسنادخزانه-م2بودجه00-031024</t>
  </si>
  <si>
    <t>1403/10/24</t>
  </si>
  <si>
    <t>اسنادخزانه-م2بودجه99-011019</t>
  </si>
  <si>
    <t>1399/06/19</t>
  </si>
  <si>
    <t>اسنادخزانه-م3بودجه00-030418</t>
  </si>
  <si>
    <t>1403/04/18</t>
  </si>
  <si>
    <t>اسنادخزانه-م3بودجه99-011110</t>
  </si>
  <si>
    <t>1399/06/22</t>
  </si>
  <si>
    <t>1401/11/10</t>
  </si>
  <si>
    <t>اسنادخزانه-م4بودجه00-030522</t>
  </si>
  <si>
    <t>1400/03/11</t>
  </si>
  <si>
    <t>1403/05/22</t>
  </si>
  <si>
    <t>اسنادخزانه-م4بودجه99-011215</t>
  </si>
  <si>
    <t>1399/07/23</t>
  </si>
  <si>
    <t>1401/12/15</t>
  </si>
  <si>
    <t>اسنادخزانه-م5بودجه00-030626</t>
  </si>
  <si>
    <t>اسنادخزانه-م5بودجه99-020218</t>
  </si>
  <si>
    <t>1399/09/05</t>
  </si>
  <si>
    <t>1402/02/18</t>
  </si>
  <si>
    <t>اسنادخزانه-م6بودجه00-030723</t>
  </si>
  <si>
    <t>1403/07/23</t>
  </si>
  <si>
    <t>اسنادخزانه-م6بودجه99-020321</t>
  </si>
  <si>
    <t>1399/08/27</t>
  </si>
  <si>
    <t>1402/03/21</t>
  </si>
  <si>
    <t>اسنادخزانه-م7بودجه00-030912</t>
  </si>
  <si>
    <t>1400/04/14</t>
  </si>
  <si>
    <t>1403/09/12</t>
  </si>
  <si>
    <t>اسنادخزانه-م7بودجه99-020704</t>
  </si>
  <si>
    <t>1399/09/25</t>
  </si>
  <si>
    <t>1402/07/04</t>
  </si>
  <si>
    <t>اسنادخزانه-م8بودجه99-020606</t>
  </si>
  <si>
    <t>1402/06/06</t>
  </si>
  <si>
    <t>اسنادخزانه-م9بودجه99-020316</t>
  </si>
  <si>
    <t>1399/10/15</t>
  </si>
  <si>
    <t>1402/03/16</t>
  </si>
  <si>
    <t>ص مرابحه خودرو1412- 3ماهه 18%</t>
  </si>
  <si>
    <t>1396/12/05</t>
  </si>
  <si>
    <t>1400/12/05</t>
  </si>
  <si>
    <t>ص مرابحه خودرو412- 3ماهه 18%</t>
  </si>
  <si>
    <t>صکوک اجاره مخابرات-3 ماهه 16%</t>
  </si>
  <si>
    <t>1397/02/30</t>
  </si>
  <si>
    <t>1401/02/30</t>
  </si>
  <si>
    <t>صکوک مرابحه سایپا012-3ماهه 16%</t>
  </si>
  <si>
    <t>1397/12/20</t>
  </si>
  <si>
    <t>1401/12/20</t>
  </si>
  <si>
    <t>صکوک مرابحه صایپا409-3ماهه 18%</t>
  </si>
  <si>
    <t>1400/09/24</t>
  </si>
  <si>
    <t>1404/09/23</t>
  </si>
  <si>
    <t>مرابحه عام دولت1-ش.خ سایر0206</t>
  </si>
  <si>
    <t>1398/12/25</t>
  </si>
  <si>
    <t>1402/06/25</t>
  </si>
  <si>
    <t>مرابحه عام دولت3-ش.خ 0103</t>
  </si>
  <si>
    <t>1399/04/03</t>
  </si>
  <si>
    <t>1401/03/03</t>
  </si>
  <si>
    <t>مرابحه عام دولت3-ش.خ 0104</t>
  </si>
  <si>
    <t>1401/04/03</t>
  </si>
  <si>
    <t>مرابحه عام دولت4-ش.خ 0106</t>
  </si>
  <si>
    <t>1399/05/07</t>
  </si>
  <si>
    <t>1401/06/07</t>
  </si>
  <si>
    <t>مرابحه عام دولت4-ش.خ 0107</t>
  </si>
  <si>
    <t>1399/05/21</t>
  </si>
  <si>
    <t>1401/07/21</t>
  </si>
  <si>
    <t>مرابحه عام دولت4-ش.خ 0206</t>
  </si>
  <si>
    <t>1399/06/12</t>
  </si>
  <si>
    <t>1402/06/12</t>
  </si>
  <si>
    <t>مرابحه عام دولت5-ش.خ 0108</t>
  </si>
  <si>
    <t>1399/06/25</t>
  </si>
  <si>
    <t>1401/08/25</t>
  </si>
  <si>
    <t>مرابحه عام دولت5-ش.خ 0109</t>
  </si>
  <si>
    <t>1399/07/08</t>
  </si>
  <si>
    <t>1401/09/08</t>
  </si>
  <si>
    <t>مرابحه عام دولت5-ش.خ 0110</t>
  </si>
  <si>
    <t>1399/09/11</t>
  </si>
  <si>
    <t>1401/10/11</t>
  </si>
  <si>
    <t>مرابحه عام دولت5-ش.خ 0209</t>
  </si>
  <si>
    <t>1402/09/27</t>
  </si>
  <si>
    <t>مرابحه عام دولت70-ش.خ0112</t>
  </si>
  <si>
    <t>1399/11/07</t>
  </si>
  <si>
    <t>1401/12/07</t>
  </si>
  <si>
    <t>مرابحه عام دولت86-ش.خ020404</t>
  </si>
  <si>
    <t>1400/03/04</t>
  </si>
  <si>
    <t>1402/04/04</t>
  </si>
  <si>
    <t>مرابحه عام دولت87-ش.خ030304</t>
  </si>
  <si>
    <t>1403/03/04</t>
  </si>
  <si>
    <t>مرابحه عام دولت94-ش.خ030816</t>
  </si>
  <si>
    <t>1400/09/16</t>
  </si>
  <si>
    <t>1403/08/16</t>
  </si>
  <si>
    <t>مرابحه عام دولت95-ش.خ020514</t>
  </si>
  <si>
    <t>1400/10/14</t>
  </si>
  <si>
    <t>1402/05/14</t>
  </si>
  <si>
    <t>مرابحه عام دولتی64-ش.خ0111</t>
  </si>
  <si>
    <t>1399/10/09</t>
  </si>
  <si>
    <t>1401/11/09</t>
  </si>
  <si>
    <t>مرابحه عام دولتی6-ش.خ0210</t>
  </si>
  <si>
    <t>منفعت دولت5-ش.خاص سایر0108</t>
  </si>
  <si>
    <t>1398/08/18</t>
  </si>
  <si>
    <t>1401/08/18</t>
  </si>
  <si>
    <t>منفعت دولت5-ش.خاص سپهر0108</t>
  </si>
  <si>
    <t>منفعت دولت5-ش.خاص کاردان0108</t>
  </si>
  <si>
    <t>منفعت دولت5-ش.خاص کاریزما0108</t>
  </si>
  <si>
    <t>منفعت دولت6-ش.خاص140109</t>
  </si>
  <si>
    <t>1398/09/17</t>
  </si>
  <si>
    <t>1401/09/17</t>
  </si>
  <si>
    <t>منفعت دولتی4-شرایط خاص14010729</t>
  </si>
  <si>
    <t>1398/07/29</t>
  </si>
  <si>
    <t>1401/07/29</t>
  </si>
  <si>
    <t>منفعت صبا اروند ملت 14001222</t>
  </si>
  <si>
    <t>1397/12/22</t>
  </si>
  <si>
    <t>1400/12/22</t>
  </si>
  <si>
    <t>مرابحه عام دولت101-ش.خ020711</t>
  </si>
  <si>
    <t>1400/12/11</t>
  </si>
  <si>
    <t>1402/07/11</t>
  </si>
  <si>
    <t>اجاره تابان لوتوس14021206</t>
  </si>
  <si>
    <t>1398/12/06</t>
  </si>
  <si>
    <t>1402/12/06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</si>
  <si>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</si>
  <si>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</si>
  <si>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</si>
  <si>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</si>
  <si>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</si>
  <si>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-0.04%</t>
  </si>
  <si>
    <t>1.62%</t>
  </si>
  <si>
    <t>-0.94%</t>
  </si>
  <si>
    <t>-1.00%</t>
  </si>
  <si>
    <t>-0.90%</t>
  </si>
  <si>
    <t>-1.85%</t>
  </si>
  <si>
    <t>-2.05%</t>
  </si>
  <si>
    <t>-1.46%</t>
  </si>
  <si>
    <t>-0.95%</t>
  </si>
  <si>
    <t>-0.54%</t>
  </si>
  <si>
    <t>-1.51%</t>
  </si>
  <si>
    <t>-1.09%</t>
  </si>
  <si>
    <t>-1.18%</t>
  </si>
  <si>
    <t>-2.50%</t>
  </si>
  <si>
    <t>-3.95%</t>
  </si>
  <si>
    <t>0.71%</t>
  </si>
  <si>
    <t>-3.79%</t>
  </si>
  <si>
    <t>0.90%</t>
  </si>
  <si>
    <t>-0.05%</t>
  </si>
  <si>
    <t>-3.01%</t>
  </si>
  <si>
    <t>0.45%</t>
  </si>
  <si>
    <t>-2.18%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</si>
  <si>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</si>
  <si>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</si>
  <si>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</si>
  <si>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</si>
  <si>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</si>
  <si>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</si>
  <si>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</si>
  <si>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</si>
  <si>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</si>
  <si>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</si>
  <si>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5107747476</t>
  </si>
  <si>
    <t>سپرده کوتاه مدت</t>
  </si>
  <si>
    <t>1393/06/30</t>
  </si>
  <si>
    <t>0.69%</t>
  </si>
  <si>
    <t>بانک خاورمیانه ظفر</t>
  </si>
  <si>
    <t>100910810707071819</t>
  </si>
  <si>
    <t>1395/02/29</t>
  </si>
  <si>
    <t>1.78%</t>
  </si>
  <si>
    <t>بانک پاسارگاد هفت تیر</t>
  </si>
  <si>
    <t>207.8100.14422144.1</t>
  </si>
  <si>
    <t>1399/03/27</t>
  </si>
  <si>
    <t>1.88%</t>
  </si>
  <si>
    <t>207-433-14422144-1</t>
  </si>
  <si>
    <t>سپرده بلند مدت</t>
  </si>
  <si>
    <t>1399/11/13</t>
  </si>
  <si>
    <t>207-9012-14422144-2</t>
  </si>
  <si>
    <t>1400/11/13</t>
  </si>
  <si>
    <t>1.75%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</si>
  <si>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</si>
  <si>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</si>
  <si>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</si>
  <si>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</si>
  <si>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</si>
  <si>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</si>
  <si>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</si>
  <si>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</si>
  <si>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</si>
  <si>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</si>
  <si>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اجاصبابدون ضامن بارتبه اعتباری</t>
  </si>
  <si>
    <t>1404/01/27</t>
  </si>
  <si>
    <t>مرابحه عام دولت5-ش.خ 0010</t>
  </si>
  <si>
    <t>1400/10/25</t>
  </si>
  <si>
    <t>مرابحه عام دولت4-ش.خ 0009</t>
  </si>
  <si>
    <t>1400/09/12</t>
  </si>
  <si>
    <t>مرابحه عام دولت4-ش.خ 0008</t>
  </si>
  <si>
    <t>1400/08/04</t>
  </si>
  <si>
    <t>ص اجاره گل گهر 1411-3 ماهه 17%</t>
  </si>
  <si>
    <t>1400/11/11</t>
  </si>
  <si>
    <t>مرابحه گندم2-واجدشرایط خاص1400</t>
  </si>
  <si>
    <t>1400/08/20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</si>
  <si>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</si>
  <si>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</si>
  <si>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</si>
  <si>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</si>
  <si>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</si>
  <si>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</si>
  <si>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1400/12/23</t>
  </si>
  <si>
    <t>1400/10/29</t>
  </si>
  <si>
    <t>1400/10/06</t>
  </si>
  <si>
    <t>بهای فروش</t>
  </si>
  <si>
    <t>ارزش دفتری</t>
  </si>
  <si>
    <t>سود و زیان ناشی از تغییر قیمت</t>
  </si>
  <si>
    <t>سود و زیان ناشی از فروش</t>
  </si>
  <si>
    <t>توسعه سامانه ی نرم افزاری نگین</t>
  </si>
  <si>
    <t>ریل پرداز نو آفرین</t>
  </si>
  <si>
    <t>ح . فجر انرژی خلیج فارس</t>
  </si>
  <si>
    <t>ح.سرمایه گذاری صندوق بازنشستگی</t>
  </si>
  <si>
    <t>ح . سرمایه گذاری دارویی تامین</t>
  </si>
  <si>
    <t>اسنادخزانه-م11بودجه98-001013</t>
  </si>
  <si>
    <t>اسنادخزانه-م12بودجه98-001111</t>
  </si>
  <si>
    <t>اسنادخزانه-م8بودجه98-000817</t>
  </si>
  <si>
    <t>اسنادخزانه-م23بودجه97-000824</t>
  </si>
  <si>
    <t>اسنادخزانه-م9بودجه98-000923</t>
  </si>
  <si>
    <t>اسنادخزانه-م10بودجه98-001006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</si>
  <si>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</si>
  <si>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</si>
  <si>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</si>
  <si>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</si>
  <si>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</si>
  <si>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</si>
  <si>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</si>
  <si>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</si>
  <si>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</si>
  <si>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</si>
  <si>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</si>
  <si>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سرمایه‌گذاری در سهام</t>
  </si>
  <si>
    <t>سرمایه‌گذاری در اوراق بهادار</t>
  </si>
  <si>
    <t>درآمد سپرده بانکی</t>
  </si>
  <si>
    <t>1400/12/01</t>
  </si>
  <si>
    <t>جلوگیری از نوسانات ناگهانی</t>
  </si>
  <si>
    <t xml:space="preserve"> پتروشيمي اروميه</t>
  </si>
  <si>
    <t>1400/04/26</t>
  </si>
  <si>
    <t>صنایع‌ مس‌ ایران‌</t>
  </si>
  <si>
    <t>1400/04/29</t>
  </si>
  <si>
    <t> معدنی‌وصنعتی‌چادرملو</t>
  </si>
  <si>
    <t>1400/04/12</t>
  </si>
  <si>
    <t>تامین سرمایه امید</t>
  </si>
  <si>
    <t>1400/12/03 </t>
  </si>
  <si>
    <t>سود حاصل از سرمایه گذاری در صندوقها</t>
  </si>
  <si>
    <t>شرح</t>
  </si>
  <si>
    <t>از ابتدای سال مالی</t>
  </si>
  <si>
    <t>تا پایان ماه</t>
  </si>
  <si>
    <t>درآمد سود صندوق</t>
  </si>
  <si>
    <t xml:space="preserve"> سایر درآمدهای تنزیل سود بانک</t>
  </si>
  <si>
    <t>سایر درآمدهای تنزیل سود سهام</t>
  </si>
  <si>
    <t>سرمایه گذاری در صندوق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</si>
</sst>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1"/>
      <name val="Calibri"/>
    </font>
    <font>
      <sz val="11"/>
      <name val="Calibri"/>
    </font>
    <font>
      <sz val="14"/>
      <name val="B Mitra"/>
      <charset val="178"/>
    </font>
    <font>
      <b/>
      <sz val="14"/>
      <color rgb="FF000000"/>
      <name val="B Mitra"/>
      <charset val="178"/>
    </font>
    <font>
      <b/>
      <sz val="14"/>
      <name val="B Mitra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/>
    <xf numFmtId="3" fontId="2" fillId="0" borderId="4" xfId="0" applyNumberFormat="1" applyFont="1" applyBorder="1" applyAlignment="1">
      <alignment horizontal="center"/>
    </xf>
    <xf numFmtId="10" fontId="2" fillId="0" borderId="0" xfId="1" applyNumberFormat="1" applyFont="1" applyAlignment="1">
      <alignment horizontal="center"/>
    </xf>
    <xf numFmtId="9" fontId="2" fillId="0" borderId="4" xfId="1" applyFont="1" applyBorder="1" applyAlignment="1">
      <alignment horizontal="center"/>
    </xf>
    <xf numFmtId="10" fontId="2" fillId="0" borderId="4" xfId="1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9" fontId="2" fillId="0" borderId="4" xfId="1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0" fontId="2" fillId="0" borderId="4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0</xdr:rowOff>
        </xdr:from>
        <xdr:to>
          <xdr:col>16</xdr:col>
          <xdr:colOff>247650</xdr:colOff>
          <xdr:row>33</xdr:row>
          <xdr:rowOff>38100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DEFEBD7B-905D-44E9-ABC7-188A5C2082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2F233-99E3-4D87-9D64-90AAD600BF70}">
  <dimension ref="A1"/>
  <sheetViews>
    <sheetView rightToLeft="1" workbookViewId="0">
      <selection activeCell="T11" sqref="T11"/>
    </sheetView>
  </sheetViews>
  <sheetFormatPr defaultRowHeight="15" x14ac:dyDescent="0.25"/>
  <sheetData/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2049" r:id="rId4">
          <objectPr defaultSize="0" r:id="rId5">
            <anchor moveWithCells="1">
              <from>
                <xdr:col>0</xdr:col>
                <xdr:colOff>9525</xdr:colOff>
                <xdr:row>0</xdr:row>
                <xdr:rowOff>0</xdr:rowOff>
              </from>
              <to>
                <xdr:col>16</xdr:col>
                <xdr:colOff>247650</xdr:colOff>
                <xdr:row>33</xdr:row>
                <xdr:rowOff>28575</xdr:rowOff>
              </to>
            </anchor>
          </objectPr>
        </oleObject>
      </mc:Choice>
      <mc:Fallback>
        <oleObject progId="Document" shapeId="2049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A4655-53A5-49F7-946C-1AF418C5A280}">
  <dimension ref="A2:AE10"/>
  <sheetViews>
    <sheetView rightToLeft="1" workbookViewId="0">
      <selection activeCell="J10" sqref="J10"/>
    </sheetView>
  </sheetViews>
  <sheetFormatPr defaultRowHeight="15" x14ac:dyDescent="0.25"/>
  <cols>
    <col min="1" max="1" width="31.28515625" customWidth="1"/>
    <col min="2" max="2" width="1.28515625" customWidth="1"/>
    <col min="3" max="3" width="14.28515625" bestFit="1" customWidth="1"/>
    <col min="4" max="4" width="1.140625" customWidth="1"/>
    <col min="5" max="5" width="18.7109375" bestFit="1" customWidth="1"/>
  </cols>
  <sheetData>
    <row r="2" spans="1:31" ht="22.5" x14ac:dyDescent="0.25">
      <c r="A2" s="17" t="s">
        <v>0</v>
      </c>
      <c r="B2" s="17"/>
      <c r="C2" s="17"/>
      <c r="D2" s="17"/>
      <c r="E2" s="17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ht="22.5" x14ac:dyDescent="0.25">
      <c r="A3" s="17" t="s">
        <v>290</v>
      </c>
      <c r="B3" s="17"/>
      <c r="C3" s="17"/>
      <c r="D3" s="17"/>
      <c r="E3" s="17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31" ht="22.5" x14ac:dyDescent="0.25">
      <c r="A4" s="17" t="s">
        <v>2</v>
      </c>
      <c r="B4" s="17"/>
      <c r="C4" s="17"/>
      <c r="D4" s="17"/>
      <c r="E4" s="17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1:31" ht="22.5" x14ac:dyDescent="0.5">
      <c r="B5" s="2"/>
      <c r="E5" s="5" t="s">
        <v>362</v>
      </c>
    </row>
    <row r="6" spans="1:31" ht="22.5" x14ac:dyDescent="0.5">
      <c r="B6" s="2"/>
      <c r="C6" s="14" t="s">
        <v>292</v>
      </c>
      <c r="D6" s="2"/>
      <c r="E6" s="14" t="s">
        <v>363</v>
      </c>
    </row>
    <row r="7" spans="1:31" ht="22.5" x14ac:dyDescent="0.5">
      <c r="A7" s="14" t="s">
        <v>361</v>
      </c>
      <c r="C7" s="15" t="s">
        <v>268</v>
      </c>
      <c r="D7" s="2"/>
      <c r="E7" s="15" t="s">
        <v>268</v>
      </c>
    </row>
    <row r="8" spans="1:31" ht="24.75" customHeight="1" x14ac:dyDescent="0.5">
      <c r="A8" s="1" t="s">
        <v>360</v>
      </c>
      <c r="C8" s="4">
        <v>4101114000</v>
      </c>
      <c r="E8" s="4">
        <v>16404456000</v>
      </c>
    </row>
    <row r="9" spans="1:31" ht="23.25" thickBot="1" x14ac:dyDescent="0.55000000000000004">
      <c r="A9" s="6"/>
      <c r="C9" s="8">
        <f>SUM(C8)</f>
        <v>4101114000</v>
      </c>
      <c r="E9" s="8">
        <f>SUM(E8)</f>
        <v>16404456000</v>
      </c>
    </row>
    <row r="10" spans="1:31" ht="15.75" thickTop="1" x14ac:dyDescent="0.25"/>
  </sheetData>
  <mergeCells count="3">
    <mergeCell ref="A2:E2"/>
    <mergeCell ref="A3:E3"/>
    <mergeCell ref="A4:E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T103"/>
  <sheetViews>
    <sheetView rightToLeft="1" topLeftCell="A77" workbookViewId="0">
      <selection activeCell="Q40" sqref="Q40:Q100"/>
    </sheetView>
  </sheetViews>
  <sheetFormatPr defaultRowHeight="21.75" x14ac:dyDescent="0.5"/>
  <cols>
    <col min="1" max="1" width="38.85546875" style="2" customWidth="1"/>
    <col min="2" max="2" width="1" style="2" customWidth="1"/>
    <col min="3" max="3" width="14.140625" style="2" bestFit="1" customWidth="1"/>
    <col min="4" max="4" width="1" style="2" customWidth="1"/>
    <col min="5" max="5" width="20.5703125" style="2" bestFit="1" customWidth="1"/>
    <col min="6" max="6" width="1" style="2" customWidth="1"/>
    <col min="7" max="7" width="20.5703125" style="2" bestFit="1" customWidth="1"/>
    <col min="8" max="8" width="1" style="2" customWidth="1"/>
    <col min="9" max="9" width="39.5703125" style="2" bestFit="1" customWidth="1"/>
    <col min="10" max="10" width="1" style="2" customWidth="1"/>
    <col min="11" max="11" width="14.140625" style="2" bestFit="1" customWidth="1"/>
    <col min="12" max="12" width="1" style="2" customWidth="1"/>
    <col min="13" max="13" width="20.5703125" style="2" bestFit="1" customWidth="1"/>
    <col min="14" max="14" width="1" style="2" customWidth="1"/>
    <col min="15" max="15" width="20.5703125" style="2" bestFit="1" customWidth="1"/>
    <col min="16" max="16" width="1" style="2" customWidth="1"/>
    <col min="17" max="17" width="39.5703125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20" ht="22.5" x14ac:dyDescent="0.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20" ht="22.5" x14ac:dyDescent="0.5">
      <c r="A3" s="17" t="s">
        <v>290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20" ht="22.5" x14ac:dyDescent="0.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6" spans="1:20" ht="22.5" x14ac:dyDescent="0.5">
      <c r="A6" s="21" t="s">
        <v>3</v>
      </c>
      <c r="C6" s="19" t="s">
        <v>292</v>
      </c>
      <c r="D6" s="19" t="s">
        <v>292</v>
      </c>
      <c r="E6" s="19" t="s">
        <v>292</v>
      </c>
      <c r="F6" s="19" t="s">
        <v>292</v>
      </c>
      <c r="G6" s="19" t="s">
        <v>292</v>
      </c>
      <c r="H6" s="19" t="s">
        <v>292</v>
      </c>
      <c r="I6" s="19" t="s">
        <v>292</v>
      </c>
      <c r="K6" s="19" t="s">
        <v>293</v>
      </c>
      <c r="L6" s="19" t="s">
        <v>293</v>
      </c>
      <c r="M6" s="19" t="s">
        <v>293</v>
      </c>
      <c r="N6" s="19" t="s">
        <v>293</v>
      </c>
      <c r="O6" s="19" t="s">
        <v>293</v>
      </c>
      <c r="P6" s="19" t="s">
        <v>293</v>
      </c>
      <c r="Q6" s="19" t="s">
        <v>293</v>
      </c>
    </row>
    <row r="7" spans="1:20" ht="22.5" x14ac:dyDescent="0.5">
      <c r="A7" s="19" t="s">
        <v>3</v>
      </c>
      <c r="C7" s="20" t="s">
        <v>7</v>
      </c>
      <c r="E7" s="20" t="s">
        <v>321</v>
      </c>
      <c r="G7" s="20" t="s">
        <v>322</v>
      </c>
      <c r="I7" s="20" t="s">
        <v>323</v>
      </c>
      <c r="K7" s="20" t="s">
        <v>7</v>
      </c>
      <c r="M7" s="20" t="s">
        <v>321</v>
      </c>
      <c r="O7" s="20" t="s">
        <v>322</v>
      </c>
      <c r="Q7" s="20" t="s">
        <v>323</v>
      </c>
    </row>
    <row r="8" spans="1:20" ht="22.5" x14ac:dyDescent="0.55000000000000004">
      <c r="A8" s="3" t="s">
        <v>32</v>
      </c>
      <c r="C8" s="4">
        <v>26413139</v>
      </c>
      <c r="E8" s="4">
        <v>306892596956</v>
      </c>
      <c r="G8" s="4">
        <v>305555849471</v>
      </c>
      <c r="I8" s="4">
        <v>1336747485</v>
      </c>
      <c r="K8" s="4">
        <v>26413139</v>
      </c>
      <c r="M8" s="4">
        <v>306892596956</v>
      </c>
      <c r="O8" s="4">
        <v>342126388441</v>
      </c>
      <c r="Q8" s="4">
        <v>-35233791485</v>
      </c>
      <c r="S8" s="4"/>
      <c r="T8" s="4"/>
    </row>
    <row r="9" spans="1:20" ht="22.5" x14ac:dyDescent="0.55000000000000004">
      <c r="A9" s="3" t="s">
        <v>33</v>
      </c>
      <c r="C9" s="4">
        <v>45423097</v>
      </c>
      <c r="E9" s="4">
        <v>570694444367</v>
      </c>
      <c r="G9" s="4">
        <v>655742309835</v>
      </c>
      <c r="I9" s="4">
        <v>-85047865468</v>
      </c>
      <c r="K9" s="4">
        <v>45423097</v>
      </c>
      <c r="M9" s="4">
        <v>570694444367</v>
      </c>
      <c r="O9" s="4">
        <v>657110553087</v>
      </c>
      <c r="Q9" s="4">
        <v>-86416108720</v>
      </c>
      <c r="S9" s="4"/>
      <c r="T9" s="4"/>
    </row>
    <row r="10" spans="1:20" ht="22.5" x14ac:dyDescent="0.55000000000000004">
      <c r="A10" s="3" t="s">
        <v>47</v>
      </c>
      <c r="C10" s="4">
        <v>124000000</v>
      </c>
      <c r="E10" s="4">
        <v>893066510720</v>
      </c>
      <c r="G10" s="4">
        <v>890882949607</v>
      </c>
      <c r="I10" s="4">
        <v>2183561113</v>
      </c>
      <c r="K10" s="4">
        <v>124000000</v>
      </c>
      <c r="M10" s="4">
        <v>893066510720</v>
      </c>
      <c r="O10" s="4">
        <v>889505267051</v>
      </c>
      <c r="Q10" s="4">
        <v>3561243669</v>
      </c>
      <c r="S10" s="4"/>
      <c r="T10" s="4"/>
    </row>
    <row r="11" spans="1:20" ht="22.5" x14ac:dyDescent="0.55000000000000004">
      <c r="A11" s="3" t="s">
        <v>28</v>
      </c>
      <c r="C11" s="4">
        <v>37601092</v>
      </c>
      <c r="E11" s="4">
        <v>448106071622</v>
      </c>
      <c r="G11" s="4">
        <v>445553484007</v>
      </c>
      <c r="I11" s="4">
        <v>2552587615</v>
      </c>
      <c r="K11" s="4">
        <v>37601092</v>
      </c>
      <c r="M11" s="4">
        <v>448106071622</v>
      </c>
      <c r="O11" s="4">
        <v>444035789589</v>
      </c>
      <c r="Q11" s="4">
        <v>4070282033</v>
      </c>
      <c r="S11" s="4"/>
      <c r="T11" s="4"/>
    </row>
    <row r="12" spans="1:20" ht="22.5" x14ac:dyDescent="0.55000000000000004">
      <c r="A12" s="3" t="s">
        <v>25</v>
      </c>
      <c r="C12" s="4">
        <v>2010777</v>
      </c>
      <c r="E12" s="4">
        <v>125476601986</v>
      </c>
      <c r="G12" s="4">
        <v>124826408044</v>
      </c>
      <c r="I12" s="4">
        <v>650193942</v>
      </c>
      <c r="K12" s="4">
        <v>2010777</v>
      </c>
      <c r="M12" s="4">
        <v>125476601986</v>
      </c>
      <c r="O12" s="4">
        <v>126610748978</v>
      </c>
      <c r="Q12" s="4">
        <v>-1134146992</v>
      </c>
      <c r="S12" s="4"/>
      <c r="T12" s="4"/>
    </row>
    <row r="13" spans="1:20" ht="22.5" x14ac:dyDescent="0.55000000000000004">
      <c r="A13" s="3" t="s">
        <v>16</v>
      </c>
      <c r="C13" s="4">
        <v>70902037</v>
      </c>
      <c r="E13" s="4">
        <v>473265433320</v>
      </c>
      <c r="G13" s="4">
        <v>471443862255</v>
      </c>
      <c r="I13" s="4">
        <v>1821571065</v>
      </c>
      <c r="K13" s="4">
        <v>70902037</v>
      </c>
      <c r="M13" s="4">
        <v>473265433320</v>
      </c>
      <c r="O13" s="4">
        <v>471386775381</v>
      </c>
      <c r="Q13" s="4">
        <v>1878657939</v>
      </c>
      <c r="S13" s="4"/>
      <c r="T13" s="4"/>
    </row>
    <row r="14" spans="1:20" ht="22.5" x14ac:dyDescent="0.55000000000000004">
      <c r="A14" s="3" t="s">
        <v>46</v>
      </c>
      <c r="C14" s="4">
        <v>78369692</v>
      </c>
      <c r="E14" s="4">
        <v>1248918803508</v>
      </c>
      <c r="G14" s="4">
        <v>1241675221470</v>
      </c>
      <c r="I14" s="4">
        <v>7243582038</v>
      </c>
      <c r="K14" s="4">
        <v>78369692</v>
      </c>
      <c r="M14" s="4">
        <v>1248918803508</v>
      </c>
      <c r="O14" s="4">
        <v>1230529352405</v>
      </c>
      <c r="Q14" s="4">
        <v>18389451103</v>
      </c>
      <c r="S14" s="4"/>
      <c r="T14" s="4"/>
    </row>
    <row r="15" spans="1:20" ht="22.5" x14ac:dyDescent="0.55000000000000004">
      <c r="A15" s="3" t="s">
        <v>43</v>
      </c>
      <c r="C15" s="4">
        <v>198300000</v>
      </c>
      <c r="E15" s="4">
        <v>2158060366344</v>
      </c>
      <c r="G15" s="4">
        <v>2149395486684</v>
      </c>
      <c r="I15" s="4">
        <v>8664879660</v>
      </c>
      <c r="K15" s="4">
        <v>198300000</v>
      </c>
      <c r="M15" s="4">
        <v>2158060366344</v>
      </c>
      <c r="O15" s="4">
        <v>2150591600869</v>
      </c>
      <c r="Q15" s="4">
        <v>7468765475</v>
      </c>
      <c r="S15" s="4"/>
      <c r="T15" s="4"/>
    </row>
    <row r="16" spans="1:20" ht="22.5" x14ac:dyDescent="0.55000000000000004">
      <c r="A16" s="3" t="s">
        <v>42</v>
      </c>
      <c r="C16" s="4">
        <v>173030500</v>
      </c>
      <c r="E16" s="4">
        <v>926037323417</v>
      </c>
      <c r="G16" s="4">
        <v>927306686041</v>
      </c>
      <c r="I16" s="4">
        <v>-1269362624</v>
      </c>
      <c r="K16" s="4">
        <v>173030500</v>
      </c>
      <c r="M16" s="4">
        <v>926037323417</v>
      </c>
      <c r="O16" s="4">
        <v>936155320123</v>
      </c>
      <c r="Q16" s="4">
        <v>-10117996706</v>
      </c>
      <c r="S16" s="4"/>
      <c r="T16" s="4"/>
    </row>
    <row r="17" spans="1:20" ht="22.5" x14ac:dyDescent="0.55000000000000004">
      <c r="A17" s="3" t="s">
        <v>19</v>
      </c>
      <c r="C17" s="4">
        <v>4000000</v>
      </c>
      <c r="E17" s="4">
        <v>498380772000</v>
      </c>
      <c r="G17" s="4">
        <v>497782721714</v>
      </c>
      <c r="I17" s="4">
        <v>598050286</v>
      </c>
      <c r="K17" s="4">
        <v>4000000</v>
      </c>
      <c r="M17" s="4">
        <v>498380772000</v>
      </c>
      <c r="O17" s="4">
        <v>496756473540</v>
      </c>
      <c r="Q17" s="4">
        <v>1624298460</v>
      </c>
      <c r="S17" s="4"/>
      <c r="T17" s="4"/>
    </row>
    <row r="18" spans="1:20" ht="22.5" x14ac:dyDescent="0.55000000000000004">
      <c r="A18" s="3" t="s">
        <v>17</v>
      </c>
      <c r="C18" s="4">
        <v>133000000</v>
      </c>
      <c r="E18" s="4">
        <v>998900303800</v>
      </c>
      <c r="G18" s="4">
        <v>996966079648</v>
      </c>
      <c r="I18" s="4">
        <v>1934224152</v>
      </c>
      <c r="K18" s="4">
        <v>133000000</v>
      </c>
      <c r="M18" s="4">
        <v>998900303800</v>
      </c>
      <c r="O18" s="4">
        <v>990401496340</v>
      </c>
      <c r="Q18" s="4">
        <v>8498807460</v>
      </c>
      <c r="S18" s="4"/>
      <c r="T18" s="4"/>
    </row>
    <row r="19" spans="1:20" ht="22.5" x14ac:dyDescent="0.55000000000000004">
      <c r="A19" s="3" t="s">
        <v>44</v>
      </c>
      <c r="C19" s="4">
        <v>13726712</v>
      </c>
      <c r="E19" s="4">
        <v>369912561628</v>
      </c>
      <c r="G19" s="4">
        <v>370010399791</v>
      </c>
      <c r="I19" s="4">
        <v>-97838163</v>
      </c>
      <c r="K19" s="4">
        <v>13726712</v>
      </c>
      <c r="M19" s="4">
        <v>369912561628</v>
      </c>
      <c r="O19" s="4">
        <v>420753304199</v>
      </c>
      <c r="Q19" s="4">
        <v>-50840742571</v>
      </c>
      <c r="S19" s="4"/>
      <c r="T19" s="4"/>
    </row>
    <row r="20" spans="1:20" ht="22.5" x14ac:dyDescent="0.55000000000000004">
      <c r="A20" s="3" t="s">
        <v>21</v>
      </c>
      <c r="C20" s="4">
        <v>1048429</v>
      </c>
      <c r="E20" s="4">
        <v>164243421620</v>
      </c>
      <c r="G20" s="4">
        <v>163951633397</v>
      </c>
      <c r="I20" s="4">
        <v>291788223</v>
      </c>
      <c r="K20" s="4">
        <v>1048429</v>
      </c>
      <c r="M20" s="4">
        <v>164243421620</v>
      </c>
      <c r="O20" s="4">
        <v>178128655233</v>
      </c>
      <c r="Q20" s="4">
        <v>-13885233613</v>
      </c>
      <c r="S20" s="4"/>
      <c r="T20" s="4"/>
    </row>
    <row r="21" spans="1:20" ht="22.5" x14ac:dyDescent="0.55000000000000004">
      <c r="A21" s="3" t="s">
        <v>34</v>
      </c>
      <c r="C21" s="4">
        <v>94020030</v>
      </c>
      <c r="E21" s="4">
        <v>621309780880</v>
      </c>
      <c r="G21" s="4">
        <v>615952821655</v>
      </c>
      <c r="I21" s="4">
        <v>5356959225</v>
      </c>
      <c r="K21" s="4">
        <v>94020030</v>
      </c>
      <c r="M21" s="4">
        <v>621309780880</v>
      </c>
      <c r="O21" s="4">
        <v>613870803164</v>
      </c>
      <c r="Q21" s="4">
        <v>7438977716</v>
      </c>
      <c r="S21" s="4"/>
      <c r="T21" s="4"/>
    </row>
    <row r="22" spans="1:20" ht="22.5" x14ac:dyDescent="0.55000000000000004">
      <c r="A22" s="3" t="s">
        <v>30</v>
      </c>
      <c r="C22" s="4">
        <v>11722203</v>
      </c>
      <c r="E22" s="4">
        <v>199751547998</v>
      </c>
      <c r="G22" s="4">
        <v>200436067616</v>
      </c>
      <c r="I22" s="4">
        <v>-684519618</v>
      </c>
      <c r="K22" s="4">
        <v>11722203</v>
      </c>
      <c r="M22" s="4">
        <v>199751547998</v>
      </c>
      <c r="O22" s="4">
        <v>203739297905</v>
      </c>
      <c r="Q22" s="4">
        <v>-3987749907</v>
      </c>
      <c r="S22" s="4"/>
      <c r="T22" s="4"/>
    </row>
    <row r="23" spans="1:20" ht="22.5" x14ac:dyDescent="0.55000000000000004">
      <c r="A23" s="3" t="s">
        <v>35</v>
      </c>
      <c r="C23" s="4">
        <v>8742299</v>
      </c>
      <c r="E23" s="4">
        <v>2094813208785</v>
      </c>
      <c r="G23" s="4">
        <v>2076979212911</v>
      </c>
      <c r="I23" s="4">
        <v>17833995874</v>
      </c>
      <c r="K23" s="4">
        <v>8742299</v>
      </c>
      <c r="M23" s="4">
        <v>2094813208785</v>
      </c>
      <c r="O23" s="4">
        <v>2119427218760</v>
      </c>
      <c r="Q23" s="4">
        <v>-24614009975</v>
      </c>
      <c r="S23" s="4"/>
      <c r="T23" s="4"/>
    </row>
    <row r="24" spans="1:20" ht="22.5" x14ac:dyDescent="0.55000000000000004">
      <c r="A24" s="3" t="s">
        <v>27</v>
      </c>
      <c r="C24" s="4">
        <v>20442772</v>
      </c>
      <c r="E24" s="4">
        <v>414852302634</v>
      </c>
      <c r="G24" s="4">
        <v>411329610236</v>
      </c>
      <c r="I24" s="4">
        <v>3522692398</v>
      </c>
      <c r="K24" s="4">
        <v>20442772</v>
      </c>
      <c r="M24" s="4">
        <v>414852302634</v>
      </c>
      <c r="O24" s="4">
        <v>411170887981</v>
      </c>
      <c r="Q24" s="4">
        <v>3681414653</v>
      </c>
      <c r="S24" s="4"/>
      <c r="T24" s="4"/>
    </row>
    <row r="25" spans="1:20" ht="22.5" x14ac:dyDescent="0.55000000000000004">
      <c r="A25" s="3" t="s">
        <v>45</v>
      </c>
      <c r="C25" s="4">
        <v>18868466</v>
      </c>
      <c r="E25" s="4">
        <v>407117431800</v>
      </c>
      <c r="G25" s="4">
        <v>406458750492</v>
      </c>
      <c r="I25" s="4">
        <v>658681308</v>
      </c>
      <c r="K25" s="4">
        <v>18868466</v>
      </c>
      <c r="M25" s="4">
        <v>407117431800</v>
      </c>
      <c r="O25" s="4">
        <v>404274413396</v>
      </c>
      <c r="Q25" s="4">
        <v>2843018404</v>
      </c>
      <c r="S25" s="4"/>
      <c r="T25" s="4"/>
    </row>
    <row r="26" spans="1:20" ht="22.5" x14ac:dyDescent="0.55000000000000004">
      <c r="A26" s="3" t="s">
        <v>24</v>
      </c>
      <c r="C26" s="4">
        <v>21610695</v>
      </c>
      <c r="E26" s="4">
        <v>909998245749</v>
      </c>
      <c r="G26" s="4">
        <v>913285822317</v>
      </c>
      <c r="I26" s="4">
        <v>-3287576568</v>
      </c>
      <c r="K26" s="4">
        <v>21610695</v>
      </c>
      <c r="M26" s="4">
        <v>909998245749</v>
      </c>
      <c r="O26" s="4">
        <v>911461844106</v>
      </c>
      <c r="Q26" s="4">
        <v>-1463598357</v>
      </c>
      <c r="S26" s="4"/>
      <c r="T26" s="4"/>
    </row>
    <row r="27" spans="1:20" ht="22.5" x14ac:dyDescent="0.55000000000000004">
      <c r="A27" s="3" t="s">
        <v>41</v>
      </c>
      <c r="C27" s="4">
        <v>49752722</v>
      </c>
      <c r="E27" s="4">
        <v>554812211564</v>
      </c>
      <c r="G27" s="4">
        <v>553047196317</v>
      </c>
      <c r="I27" s="4">
        <v>1765015247</v>
      </c>
      <c r="K27" s="4">
        <v>49752722</v>
      </c>
      <c r="M27" s="4">
        <v>554812211564</v>
      </c>
      <c r="O27" s="4">
        <v>577862961651</v>
      </c>
      <c r="Q27" s="4">
        <v>-23050750087</v>
      </c>
      <c r="S27" s="4"/>
      <c r="T27" s="4"/>
    </row>
    <row r="28" spans="1:20" ht="22.5" x14ac:dyDescent="0.55000000000000004">
      <c r="A28" s="3" t="s">
        <v>18</v>
      </c>
      <c r="C28" s="4">
        <v>34000000</v>
      </c>
      <c r="E28" s="4">
        <v>175199244640</v>
      </c>
      <c r="G28" s="4">
        <v>174360795553</v>
      </c>
      <c r="I28" s="4">
        <v>838449087</v>
      </c>
      <c r="K28" s="4">
        <v>34000000</v>
      </c>
      <c r="M28" s="4">
        <v>175199244640</v>
      </c>
      <c r="O28" s="4">
        <v>172836019286</v>
      </c>
      <c r="Q28" s="4">
        <v>2363225354</v>
      </c>
      <c r="S28" s="4"/>
      <c r="T28" s="4"/>
    </row>
    <row r="29" spans="1:20" ht="22.5" x14ac:dyDescent="0.55000000000000004">
      <c r="A29" s="3" t="s">
        <v>20</v>
      </c>
      <c r="C29" s="4">
        <v>11661854</v>
      </c>
      <c r="E29" s="4">
        <v>25893177166</v>
      </c>
      <c r="G29" s="4">
        <v>25913214886</v>
      </c>
      <c r="I29" s="4">
        <v>-20037720</v>
      </c>
      <c r="K29" s="4">
        <v>11661854</v>
      </c>
      <c r="M29" s="4">
        <v>25893177166</v>
      </c>
      <c r="O29" s="4">
        <v>25928406247</v>
      </c>
      <c r="Q29" s="4">
        <v>-35229081</v>
      </c>
      <c r="S29" s="4"/>
      <c r="T29" s="4"/>
    </row>
    <row r="30" spans="1:20" ht="22.5" x14ac:dyDescent="0.55000000000000004">
      <c r="A30" s="3" t="s">
        <v>36</v>
      </c>
      <c r="C30" s="4">
        <v>5825716</v>
      </c>
      <c r="E30" s="4">
        <v>1087766040088</v>
      </c>
      <c r="G30" s="4">
        <v>1078124373181</v>
      </c>
      <c r="I30" s="4">
        <v>9641666907</v>
      </c>
      <c r="K30" s="4">
        <v>5825716</v>
      </c>
      <c r="M30" s="4">
        <v>1087766040088</v>
      </c>
      <c r="O30" s="4">
        <v>1097776543469</v>
      </c>
      <c r="Q30" s="4">
        <v>-10010503381</v>
      </c>
      <c r="S30" s="4"/>
      <c r="T30" s="4"/>
    </row>
    <row r="31" spans="1:20" ht="22.5" x14ac:dyDescent="0.55000000000000004">
      <c r="A31" s="3" t="s">
        <v>22</v>
      </c>
      <c r="C31" s="4">
        <v>97089963</v>
      </c>
      <c r="E31" s="4">
        <v>1026670664038</v>
      </c>
      <c r="G31" s="4">
        <v>1021772771420</v>
      </c>
      <c r="I31" s="4">
        <v>4897892618</v>
      </c>
      <c r="K31" s="4">
        <v>97089963</v>
      </c>
      <c r="M31" s="4">
        <v>1026670664038</v>
      </c>
      <c r="O31" s="4">
        <v>1022769054939</v>
      </c>
      <c r="Q31" s="4">
        <v>3901609099</v>
      </c>
      <c r="S31" s="4"/>
      <c r="T31" s="4"/>
    </row>
    <row r="32" spans="1:20" ht="22.5" x14ac:dyDescent="0.55000000000000004">
      <c r="A32" s="3" t="s">
        <v>26</v>
      </c>
      <c r="C32" s="4">
        <v>2002500</v>
      </c>
      <c r="E32" s="4">
        <v>152489967691</v>
      </c>
      <c r="G32" s="4">
        <v>152105228555</v>
      </c>
      <c r="I32" s="4">
        <v>384739136</v>
      </c>
      <c r="K32" s="4">
        <v>2002500</v>
      </c>
      <c r="M32" s="4">
        <v>152489967691</v>
      </c>
      <c r="O32" s="4">
        <v>151549843008</v>
      </c>
      <c r="Q32" s="4">
        <v>940124683</v>
      </c>
      <c r="S32" s="4"/>
      <c r="T32" s="4"/>
    </row>
    <row r="33" spans="1:20" ht="22.5" x14ac:dyDescent="0.55000000000000004">
      <c r="A33" s="3" t="s">
        <v>31</v>
      </c>
      <c r="C33" s="4">
        <v>13408196</v>
      </c>
      <c r="E33" s="4">
        <v>76293920281</v>
      </c>
      <c r="G33" s="4">
        <v>76547920464</v>
      </c>
      <c r="I33" s="4">
        <v>-254000183</v>
      </c>
      <c r="K33" s="4">
        <v>13408196</v>
      </c>
      <c r="M33" s="4">
        <v>76293920281</v>
      </c>
      <c r="O33" s="4">
        <v>77208769632</v>
      </c>
      <c r="Q33" s="4">
        <v>-914849351</v>
      </c>
      <c r="S33" s="4"/>
      <c r="T33" s="4"/>
    </row>
    <row r="34" spans="1:20" ht="22.5" x14ac:dyDescent="0.55000000000000004">
      <c r="A34" s="3" t="s">
        <v>38</v>
      </c>
      <c r="C34" s="4">
        <v>4101114</v>
      </c>
      <c r="E34" s="4">
        <v>887669720844</v>
      </c>
      <c r="G34" s="4">
        <v>882592999144</v>
      </c>
      <c r="I34" s="4">
        <v>5076721700</v>
      </c>
      <c r="K34" s="4">
        <v>4101114</v>
      </c>
      <c r="M34" s="4">
        <v>887669720844</v>
      </c>
      <c r="O34" s="4">
        <v>897647993393</v>
      </c>
      <c r="Q34" s="4">
        <v>-9978272549</v>
      </c>
      <c r="S34" s="4"/>
      <c r="T34" s="4"/>
    </row>
    <row r="35" spans="1:20" ht="22.5" x14ac:dyDescent="0.55000000000000004">
      <c r="A35" s="3" t="s">
        <v>40</v>
      </c>
      <c r="C35" s="4">
        <v>2387020</v>
      </c>
      <c r="E35" s="4">
        <v>1483201134220</v>
      </c>
      <c r="G35" s="4">
        <v>1477701749399</v>
      </c>
      <c r="I35" s="4">
        <v>5499384821</v>
      </c>
      <c r="K35" s="4">
        <v>2387020</v>
      </c>
      <c r="M35" s="4">
        <v>1483201134220</v>
      </c>
      <c r="O35" s="4">
        <v>1524874939751</v>
      </c>
      <c r="Q35" s="4">
        <v>-41673805531</v>
      </c>
      <c r="S35" s="4"/>
      <c r="T35" s="4"/>
    </row>
    <row r="36" spans="1:20" ht="22.5" x14ac:dyDescent="0.55000000000000004">
      <c r="A36" s="3" t="s">
        <v>39</v>
      </c>
      <c r="C36" s="4">
        <v>483611</v>
      </c>
      <c r="E36" s="4">
        <v>1557721670442</v>
      </c>
      <c r="G36" s="4">
        <v>1551129231981</v>
      </c>
      <c r="I36" s="4">
        <v>6592438461</v>
      </c>
      <c r="K36" s="4">
        <v>483611</v>
      </c>
      <c r="M36" s="4">
        <v>1557721670442</v>
      </c>
      <c r="O36" s="4">
        <v>1567415550042</v>
      </c>
      <c r="Q36" s="4">
        <v>-9693879600</v>
      </c>
      <c r="S36" s="4"/>
      <c r="T36" s="4"/>
    </row>
    <row r="37" spans="1:20" ht="22.5" x14ac:dyDescent="0.55000000000000004">
      <c r="A37" s="3" t="s">
        <v>29</v>
      </c>
      <c r="C37" s="4">
        <v>2642606</v>
      </c>
      <c r="E37" s="4">
        <v>47765122582</v>
      </c>
      <c r="G37" s="4">
        <v>53890204343</v>
      </c>
      <c r="I37" s="4">
        <v>-6125081761</v>
      </c>
      <c r="K37" s="4">
        <v>2642606</v>
      </c>
      <c r="M37" s="4">
        <v>47765122582</v>
      </c>
      <c r="O37" s="4">
        <v>50271182679</v>
      </c>
      <c r="Q37" s="4">
        <v>-2506060097</v>
      </c>
      <c r="S37" s="4"/>
      <c r="T37" s="4"/>
    </row>
    <row r="38" spans="1:20" ht="22.5" x14ac:dyDescent="0.55000000000000004">
      <c r="A38" s="3" t="s">
        <v>15</v>
      </c>
      <c r="C38" s="4">
        <v>10453000</v>
      </c>
      <c r="E38" s="4">
        <v>244943573022</v>
      </c>
      <c r="G38" s="4">
        <v>243625978075</v>
      </c>
      <c r="I38" s="4">
        <v>1317594947</v>
      </c>
      <c r="K38" s="4">
        <v>10453000</v>
      </c>
      <c r="M38" s="4">
        <v>244943573022</v>
      </c>
      <c r="O38" s="4">
        <v>245901919250</v>
      </c>
      <c r="Q38" s="4">
        <v>-958346228</v>
      </c>
      <c r="S38" s="4"/>
      <c r="T38" s="4"/>
    </row>
    <row r="39" spans="1:20" ht="22.5" x14ac:dyDescent="0.55000000000000004">
      <c r="A39" s="3" t="s">
        <v>48</v>
      </c>
      <c r="C39" s="4">
        <v>4800000</v>
      </c>
      <c r="E39" s="4">
        <v>48802087440</v>
      </c>
      <c r="G39" s="4">
        <v>48766559238</v>
      </c>
      <c r="I39" s="4">
        <v>35528202</v>
      </c>
      <c r="K39" s="4">
        <v>4800000</v>
      </c>
      <c r="M39" s="4">
        <v>48802087440</v>
      </c>
      <c r="O39" s="4">
        <v>48766559238</v>
      </c>
      <c r="Q39" s="4">
        <v>35528202</v>
      </c>
      <c r="S39" s="4"/>
      <c r="T39" s="4"/>
    </row>
    <row r="40" spans="1:20" ht="22.5" x14ac:dyDescent="0.55000000000000004">
      <c r="A40" s="3" t="s">
        <v>159</v>
      </c>
      <c r="C40" s="4">
        <v>5850000</v>
      </c>
      <c r="E40" s="4">
        <v>5849773312500</v>
      </c>
      <c r="G40" s="4">
        <v>5762026712812</v>
      </c>
      <c r="I40" s="4">
        <v>87746599688</v>
      </c>
      <c r="K40" s="4">
        <v>5850000</v>
      </c>
      <c r="M40" s="4">
        <v>5849773312500</v>
      </c>
      <c r="O40" s="4">
        <v>5715379216496</v>
      </c>
      <c r="Q40" s="4">
        <v>134394096004</v>
      </c>
      <c r="S40" s="4"/>
      <c r="T40" s="4"/>
    </row>
    <row r="41" spans="1:20" ht="22.5" x14ac:dyDescent="0.55000000000000004">
      <c r="A41" s="3" t="s">
        <v>92</v>
      </c>
      <c r="C41" s="4">
        <v>1332737</v>
      </c>
      <c r="E41" s="4">
        <v>1260973557411</v>
      </c>
      <c r="G41" s="4">
        <v>1241727126983</v>
      </c>
      <c r="I41" s="4">
        <v>19246430428</v>
      </c>
      <c r="K41" s="4">
        <v>1332737</v>
      </c>
      <c r="M41" s="4">
        <v>1260973557411</v>
      </c>
      <c r="O41" s="4">
        <v>1175447597418</v>
      </c>
      <c r="Q41" s="4">
        <v>85525959993</v>
      </c>
      <c r="S41" s="4"/>
      <c r="T41" s="4"/>
    </row>
    <row r="42" spans="1:20" ht="22.5" x14ac:dyDescent="0.55000000000000004">
      <c r="A42" s="3" t="s">
        <v>95</v>
      </c>
      <c r="C42" s="4">
        <v>710283</v>
      </c>
      <c r="E42" s="4">
        <v>661205233324</v>
      </c>
      <c r="G42" s="4">
        <v>650118145335</v>
      </c>
      <c r="I42" s="4">
        <v>11087087989</v>
      </c>
      <c r="K42" s="4">
        <v>710283</v>
      </c>
      <c r="M42" s="4">
        <v>661205233324</v>
      </c>
      <c r="O42" s="4">
        <v>608559200546</v>
      </c>
      <c r="Q42" s="4">
        <v>52646032778</v>
      </c>
      <c r="S42" s="4"/>
      <c r="T42" s="4"/>
    </row>
    <row r="43" spans="1:20" ht="22.5" x14ac:dyDescent="0.55000000000000004">
      <c r="A43" s="3" t="s">
        <v>86</v>
      </c>
      <c r="C43" s="4">
        <v>2307686</v>
      </c>
      <c r="E43" s="4">
        <v>2202047109727</v>
      </c>
      <c r="G43" s="4">
        <v>2169740757647</v>
      </c>
      <c r="I43" s="4">
        <v>32306352080</v>
      </c>
      <c r="K43" s="4">
        <v>2307686</v>
      </c>
      <c r="M43" s="4">
        <v>2202047109727</v>
      </c>
      <c r="O43" s="4">
        <v>2025812869592</v>
      </c>
      <c r="Q43" s="4">
        <v>176234240135</v>
      </c>
      <c r="S43" s="4"/>
      <c r="T43" s="4"/>
    </row>
    <row r="44" spans="1:20" ht="22.5" x14ac:dyDescent="0.55000000000000004">
      <c r="A44" s="3" t="s">
        <v>218</v>
      </c>
      <c r="C44" s="4">
        <v>1700000</v>
      </c>
      <c r="E44" s="4">
        <v>1682934783750</v>
      </c>
      <c r="G44" s="4">
        <v>1669238414504</v>
      </c>
      <c r="I44" s="4">
        <v>13696369246</v>
      </c>
      <c r="K44" s="4">
        <v>1700000</v>
      </c>
      <c r="M44" s="4">
        <v>1682934783750</v>
      </c>
      <c r="O44" s="4">
        <v>1654949834058</v>
      </c>
      <c r="Q44" s="4">
        <v>27984949692</v>
      </c>
      <c r="S44" s="4"/>
      <c r="T44" s="4"/>
    </row>
    <row r="45" spans="1:20" ht="22.5" x14ac:dyDescent="0.55000000000000004">
      <c r="A45" s="3" t="s">
        <v>217</v>
      </c>
      <c r="C45" s="4">
        <v>726612</v>
      </c>
      <c r="E45" s="4">
        <v>719318005347</v>
      </c>
      <c r="G45" s="4">
        <v>690254651595</v>
      </c>
      <c r="I45" s="4">
        <v>29063353752</v>
      </c>
      <c r="K45" s="4">
        <v>726612</v>
      </c>
      <c r="M45" s="4">
        <v>719318005347</v>
      </c>
      <c r="O45" s="4">
        <v>690254651601</v>
      </c>
      <c r="Q45" s="4">
        <v>29063353746</v>
      </c>
      <c r="S45" s="4"/>
      <c r="T45" s="4"/>
    </row>
    <row r="46" spans="1:20" ht="22.5" x14ac:dyDescent="0.55000000000000004">
      <c r="A46" s="3" t="s">
        <v>219</v>
      </c>
      <c r="C46" s="4">
        <v>3900000</v>
      </c>
      <c r="E46" s="4">
        <v>3827701670812</v>
      </c>
      <c r="G46" s="4">
        <v>3898852711249</v>
      </c>
      <c r="I46" s="4">
        <v>-71151040437</v>
      </c>
      <c r="K46" s="4">
        <v>3900000</v>
      </c>
      <c r="M46" s="4">
        <v>3827701670812</v>
      </c>
      <c r="O46" s="4">
        <v>3775818086400</v>
      </c>
      <c r="Q46" s="4">
        <v>51883584412</v>
      </c>
      <c r="S46" s="4"/>
      <c r="T46" s="4"/>
    </row>
    <row r="47" spans="1:20" ht="22.5" x14ac:dyDescent="0.55000000000000004">
      <c r="A47" s="3" t="s">
        <v>214</v>
      </c>
      <c r="C47" s="4">
        <v>1000000</v>
      </c>
      <c r="E47" s="4">
        <v>989961637500</v>
      </c>
      <c r="G47" s="4">
        <v>972962296250</v>
      </c>
      <c r="I47" s="4">
        <v>16999341250</v>
      </c>
      <c r="K47" s="4">
        <v>1000000</v>
      </c>
      <c r="M47" s="4">
        <v>989961637500</v>
      </c>
      <c r="O47" s="4">
        <v>972962296250</v>
      </c>
      <c r="Q47" s="4">
        <v>16999341250</v>
      </c>
      <c r="S47" s="4"/>
      <c r="T47" s="4"/>
    </row>
    <row r="48" spans="1:20" ht="22.5" x14ac:dyDescent="0.55000000000000004">
      <c r="A48" s="3" t="s">
        <v>83</v>
      </c>
      <c r="C48" s="4">
        <v>817550</v>
      </c>
      <c r="E48" s="4">
        <v>804805910062</v>
      </c>
      <c r="G48" s="4">
        <v>781964448203</v>
      </c>
      <c r="I48" s="4">
        <v>22841461859</v>
      </c>
      <c r="K48" s="4">
        <v>817550</v>
      </c>
      <c r="M48" s="4">
        <v>804805910062</v>
      </c>
      <c r="O48" s="4">
        <v>729677426603</v>
      </c>
      <c r="Q48" s="4">
        <v>75128483459</v>
      </c>
      <c r="S48" s="4"/>
      <c r="T48" s="4"/>
    </row>
    <row r="49" spans="1:20" ht="22.5" x14ac:dyDescent="0.55000000000000004">
      <c r="A49" s="3" t="s">
        <v>220</v>
      </c>
      <c r="C49" s="4">
        <v>1000000</v>
      </c>
      <c r="E49" s="4">
        <v>955022991425</v>
      </c>
      <c r="G49" s="4">
        <v>951236138171</v>
      </c>
      <c r="I49" s="4">
        <v>3786853254</v>
      </c>
      <c r="K49" s="4">
        <v>1000000</v>
      </c>
      <c r="M49" s="4">
        <v>955022991425</v>
      </c>
      <c r="O49" s="4">
        <v>938333638162</v>
      </c>
      <c r="Q49" s="4">
        <v>16689353263</v>
      </c>
      <c r="S49" s="4"/>
      <c r="T49" s="4"/>
    </row>
    <row r="50" spans="1:20" ht="22.5" x14ac:dyDescent="0.55000000000000004">
      <c r="A50" s="3" t="s">
        <v>98</v>
      </c>
      <c r="C50" s="4">
        <v>545126</v>
      </c>
      <c r="E50" s="4">
        <v>506478744828</v>
      </c>
      <c r="G50" s="4">
        <v>496568738175</v>
      </c>
      <c r="I50" s="4">
        <v>9910006653</v>
      </c>
      <c r="K50" s="4">
        <v>545126</v>
      </c>
      <c r="M50" s="4">
        <v>506478744828</v>
      </c>
      <c r="O50" s="4">
        <v>465311738685</v>
      </c>
      <c r="Q50" s="4">
        <v>41167006143</v>
      </c>
      <c r="S50" s="4"/>
      <c r="T50" s="4"/>
    </row>
    <row r="51" spans="1:20" ht="22.5" x14ac:dyDescent="0.55000000000000004">
      <c r="A51" s="3" t="s">
        <v>104</v>
      </c>
      <c r="C51" s="4">
        <v>2040792</v>
      </c>
      <c r="E51" s="4">
        <v>1864925908440</v>
      </c>
      <c r="G51" s="4">
        <v>1825682489035</v>
      </c>
      <c r="I51" s="4">
        <v>39243419405</v>
      </c>
      <c r="K51" s="4">
        <v>2040792</v>
      </c>
      <c r="M51" s="4">
        <v>1864925908440</v>
      </c>
      <c r="O51" s="4">
        <v>1725413447503</v>
      </c>
      <c r="Q51" s="4">
        <v>139512460937</v>
      </c>
      <c r="S51" s="4"/>
      <c r="T51" s="4"/>
    </row>
    <row r="52" spans="1:20" ht="22.5" x14ac:dyDescent="0.55000000000000004">
      <c r="A52" s="3" t="s">
        <v>232</v>
      </c>
      <c r="C52" s="4">
        <v>3700000</v>
      </c>
      <c r="E52" s="4">
        <v>3570361643125</v>
      </c>
      <c r="G52" s="4">
        <v>3532398125000</v>
      </c>
      <c r="I52" s="4">
        <v>37963518125</v>
      </c>
      <c r="K52" s="4">
        <v>3700000</v>
      </c>
      <c r="M52" s="4">
        <v>3570361643125</v>
      </c>
      <c r="O52" s="4">
        <v>3532398125000</v>
      </c>
      <c r="Q52" s="4">
        <v>37963518125</v>
      </c>
      <c r="S52" s="4"/>
      <c r="T52" s="4"/>
    </row>
    <row r="53" spans="1:20" ht="22.5" x14ac:dyDescent="0.55000000000000004">
      <c r="A53" s="3" t="s">
        <v>115</v>
      </c>
      <c r="C53" s="4">
        <v>397999</v>
      </c>
      <c r="E53" s="4">
        <v>284554278104</v>
      </c>
      <c r="G53" s="4">
        <v>282430062081</v>
      </c>
      <c r="I53" s="4">
        <v>2124216023</v>
      </c>
      <c r="K53" s="4">
        <v>397999</v>
      </c>
      <c r="M53" s="4">
        <v>284554278104</v>
      </c>
      <c r="O53" s="4">
        <v>280945874438</v>
      </c>
      <c r="Q53" s="4">
        <v>3608403666</v>
      </c>
      <c r="S53" s="4"/>
      <c r="T53" s="4"/>
    </row>
    <row r="54" spans="1:20" ht="22.5" x14ac:dyDescent="0.55000000000000004">
      <c r="A54" s="3" t="s">
        <v>118</v>
      </c>
      <c r="C54" s="4">
        <v>521337</v>
      </c>
      <c r="E54" s="4">
        <v>367048731270</v>
      </c>
      <c r="G54" s="4">
        <v>365510896384</v>
      </c>
      <c r="I54" s="4">
        <v>1537834886</v>
      </c>
      <c r="K54" s="4">
        <v>521337</v>
      </c>
      <c r="M54" s="4">
        <v>367048731270</v>
      </c>
      <c r="O54" s="4">
        <v>364619978765</v>
      </c>
      <c r="Q54" s="4">
        <v>2428752505</v>
      </c>
      <c r="S54" s="4"/>
      <c r="T54" s="4"/>
    </row>
    <row r="55" spans="1:20" ht="22.5" x14ac:dyDescent="0.55000000000000004">
      <c r="A55" s="3" t="s">
        <v>171</v>
      </c>
      <c r="C55" s="4">
        <v>3792109</v>
      </c>
      <c r="E55" s="4">
        <v>3737312298628</v>
      </c>
      <c r="G55" s="4">
        <v>3738410250775</v>
      </c>
      <c r="I55" s="4">
        <v>-1097952147</v>
      </c>
      <c r="K55" s="4">
        <v>3792109</v>
      </c>
      <c r="M55" s="4">
        <v>3737312298628</v>
      </c>
      <c r="O55" s="4">
        <v>3728674209067</v>
      </c>
      <c r="Q55" s="4">
        <v>8638089561</v>
      </c>
      <c r="S55" s="4"/>
      <c r="T55" s="4"/>
    </row>
    <row r="56" spans="1:20" ht="22.5" x14ac:dyDescent="0.55000000000000004">
      <c r="A56" s="3" t="s">
        <v>174</v>
      </c>
      <c r="C56" s="4">
        <v>5261300</v>
      </c>
      <c r="E56" s="4">
        <v>5172262516560</v>
      </c>
      <c r="G56" s="4">
        <v>5204289098213</v>
      </c>
      <c r="I56" s="4">
        <v>-32026581653</v>
      </c>
      <c r="K56" s="4">
        <v>5261300</v>
      </c>
      <c r="M56" s="4">
        <v>5172262516560</v>
      </c>
      <c r="O56" s="4">
        <v>5038275663284</v>
      </c>
      <c r="Q56" s="4">
        <v>133986853276</v>
      </c>
      <c r="S56" s="4"/>
      <c r="T56" s="4"/>
    </row>
    <row r="57" spans="1:20" ht="22.5" x14ac:dyDescent="0.55000000000000004">
      <c r="A57" s="3" t="s">
        <v>182</v>
      </c>
      <c r="C57" s="4">
        <v>100000</v>
      </c>
      <c r="E57" s="4">
        <v>98796171500</v>
      </c>
      <c r="G57" s="4">
        <v>98995163788</v>
      </c>
      <c r="I57" s="4">
        <v>-198992288</v>
      </c>
      <c r="K57" s="4">
        <v>100000</v>
      </c>
      <c r="M57" s="4">
        <v>98796171500</v>
      </c>
      <c r="O57" s="4">
        <v>96996241250</v>
      </c>
      <c r="Q57" s="4">
        <v>1799930250</v>
      </c>
      <c r="S57" s="4"/>
      <c r="T57" s="4"/>
    </row>
    <row r="58" spans="1:20" ht="22.5" x14ac:dyDescent="0.55000000000000004">
      <c r="A58" s="3" t="s">
        <v>122</v>
      </c>
      <c r="C58" s="4">
        <v>3081500</v>
      </c>
      <c r="E58" s="4">
        <v>2615229335936</v>
      </c>
      <c r="G58" s="4">
        <v>2580536940576</v>
      </c>
      <c r="I58" s="4">
        <v>34692395360</v>
      </c>
      <c r="K58" s="4">
        <v>3081500</v>
      </c>
      <c r="M58" s="4">
        <v>2615229335936</v>
      </c>
      <c r="O58" s="4">
        <v>2476601721711</v>
      </c>
      <c r="Q58" s="4">
        <v>138627614225</v>
      </c>
      <c r="S58" s="4"/>
      <c r="T58" s="4"/>
    </row>
    <row r="59" spans="1:20" ht="22.5" x14ac:dyDescent="0.55000000000000004">
      <c r="A59" s="3" t="s">
        <v>126</v>
      </c>
      <c r="C59" s="4">
        <v>3252540</v>
      </c>
      <c r="E59" s="4">
        <v>2737914599097</v>
      </c>
      <c r="G59" s="4">
        <v>2689472511038</v>
      </c>
      <c r="I59" s="4">
        <v>48442088059</v>
      </c>
      <c r="K59" s="4">
        <v>3252540</v>
      </c>
      <c r="M59" s="4">
        <v>2737914599097</v>
      </c>
      <c r="O59" s="4">
        <v>2548108877455</v>
      </c>
      <c r="Q59" s="4">
        <v>189805721642</v>
      </c>
      <c r="S59" s="4"/>
      <c r="T59" s="4"/>
    </row>
    <row r="60" spans="1:20" ht="22.5" x14ac:dyDescent="0.55000000000000004">
      <c r="A60" s="3" t="s">
        <v>188</v>
      </c>
      <c r="C60" s="4">
        <v>1462222</v>
      </c>
      <c r="E60" s="4">
        <v>1425647759558</v>
      </c>
      <c r="G60" s="4">
        <v>1422254073806</v>
      </c>
      <c r="I60" s="4">
        <v>3393685752</v>
      </c>
      <c r="K60" s="4">
        <v>1462222</v>
      </c>
      <c r="M60" s="4">
        <v>1425647759558</v>
      </c>
      <c r="O60" s="4">
        <v>1408294781316</v>
      </c>
      <c r="Q60" s="4">
        <v>17352978242</v>
      </c>
      <c r="S60" s="4"/>
      <c r="T60" s="4"/>
    </row>
    <row r="61" spans="1:20" ht="22.5" x14ac:dyDescent="0.55000000000000004">
      <c r="A61" s="3" t="s">
        <v>132</v>
      </c>
      <c r="C61" s="4">
        <v>2647125</v>
      </c>
      <c r="E61" s="4">
        <v>2177440645905</v>
      </c>
      <c r="G61" s="4">
        <v>2145526478637</v>
      </c>
      <c r="I61" s="4">
        <v>31914167268</v>
      </c>
      <c r="K61" s="4">
        <v>2647125</v>
      </c>
      <c r="M61" s="4">
        <v>2177440645905</v>
      </c>
      <c r="O61" s="4">
        <v>2086162702764</v>
      </c>
      <c r="Q61" s="4">
        <v>91277943141</v>
      </c>
      <c r="S61" s="4"/>
      <c r="T61" s="4"/>
    </row>
    <row r="62" spans="1:20" ht="22.5" x14ac:dyDescent="0.55000000000000004">
      <c r="A62" s="3" t="s">
        <v>141</v>
      </c>
      <c r="C62" s="4">
        <v>22194</v>
      </c>
      <c r="E62" s="4">
        <v>17022360297</v>
      </c>
      <c r="G62" s="4">
        <v>16934697395</v>
      </c>
      <c r="I62" s="4">
        <v>87662902</v>
      </c>
      <c r="K62" s="4">
        <v>22194</v>
      </c>
      <c r="M62" s="4">
        <v>17022360297</v>
      </c>
      <c r="O62" s="4">
        <v>16712234385</v>
      </c>
      <c r="Q62" s="4">
        <v>310125912</v>
      </c>
      <c r="S62" s="4"/>
      <c r="T62" s="4"/>
    </row>
    <row r="63" spans="1:20" ht="22.5" x14ac:dyDescent="0.55000000000000004">
      <c r="A63" s="3" t="s">
        <v>147</v>
      </c>
      <c r="C63" s="4">
        <v>667529</v>
      </c>
      <c r="E63" s="4">
        <v>486729934704</v>
      </c>
      <c r="G63" s="4">
        <v>480626197382</v>
      </c>
      <c r="I63" s="4">
        <v>6103737322</v>
      </c>
      <c r="K63" s="4">
        <v>667529</v>
      </c>
      <c r="M63" s="4">
        <v>486729934704</v>
      </c>
      <c r="O63" s="4">
        <v>475501876432</v>
      </c>
      <c r="Q63" s="4">
        <v>11228058272</v>
      </c>
      <c r="S63" s="4"/>
      <c r="T63" s="4"/>
    </row>
    <row r="64" spans="1:20" ht="22.5" x14ac:dyDescent="0.55000000000000004">
      <c r="A64" s="3" t="s">
        <v>150</v>
      </c>
      <c r="C64" s="4">
        <v>864279</v>
      </c>
      <c r="E64" s="4">
        <v>648797746203</v>
      </c>
      <c r="G64" s="4">
        <v>634312901127</v>
      </c>
      <c r="I64" s="4">
        <v>14484845076</v>
      </c>
      <c r="K64" s="4">
        <v>864279</v>
      </c>
      <c r="M64" s="4">
        <v>648797746203</v>
      </c>
      <c r="O64" s="4">
        <v>630846120597</v>
      </c>
      <c r="Q64" s="4">
        <v>17951625606</v>
      </c>
      <c r="S64" s="4"/>
      <c r="T64" s="4"/>
    </row>
    <row r="65" spans="1:20" ht="22.5" x14ac:dyDescent="0.55000000000000004">
      <c r="A65" s="3" t="s">
        <v>194</v>
      </c>
      <c r="C65" s="4">
        <v>6571000</v>
      </c>
      <c r="E65" s="4">
        <v>6307961554017</v>
      </c>
      <c r="G65" s="4">
        <v>6275115631245</v>
      </c>
      <c r="I65" s="4">
        <v>32845922772</v>
      </c>
      <c r="K65" s="4">
        <v>6571000</v>
      </c>
      <c r="M65" s="4">
        <v>6307961554017</v>
      </c>
      <c r="O65" s="4">
        <v>6239543009737</v>
      </c>
      <c r="Q65" s="4">
        <v>68418544280</v>
      </c>
      <c r="S65" s="4"/>
      <c r="T65" s="4"/>
    </row>
    <row r="66" spans="1:20" ht="22.5" x14ac:dyDescent="0.55000000000000004">
      <c r="A66" s="3" t="s">
        <v>112</v>
      </c>
      <c r="C66" s="4">
        <v>975351</v>
      </c>
      <c r="E66" s="4">
        <v>888129957740</v>
      </c>
      <c r="G66" s="4">
        <v>869793425595</v>
      </c>
      <c r="I66" s="4">
        <v>18336532145</v>
      </c>
      <c r="K66" s="4">
        <v>975351</v>
      </c>
      <c r="M66" s="4">
        <v>888129957740</v>
      </c>
      <c r="O66" s="4">
        <v>819216967142</v>
      </c>
      <c r="Q66" s="4">
        <v>68912990598</v>
      </c>
      <c r="S66" s="4"/>
      <c r="T66" s="4"/>
    </row>
    <row r="67" spans="1:20" ht="22.5" x14ac:dyDescent="0.55000000000000004">
      <c r="A67" s="3" t="s">
        <v>136</v>
      </c>
      <c r="C67" s="4">
        <v>1900315</v>
      </c>
      <c r="E67" s="4">
        <v>1504991159332</v>
      </c>
      <c r="G67" s="4">
        <v>1480004105280</v>
      </c>
      <c r="I67" s="4">
        <v>24987054052</v>
      </c>
      <c r="K67" s="4">
        <v>1900315</v>
      </c>
      <c r="M67" s="4">
        <v>1504991159332</v>
      </c>
      <c r="O67" s="4">
        <v>1407526947277</v>
      </c>
      <c r="Q67" s="4">
        <v>97464212055</v>
      </c>
      <c r="S67" s="4"/>
      <c r="T67" s="4"/>
    </row>
    <row r="68" spans="1:20" ht="22.5" x14ac:dyDescent="0.55000000000000004">
      <c r="A68" s="3" t="s">
        <v>191</v>
      </c>
      <c r="C68" s="4">
        <v>1238600</v>
      </c>
      <c r="E68" s="4">
        <v>1197487812549</v>
      </c>
      <c r="G68" s="4">
        <v>1195112269804</v>
      </c>
      <c r="I68" s="4">
        <v>2375542745</v>
      </c>
      <c r="K68" s="4">
        <v>1238600</v>
      </c>
      <c r="M68" s="4">
        <v>1197487812549</v>
      </c>
      <c r="O68" s="4">
        <v>1186125336462</v>
      </c>
      <c r="Q68" s="4">
        <v>11362476087</v>
      </c>
      <c r="S68" s="4"/>
      <c r="T68" s="4"/>
    </row>
    <row r="69" spans="1:20" ht="22.5" x14ac:dyDescent="0.55000000000000004">
      <c r="A69" s="3" t="s">
        <v>213</v>
      </c>
      <c r="C69" s="4">
        <v>6682400</v>
      </c>
      <c r="E69" s="4">
        <v>6331729579970</v>
      </c>
      <c r="G69" s="4">
        <v>6321679639821</v>
      </c>
      <c r="I69" s="4">
        <v>10049940149</v>
      </c>
      <c r="K69" s="4">
        <v>6682400</v>
      </c>
      <c r="M69" s="4">
        <v>6331729579970</v>
      </c>
      <c r="O69" s="4">
        <v>6280250365268</v>
      </c>
      <c r="Q69" s="4">
        <v>51479214702</v>
      </c>
      <c r="S69" s="4"/>
      <c r="T69" s="4"/>
    </row>
    <row r="70" spans="1:20" ht="22.5" x14ac:dyDescent="0.55000000000000004">
      <c r="A70" s="3" t="s">
        <v>152</v>
      </c>
      <c r="C70" s="4">
        <v>1068278</v>
      </c>
      <c r="E70" s="4">
        <v>833555704644</v>
      </c>
      <c r="G70" s="4">
        <v>820528808844</v>
      </c>
      <c r="I70" s="4">
        <v>13026895800</v>
      </c>
      <c r="K70" s="4">
        <v>1068278</v>
      </c>
      <c r="M70" s="4">
        <v>833555704644</v>
      </c>
      <c r="O70" s="4">
        <v>819303844021</v>
      </c>
      <c r="Q70" s="4">
        <v>14251860623</v>
      </c>
      <c r="S70" s="4"/>
      <c r="T70" s="4"/>
    </row>
    <row r="71" spans="1:20" ht="22.5" x14ac:dyDescent="0.55000000000000004">
      <c r="A71" s="3" t="s">
        <v>76</v>
      </c>
      <c r="C71" s="4">
        <v>2526092</v>
      </c>
      <c r="E71" s="4">
        <v>1815962428449</v>
      </c>
      <c r="G71" s="4">
        <v>1785891107321</v>
      </c>
      <c r="I71" s="4">
        <v>30071321128</v>
      </c>
      <c r="K71" s="4">
        <v>2526092</v>
      </c>
      <c r="M71" s="4">
        <v>1815962428449</v>
      </c>
      <c r="O71" s="4">
        <v>1779386431462</v>
      </c>
      <c r="Q71" s="4">
        <v>36575996987</v>
      </c>
      <c r="S71" s="4"/>
      <c r="T71" s="4"/>
    </row>
    <row r="72" spans="1:20" ht="22.5" x14ac:dyDescent="0.55000000000000004">
      <c r="A72" s="3" t="s">
        <v>79</v>
      </c>
      <c r="C72" s="4">
        <v>4188971</v>
      </c>
      <c r="E72" s="4">
        <v>2957424590486</v>
      </c>
      <c r="G72" s="4">
        <v>2917203951775</v>
      </c>
      <c r="I72" s="4">
        <v>40220638711</v>
      </c>
      <c r="K72" s="4">
        <v>4188971</v>
      </c>
      <c r="M72" s="4">
        <v>2957424590486</v>
      </c>
      <c r="O72" s="4">
        <v>2906744740919</v>
      </c>
      <c r="Q72" s="4">
        <v>50679849567</v>
      </c>
      <c r="S72" s="4"/>
      <c r="T72" s="4"/>
    </row>
    <row r="73" spans="1:20" ht="22.5" x14ac:dyDescent="0.55000000000000004">
      <c r="A73" s="3" t="s">
        <v>89</v>
      </c>
      <c r="C73" s="4">
        <v>2936082</v>
      </c>
      <c r="E73" s="4">
        <v>2037503230050</v>
      </c>
      <c r="G73" s="4">
        <v>1988476676411</v>
      </c>
      <c r="I73" s="4">
        <v>49026553639</v>
      </c>
      <c r="K73" s="4">
        <v>2936082</v>
      </c>
      <c r="M73" s="4">
        <v>2037503230050</v>
      </c>
      <c r="O73" s="4">
        <v>1993700021031</v>
      </c>
      <c r="Q73" s="4">
        <v>43803209019</v>
      </c>
      <c r="S73" s="4"/>
      <c r="T73" s="4"/>
    </row>
    <row r="74" spans="1:20" ht="22.5" x14ac:dyDescent="0.55000000000000004">
      <c r="A74" s="3" t="s">
        <v>199</v>
      </c>
      <c r="C74" s="4">
        <v>7964400</v>
      </c>
      <c r="E74" s="4">
        <v>7608367273943</v>
      </c>
      <c r="G74" s="4">
        <v>7572752144481</v>
      </c>
      <c r="I74" s="4">
        <v>35615129462</v>
      </c>
      <c r="K74" s="4">
        <v>7964400</v>
      </c>
      <c r="M74" s="4">
        <v>7608367273943</v>
      </c>
      <c r="O74" s="4">
        <v>7438461348451</v>
      </c>
      <c r="Q74" s="4">
        <v>169905925492</v>
      </c>
      <c r="S74" s="4"/>
      <c r="T74" s="4"/>
    </row>
    <row r="75" spans="1:20" ht="22.5" x14ac:dyDescent="0.55000000000000004">
      <c r="A75" s="3" t="s">
        <v>101</v>
      </c>
      <c r="C75" s="4">
        <v>1058538</v>
      </c>
      <c r="E75" s="4">
        <v>1027895833912</v>
      </c>
      <c r="G75" s="4">
        <v>1008567679027</v>
      </c>
      <c r="I75" s="4">
        <v>19328154885</v>
      </c>
      <c r="K75" s="4">
        <v>1058538</v>
      </c>
      <c r="M75" s="4">
        <v>1027895833912</v>
      </c>
      <c r="O75" s="4">
        <v>980223281277</v>
      </c>
      <c r="Q75" s="4">
        <v>47672552635</v>
      </c>
      <c r="S75" s="4"/>
      <c r="T75" s="4"/>
    </row>
    <row r="76" spans="1:20" ht="22.5" x14ac:dyDescent="0.55000000000000004">
      <c r="A76" s="3" t="s">
        <v>107</v>
      </c>
      <c r="C76" s="4">
        <v>46151</v>
      </c>
      <c r="E76" s="4">
        <v>44037885215</v>
      </c>
      <c r="G76" s="4">
        <v>43284001280</v>
      </c>
      <c r="I76" s="4">
        <v>753883935</v>
      </c>
      <c r="K76" s="4">
        <v>46151</v>
      </c>
      <c r="M76" s="4">
        <v>44037885215</v>
      </c>
      <c r="O76" s="4">
        <v>42116794008</v>
      </c>
      <c r="Q76" s="4">
        <v>1921091207</v>
      </c>
      <c r="S76" s="4"/>
      <c r="T76" s="4"/>
    </row>
    <row r="77" spans="1:20" ht="22.5" x14ac:dyDescent="0.55000000000000004">
      <c r="A77" s="3" t="s">
        <v>129</v>
      </c>
      <c r="C77" s="4">
        <v>1027131</v>
      </c>
      <c r="E77" s="4">
        <v>622910270171</v>
      </c>
      <c r="G77" s="4">
        <v>607158854923</v>
      </c>
      <c r="I77" s="4">
        <v>15751415248</v>
      </c>
      <c r="K77" s="4">
        <v>1027131</v>
      </c>
      <c r="M77" s="4">
        <v>622910270171</v>
      </c>
      <c r="O77" s="4">
        <v>558717694048</v>
      </c>
      <c r="Q77" s="4">
        <v>64192576123</v>
      </c>
      <c r="S77" s="4"/>
      <c r="T77" s="4"/>
    </row>
    <row r="78" spans="1:20" ht="22.5" x14ac:dyDescent="0.55000000000000004">
      <c r="A78" s="3" t="s">
        <v>139</v>
      </c>
      <c r="C78" s="4">
        <v>119889</v>
      </c>
      <c r="E78" s="4">
        <v>70307378423</v>
      </c>
      <c r="G78" s="4">
        <v>68391626441</v>
      </c>
      <c r="I78" s="4">
        <v>1915751982</v>
      </c>
      <c r="K78" s="4">
        <v>119889</v>
      </c>
      <c r="M78" s="4">
        <v>70307378423</v>
      </c>
      <c r="O78" s="4">
        <v>66822178143</v>
      </c>
      <c r="Q78" s="4">
        <v>3485200280</v>
      </c>
      <c r="S78" s="4"/>
      <c r="T78" s="4"/>
    </row>
    <row r="79" spans="1:20" ht="22.5" x14ac:dyDescent="0.55000000000000004">
      <c r="A79" s="3" t="s">
        <v>109</v>
      </c>
      <c r="C79" s="4">
        <v>259508</v>
      </c>
      <c r="E79" s="4">
        <v>149992406649</v>
      </c>
      <c r="G79" s="4">
        <v>145391508100</v>
      </c>
      <c r="I79" s="4">
        <v>4600898549</v>
      </c>
      <c r="K79" s="4">
        <v>259508</v>
      </c>
      <c r="M79" s="4">
        <v>149992406649</v>
      </c>
      <c r="O79" s="4">
        <v>142306678567</v>
      </c>
      <c r="Q79" s="4">
        <v>7685728082</v>
      </c>
      <c r="S79" s="4"/>
      <c r="T79" s="4"/>
    </row>
    <row r="80" spans="1:20" ht="22.5" x14ac:dyDescent="0.55000000000000004">
      <c r="A80" s="3" t="s">
        <v>135</v>
      </c>
      <c r="C80" s="4">
        <v>360532</v>
      </c>
      <c r="E80" s="4">
        <v>214443334238</v>
      </c>
      <c r="G80" s="4">
        <v>210386360489</v>
      </c>
      <c r="I80" s="4">
        <v>4056973749</v>
      </c>
      <c r="K80" s="4">
        <v>360532</v>
      </c>
      <c r="M80" s="4">
        <v>214443334238</v>
      </c>
      <c r="O80" s="4">
        <v>207611902895</v>
      </c>
      <c r="Q80" s="4">
        <v>6831431343</v>
      </c>
      <c r="S80" s="4"/>
      <c r="T80" s="4"/>
    </row>
    <row r="81" spans="1:20" ht="22.5" x14ac:dyDescent="0.55000000000000004">
      <c r="A81" s="3" t="s">
        <v>124</v>
      </c>
      <c r="C81" s="4">
        <v>26094</v>
      </c>
      <c r="E81" s="4">
        <v>16182088899</v>
      </c>
      <c r="G81" s="4">
        <v>15756773181</v>
      </c>
      <c r="I81" s="4">
        <v>425315718</v>
      </c>
      <c r="K81" s="4">
        <v>26094</v>
      </c>
      <c r="M81" s="4">
        <v>16182088899</v>
      </c>
      <c r="O81" s="4">
        <v>15250476957</v>
      </c>
      <c r="Q81" s="4">
        <v>931611942</v>
      </c>
      <c r="S81" s="4"/>
      <c r="T81" s="4"/>
    </row>
    <row r="82" spans="1:20" ht="22.5" x14ac:dyDescent="0.55000000000000004">
      <c r="A82" s="3" t="s">
        <v>120</v>
      </c>
      <c r="C82" s="4">
        <v>10484</v>
      </c>
      <c r="E82" s="4">
        <v>5836950489</v>
      </c>
      <c r="G82" s="4">
        <v>5665229223</v>
      </c>
      <c r="I82" s="4">
        <v>171721266</v>
      </c>
      <c r="K82" s="4">
        <v>10484</v>
      </c>
      <c r="M82" s="4">
        <v>5836950489</v>
      </c>
      <c r="O82" s="4">
        <v>5202022262</v>
      </c>
      <c r="Q82" s="4">
        <v>634928227</v>
      </c>
      <c r="S82" s="4"/>
      <c r="T82" s="4"/>
    </row>
    <row r="83" spans="1:20" ht="22.5" x14ac:dyDescent="0.55000000000000004">
      <c r="A83" s="3" t="s">
        <v>144</v>
      </c>
      <c r="C83" s="4">
        <v>282658</v>
      </c>
      <c r="E83" s="4">
        <v>161216222669</v>
      </c>
      <c r="G83" s="4">
        <v>158530887203</v>
      </c>
      <c r="I83" s="4">
        <v>2685335466</v>
      </c>
      <c r="K83" s="4">
        <v>282658</v>
      </c>
      <c r="M83" s="4">
        <v>161216222669</v>
      </c>
      <c r="O83" s="4">
        <v>158047509556</v>
      </c>
      <c r="Q83" s="4">
        <v>3168713113</v>
      </c>
      <c r="S83" s="4"/>
      <c r="T83" s="4"/>
    </row>
    <row r="84" spans="1:20" ht="22.5" x14ac:dyDescent="0.55000000000000004">
      <c r="A84" s="3" t="s">
        <v>204</v>
      </c>
      <c r="C84" s="4">
        <v>6000000</v>
      </c>
      <c r="E84" s="4">
        <v>5394024973432</v>
      </c>
      <c r="G84" s="4">
        <v>5385091319625</v>
      </c>
      <c r="I84" s="4">
        <v>8933653807</v>
      </c>
      <c r="K84" s="4">
        <v>6000000</v>
      </c>
      <c r="M84" s="4">
        <v>5394024973433</v>
      </c>
      <c r="O84" s="4">
        <v>5537100000000</v>
      </c>
      <c r="Q84" s="4">
        <v>-143075026567</v>
      </c>
      <c r="S84" s="4"/>
      <c r="T84" s="4"/>
    </row>
    <row r="85" spans="1:20" ht="22.5" x14ac:dyDescent="0.55000000000000004">
      <c r="A85" s="3" t="s">
        <v>165</v>
      </c>
      <c r="C85" s="4">
        <v>5000000</v>
      </c>
      <c r="E85" s="4">
        <v>4721182047106</v>
      </c>
      <c r="G85" s="4">
        <v>4717432192418</v>
      </c>
      <c r="I85" s="4">
        <v>3749854688</v>
      </c>
      <c r="K85" s="4">
        <v>5000000</v>
      </c>
      <c r="M85" s="4">
        <v>4721182047106</v>
      </c>
      <c r="O85" s="4">
        <v>4703008125000</v>
      </c>
      <c r="Q85" s="4">
        <v>18173922106</v>
      </c>
      <c r="S85" s="4"/>
      <c r="T85" s="4"/>
    </row>
    <row r="86" spans="1:20" ht="22.5" x14ac:dyDescent="0.55000000000000004">
      <c r="A86" s="3" t="s">
        <v>207</v>
      </c>
      <c r="C86" s="4">
        <v>6000000</v>
      </c>
      <c r="E86" s="4">
        <v>5546197076535</v>
      </c>
      <c r="G86" s="4">
        <v>5540611292992</v>
      </c>
      <c r="I86" s="4">
        <v>5585783543</v>
      </c>
      <c r="K86" s="4">
        <v>6000000</v>
      </c>
      <c r="M86" s="4">
        <v>5546197076535</v>
      </c>
      <c r="O86" s="4">
        <v>5647800000000</v>
      </c>
      <c r="Q86" s="4">
        <v>-101602923465</v>
      </c>
      <c r="S86" s="4"/>
      <c r="T86" s="4"/>
    </row>
    <row r="87" spans="1:20" ht="22.5" x14ac:dyDescent="0.55000000000000004">
      <c r="A87" s="3" t="s">
        <v>229</v>
      </c>
      <c r="C87" s="4">
        <v>1000000</v>
      </c>
      <c r="E87" s="4">
        <v>945953342887</v>
      </c>
      <c r="G87" s="4">
        <v>947189999994</v>
      </c>
      <c r="I87" s="4">
        <v>-1236657107</v>
      </c>
      <c r="K87" s="4">
        <v>1000000</v>
      </c>
      <c r="M87" s="4">
        <v>945953342887</v>
      </c>
      <c r="O87" s="4">
        <v>947189999994</v>
      </c>
      <c r="Q87" s="4">
        <v>-1236657107</v>
      </c>
      <c r="S87" s="4"/>
      <c r="T87" s="4"/>
    </row>
    <row r="88" spans="1:20" ht="22.5" x14ac:dyDescent="0.55000000000000004">
      <c r="A88" s="3" t="s">
        <v>71</v>
      </c>
      <c r="C88" s="4">
        <v>0</v>
      </c>
      <c r="E88" s="4">
        <v>0</v>
      </c>
      <c r="G88" s="4">
        <v>0</v>
      </c>
      <c r="I88" s="4">
        <v>0</v>
      </c>
      <c r="K88" s="4">
        <v>1000</v>
      </c>
      <c r="M88" s="4">
        <v>984961831</v>
      </c>
      <c r="O88" s="4">
        <v>970962373</v>
      </c>
      <c r="Q88" s="4">
        <v>13999458</v>
      </c>
      <c r="S88" s="4"/>
      <c r="T88" s="4"/>
    </row>
    <row r="89" spans="1:20" ht="22.5" x14ac:dyDescent="0.55000000000000004">
      <c r="A89" s="3" t="s">
        <v>162</v>
      </c>
      <c r="C89" s="4">
        <v>0</v>
      </c>
      <c r="E89" s="4">
        <v>0</v>
      </c>
      <c r="G89" s="4">
        <v>0</v>
      </c>
      <c r="I89" s="4">
        <v>0</v>
      </c>
      <c r="K89" s="4">
        <v>3497458</v>
      </c>
      <c r="M89" s="4">
        <v>3401310479637</v>
      </c>
      <c r="O89" s="4">
        <v>3349000051726</v>
      </c>
      <c r="Q89" s="4">
        <v>52310427911</v>
      </c>
      <c r="S89" s="4"/>
      <c r="T89" s="4"/>
    </row>
    <row r="90" spans="1:20" ht="22.5" x14ac:dyDescent="0.55000000000000004">
      <c r="A90" s="3" t="s">
        <v>223</v>
      </c>
      <c r="C90" s="4">
        <v>0</v>
      </c>
      <c r="E90" s="4">
        <v>0</v>
      </c>
      <c r="G90" s="4">
        <v>0</v>
      </c>
      <c r="I90" s="4">
        <v>0</v>
      </c>
      <c r="K90" s="4">
        <v>7484000</v>
      </c>
      <c r="M90" s="4">
        <v>7413610083476</v>
      </c>
      <c r="O90" s="4">
        <v>7337351078627</v>
      </c>
      <c r="Q90" s="4">
        <v>76259004849</v>
      </c>
      <c r="S90" s="4"/>
      <c r="T90" s="4"/>
    </row>
    <row r="91" spans="1:20" ht="22.5" x14ac:dyDescent="0.55000000000000004">
      <c r="A91" s="3" t="s">
        <v>168</v>
      </c>
      <c r="C91" s="4">
        <v>0</v>
      </c>
      <c r="E91" s="4">
        <v>0</v>
      </c>
      <c r="G91" s="4">
        <v>0</v>
      </c>
      <c r="I91" s="4">
        <v>0</v>
      </c>
      <c r="K91" s="4">
        <v>1998800</v>
      </c>
      <c r="M91" s="4">
        <v>1898512594186</v>
      </c>
      <c r="O91" s="4">
        <v>1768869453652</v>
      </c>
      <c r="Q91" s="4">
        <v>129643140534</v>
      </c>
      <c r="S91" s="4"/>
      <c r="T91" s="4"/>
    </row>
    <row r="92" spans="1:20" ht="22.5" x14ac:dyDescent="0.55000000000000004">
      <c r="A92" s="3" t="s">
        <v>176</v>
      </c>
      <c r="C92" s="4">
        <v>0</v>
      </c>
      <c r="E92" s="4">
        <v>0</v>
      </c>
      <c r="G92" s="4">
        <v>0</v>
      </c>
      <c r="I92" s="4">
        <v>0</v>
      </c>
      <c r="K92" s="4">
        <v>500000</v>
      </c>
      <c r="M92" s="4">
        <v>488480570645</v>
      </c>
      <c r="O92" s="4">
        <v>489981012500</v>
      </c>
      <c r="Q92" s="4">
        <v>-1500441855</v>
      </c>
      <c r="S92" s="4"/>
      <c r="T92" s="4"/>
    </row>
    <row r="93" spans="1:20" ht="22.5" x14ac:dyDescent="0.55000000000000004">
      <c r="A93" s="3" t="s">
        <v>179</v>
      </c>
      <c r="C93" s="4">
        <v>0</v>
      </c>
      <c r="E93" s="4">
        <v>0</v>
      </c>
      <c r="G93" s="4">
        <v>0</v>
      </c>
      <c r="I93" s="4">
        <v>0</v>
      </c>
      <c r="K93" s="4">
        <v>4699900</v>
      </c>
      <c r="M93" s="4">
        <v>4578794137851</v>
      </c>
      <c r="O93" s="4">
        <v>4488973129751</v>
      </c>
      <c r="Q93" s="4">
        <v>89821008100</v>
      </c>
      <c r="S93" s="4"/>
      <c r="T93" s="4"/>
    </row>
    <row r="94" spans="1:20" ht="22.5" x14ac:dyDescent="0.55000000000000004">
      <c r="A94" s="3" t="s">
        <v>185</v>
      </c>
      <c r="C94" s="4">
        <v>0</v>
      </c>
      <c r="E94" s="4">
        <v>0</v>
      </c>
      <c r="G94" s="4">
        <v>0</v>
      </c>
      <c r="I94" s="4">
        <v>0</v>
      </c>
      <c r="K94" s="4">
        <v>4721729</v>
      </c>
      <c r="M94" s="4">
        <v>4665605155602</v>
      </c>
      <c r="O94" s="4">
        <v>4615622869296</v>
      </c>
      <c r="Q94" s="4">
        <v>49982286306</v>
      </c>
      <c r="S94" s="4"/>
      <c r="T94" s="4"/>
    </row>
    <row r="95" spans="1:20" ht="22.5" x14ac:dyDescent="0.55000000000000004">
      <c r="A95" s="3" t="s">
        <v>210</v>
      </c>
      <c r="C95" s="4">
        <v>0</v>
      </c>
      <c r="E95" s="4">
        <v>0</v>
      </c>
      <c r="G95" s="4">
        <v>0</v>
      </c>
      <c r="I95" s="4">
        <v>0</v>
      </c>
      <c r="K95" s="4">
        <v>7021051</v>
      </c>
      <c r="M95" s="4">
        <v>6694579503429</v>
      </c>
      <c r="O95" s="4">
        <v>6613959898927</v>
      </c>
      <c r="Q95" s="4">
        <v>80619604502</v>
      </c>
      <c r="S95" s="4"/>
      <c r="T95" s="4"/>
    </row>
    <row r="96" spans="1:20" ht="22.5" x14ac:dyDescent="0.55000000000000004">
      <c r="A96" s="3" t="s">
        <v>202</v>
      </c>
      <c r="C96" s="4">
        <v>0</v>
      </c>
      <c r="E96" s="4">
        <v>0</v>
      </c>
      <c r="G96" s="4">
        <v>0</v>
      </c>
      <c r="I96" s="4">
        <v>0</v>
      </c>
      <c r="K96" s="4">
        <v>2999900</v>
      </c>
      <c r="M96" s="4">
        <v>2814850085232</v>
      </c>
      <c r="O96" s="4">
        <v>2780199583091</v>
      </c>
      <c r="Q96" s="4">
        <v>34650502141</v>
      </c>
      <c r="S96" s="4"/>
      <c r="T96" s="4"/>
    </row>
    <row r="97" spans="1:20" ht="22.5" x14ac:dyDescent="0.55000000000000004">
      <c r="A97" s="3" t="s">
        <v>155</v>
      </c>
      <c r="C97" s="4">
        <v>0</v>
      </c>
      <c r="E97" s="4">
        <v>0</v>
      </c>
      <c r="G97" s="4">
        <v>13413980189</v>
      </c>
      <c r="I97" s="4">
        <v>-13413980189</v>
      </c>
      <c r="K97" s="4">
        <v>0</v>
      </c>
      <c r="M97" s="4">
        <v>0</v>
      </c>
      <c r="O97" s="4">
        <v>0</v>
      </c>
      <c r="Q97" s="4">
        <v>0</v>
      </c>
      <c r="S97" s="4"/>
      <c r="T97" s="4"/>
    </row>
    <row r="98" spans="1:20" ht="22.5" x14ac:dyDescent="0.55000000000000004">
      <c r="A98" s="3" t="s">
        <v>158</v>
      </c>
      <c r="C98" s="4">
        <v>0</v>
      </c>
      <c r="E98" s="4">
        <v>0</v>
      </c>
      <c r="G98" s="4">
        <v>29995838</v>
      </c>
      <c r="I98" s="4">
        <v>-29995838</v>
      </c>
      <c r="K98" s="4">
        <v>0</v>
      </c>
      <c r="M98" s="4">
        <v>0</v>
      </c>
      <c r="O98" s="4">
        <v>0</v>
      </c>
      <c r="Q98" s="4">
        <v>0</v>
      </c>
      <c r="S98" s="4"/>
      <c r="T98" s="4"/>
    </row>
    <row r="99" spans="1:20" ht="22.5" x14ac:dyDescent="0.55000000000000004">
      <c r="A99" s="3" t="s">
        <v>226</v>
      </c>
      <c r="C99" s="4">
        <v>0</v>
      </c>
      <c r="E99" s="4">
        <v>0</v>
      </c>
      <c r="G99" s="4">
        <v>15509955546</v>
      </c>
      <c r="I99" s="4">
        <v>-15509955546</v>
      </c>
      <c r="K99" s="4">
        <v>0</v>
      </c>
      <c r="M99" s="4">
        <v>0</v>
      </c>
      <c r="O99" s="4">
        <v>0</v>
      </c>
      <c r="Q99" s="4">
        <v>0</v>
      </c>
      <c r="S99" s="4"/>
      <c r="T99" s="4"/>
    </row>
    <row r="100" spans="1:20" ht="22.5" x14ac:dyDescent="0.55000000000000004">
      <c r="A100" s="3" t="s">
        <v>73</v>
      </c>
      <c r="C100" s="4">
        <v>0</v>
      </c>
      <c r="E100" s="4">
        <v>0</v>
      </c>
      <c r="G100" s="4">
        <v>30319825062</v>
      </c>
      <c r="I100" s="4">
        <v>-30319825062</v>
      </c>
      <c r="K100" s="4">
        <v>0</v>
      </c>
      <c r="M100" s="4">
        <v>0</v>
      </c>
      <c r="O100" s="4">
        <v>0</v>
      </c>
      <c r="Q100" s="4">
        <v>0</v>
      </c>
      <c r="S100" s="4"/>
      <c r="T100" s="4"/>
    </row>
    <row r="101" spans="1:20" ht="22.5" thickBot="1" x14ac:dyDescent="0.55000000000000004">
      <c r="E101" s="8">
        <f>SUM(E8:E100)</f>
        <v>116266586250970</v>
      </c>
      <c r="G101" s="8">
        <f>SUM(G8:G100)</f>
        <v>115646472868016</v>
      </c>
      <c r="I101" s="8">
        <f>SUM(I8:I100)</f>
        <v>620113382954</v>
      </c>
      <c r="M101" s="8">
        <f>SUM(M8:M100)</f>
        <v>148223313822860</v>
      </c>
      <c r="O101" s="8">
        <f>SUM(O8:O100)</f>
        <v>145947488057331</v>
      </c>
      <c r="Q101" s="8">
        <f>SUM(Q8:Q100)</f>
        <v>2275825765529</v>
      </c>
    </row>
    <row r="102" spans="1:20" ht="22.5" thickTop="1" x14ac:dyDescent="0.5"/>
    <row r="103" spans="1:20" x14ac:dyDescent="0.5">
      <c r="I103" s="4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51"/>
  <sheetViews>
    <sheetView rightToLeft="1" topLeftCell="A25" workbookViewId="0">
      <selection activeCell="Q21" sqref="Q21:Q48"/>
    </sheetView>
  </sheetViews>
  <sheetFormatPr defaultRowHeight="21.75" x14ac:dyDescent="0.5"/>
  <cols>
    <col min="1" max="1" width="37.85546875" style="2" bestFit="1" customWidth="1"/>
    <col min="2" max="2" width="1" style="2" customWidth="1"/>
    <col min="3" max="3" width="11.42578125" style="2" bestFit="1" customWidth="1"/>
    <col min="4" max="4" width="1" style="2" customWidth="1"/>
    <col min="5" max="5" width="20.5703125" style="2" bestFit="1" customWidth="1"/>
    <col min="6" max="6" width="1" style="2" customWidth="1"/>
    <col min="7" max="7" width="20.5703125" style="2" bestFit="1" customWidth="1"/>
    <col min="8" max="8" width="1" style="2" customWidth="1"/>
    <col min="9" max="9" width="34" style="2" bestFit="1" customWidth="1"/>
    <col min="10" max="10" width="1" style="2" customWidth="1"/>
    <col min="11" max="11" width="12.7109375" style="2" bestFit="1" customWidth="1"/>
    <col min="12" max="12" width="1" style="2" customWidth="1"/>
    <col min="13" max="13" width="20.5703125" style="2" bestFit="1" customWidth="1"/>
    <col min="14" max="14" width="1" style="2" customWidth="1"/>
    <col min="15" max="15" width="20.5703125" style="2" bestFit="1" customWidth="1"/>
    <col min="16" max="16" width="1" style="2" customWidth="1"/>
    <col min="17" max="17" width="34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22.5" x14ac:dyDescent="0.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ht="22.5" x14ac:dyDescent="0.5">
      <c r="A3" s="17" t="s">
        <v>290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ht="22.5" x14ac:dyDescent="0.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6" spans="1:17" ht="22.5" x14ac:dyDescent="0.5">
      <c r="A6" s="21" t="s">
        <v>3</v>
      </c>
      <c r="C6" s="19" t="s">
        <v>292</v>
      </c>
      <c r="D6" s="19" t="s">
        <v>292</v>
      </c>
      <c r="E6" s="19" t="s">
        <v>292</v>
      </c>
      <c r="F6" s="19" t="s">
        <v>292</v>
      </c>
      <c r="G6" s="19" t="s">
        <v>292</v>
      </c>
      <c r="H6" s="19" t="s">
        <v>292</v>
      </c>
      <c r="I6" s="19" t="s">
        <v>292</v>
      </c>
      <c r="K6" s="19" t="s">
        <v>293</v>
      </c>
      <c r="L6" s="19" t="s">
        <v>293</v>
      </c>
      <c r="M6" s="19" t="s">
        <v>293</v>
      </c>
      <c r="N6" s="19" t="s">
        <v>293</v>
      </c>
      <c r="O6" s="19" t="s">
        <v>293</v>
      </c>
      <c r="P6" s="19" t="s">
        <v>293</v>
      </c>
      <c r="Q6" s="19" t="s">
        <v>293</v>
      </c>
    </row>
    <row r="7" spans="1:17" ht="22.5" x14ac:dyDescent="0.5">
      <c r="A7" s="19" t="s">
        <v>3</v>
      </c>
      <c r="C7" s="20" t="s">
        <v>7</v>
      </c>
      <c r="E7" s="20" t="s">
        <v>321</v>
      </c>
      <c r="G7" s="20" t="s">
        <v>322</v>
      </c>
      <c r="I7" s="20" t="s">
        <v>324</v>
      </c>
      <c r="K7" s="20" t="s">
        <v>7</v>
      </c>
      <c r="M7" s="20" t="s">
        <v>321</v>
      </c>
      <c r="O7" s="20" t="s">
        <v>322</v>
      </c>
      <c r="Q7" s="20" t="s">
        <v>324</v>
      </c>
    </row>
    <row r="8" spans="1:17" ht="22.5" x14ac:dyDescent="0.55000000000000004">
      <c r="A8" s="3" t="s">
        <v>325</v>
      </c>
      <c r="C8" s="4">
        <v>0</v>
      </c>
      <c r="E8" s="4">
        <v>0</v>
      </c>
      <c r="G8" s="4">
        <v>0</v>
      </c>
      <c r="I8" s="4">
        <v>0</v>
      </c>
      <c r="K8" s="4">
        <v>325403</v>
      </c>
      <c r="M8" s="4">
        <v>7135122758</v>
      </c>
      <c r="O8" s="4">
        <v>6924863349</v>
      </c>
      <c r="Q8" s="4">
        <v>210259409</v>
      </c>
    </row>
    <row r="9" spans="1:17" ht="22.5" x14ac:dyDescent="0.55000000000000004">
      <c r="A9" s="3" t="s">
        <v>326</v>
      </c>
      <c r="C9" s="4">
        <v>0</v>
      </c>
      <c r="E9" s="4">
        <v>0</v>
      </c>
      <c r="G9" s="4">
        <v>0</v>
      </c>
      <c r="I9" s="4">
        <v>0</v>
      </c>
      <c r="K9" s="4">
        <v>1394767</v>
      </c>
      <c r="M9" s="4">
        <v>6356754088</v>
      </c>
      <c r="O9" s="4">
        <v>7787248054</v>
      </c>
      <c r="Q9" s="4">
        <v>-1430493966</v>
      </c>
    </row>
    <row r="10" spans="1:17" ht="22.5" x14ac:dyDescent="0.55000000000000004">
      <c r="A10" s="3" t="s">
        <v>41</v>
      </c>
      <c r="C10" s="4">
        <v>0</v>
      </c>
      <c r="E10" s="4">
        <v>0</v>
      </c>
      <c r="G10" s="4">
        <v>0</v>
      </c>
      <c r="I10" s="4">
        <v>0</v>
      </c>
      <c r="K10" s="4">
        <v>8892875</v>
      </c>
      <c r="M10" s="4">
        <v>91667690117</v>
      </c>
      <c r="O10" s="4">
        <v>127582184964</v>
      </c>
      <c r="Q10" s="4">
        <v>-35914494847</v>
      </c>
    </row>
    <row r="11" spans="1:17" ht="22.5" x14ac:dyDescent="0.55000000000000004">
      <c r="A11" s="3" t="s">
        <v>327</v>
      </c>
      <c r="C11" s="4">
        <v>0</v>
      </c>
      <c r="E11" s="4">
        <v>0</v>
      </c>
      <c r="G11" s="4">
        <v>0</v>
      </c>
      <c r="I11" s="4">
        <v>0</v>
      </c>
      <c r="K11" s="4">
        <v>42924347</v>
      </c>
      <c r="M11" s="4">
        <v>371645680760</v>
      </c>
      <c r="O11" s="4">
        <v>275664503403</v>
      </c>
      <c r="Q11" s="4">
        <v>95981177357</v>
      </c>
    </row>
    <row r="12" spans="1:17" ht="22.5" x14ac:dyDescent="0.55000000000000004">
      <c r="A12" s="3" t="s">
        <v>20</v>
      </c>
      <c r="C12" s="4">
        <v>0</v>
      </c>
      <c r="E12" s="4">
        <v>0</v>
      </c>
      <c r="G12" s="4">
        <v>0</v>
      </c>
      <c r="I12" s="4">
        <v>0</v>
      </c>
      <c r="K12" s="4">
        <v>3394</v>
      </c>
      <c r="M12" s="4">
        <v>583239751</v>
      </c>
      <c r="O12" s="4">
        <v>589862192</v>
      </c>
      <c r="Q12" s="4">
        <v>-6622441</v>
      </c>
    </row>
    <row r="13" spans="1:17" ht="22.5" x14ac:dyDescent="0.55000000000000004">
      <c r="A13" s="3" t="s">
        <v>34</v>
      </c>
      <c r="C13" s="4">
        <v>0</v>
      </c>
      <c r="E13" s="4">
        <v>0</v>
      </c>
      <c r="G13" s="4">
        <v>0</v>
      </c>
      <c r="I13" s="4">
        <v>0</v>
      </c>
      <c r="K13" s="4">
        <v>1758540</v>
      </c>
      <c r="M13" s="4">
        <v>16327127686</v>
      </c>
      <c r="O13" s="4">
        <v>16341297819</v>
      </c>
      <c r="Q13" s="4">
        <v>-14170133</v>
      </c>
    </row>
    <row r="14" spans="1:17" ht="22.5" x14ac:dyDescent="0.55000000000000004">
      <c r="A14" s="3" t="s">
        <v>32</v>
      </c>
      <c r="C14" s="4">
        <v>0</v>
      </c>
      <c r="E14" s="4">
        <v>0</v>
      </c>
      <c r="G14" s="4">
        <v>0</v>
      </c>
      <c r="I14" s="4">
        <v>0</v>
      </c>
      <c r="K14" s="4">
        <v>430587</v>
      </c>
      <c r="M14" s="4">
        <v>5527677790</v>
      </c>
      <c r="O14" s="4">
        <v>6343937225</v>
      </c>
      <c r="Q14" s="4">
        <v>-816259435</v>
      </c>
    </row>
    <row r="15" spans="1:17" ht="22.5" x14ac:dyDescent="0.55000000000000004">
      <c r="A15" s="3" t="s">
        <v>328</v>
      </c>
      <c r="C15" s="4">
        <v>0</v>
      </c>
      <c r="E15" s="4">
        <v>0</v>
      </c>
      <c r="G15" s="4">
        <v>0</v>
      </c>
      <c r="I15" s="4">
        <v>0</v>
      </c>
      <c r="K15" s="4">
        <v>11135896</v>
      </c>
      <c r="M15" s="4">
        <v>91376159267</v>
      </c>
      <c r="O15" s="4">
        <v>68390568751</v>
      </c>
      <c r="Q15" s="4">
        <v>22985590516</v>
      </c>
    </row>
    <row r="16" spans="1:17" ht="22.5" x14ac:dyDescent="0.55000000000000004">
      <c r="A16" s="3" t="s">
        <v>43</v>
      </c>
      <c r="C16" s="4">
        <v>0</v>
      </c>
      <c r="E16" s="4">
        <v>0</v>
      </c>
      <c r="G16" s="4">
        <v>0</v>
      </c>
      <c r="I16" s="4">
        <v>0</v>
      </c>
      <c r="K16" s="4">
        <v>2700000</v>
      </c>
      <c r="M16" s="4">
        <v>26127096018</v>
      </c>
      <c r="O16" s="4">
        <v>25977566951</v>
      </c>
      <c r="Q16" s="4">
        <v>149529067</v>
      </c>
    </row>
    <row r="17" spans="1:17" ht="22.5" x14ac:dyDescent="0.55000000000000004">
      <c r="A17" s="3" t="s">
        <v>30</v>
      </c>
      <c r="C17" s="4">
        <v>0</v>
      </c>
      <c r="E17" s="4">
        <v>0</v>
      </c>
      <c r="G17" s="4">
        <v>0</v>
      </c>
      <c r="I17" s="4">
        <v>0</v>
      </c>
      <c r="K17" s="4">
        <v>43000</v>
      </c>
      <c r="M17" s="4">
        <v>813390371</v>
      </c>
      <c r="O17" s="4">
        <v>819644699</v>
      </c>
      <c r="Q17" s="4">
        <v>-6254328</v>
      </c>
    </row>
    <row r="18" spans="1:17" ht="22.5" x14ac:dyDescent="0.55000000000000004">
      <c r="A18" s="3" t="s">
        <v>329</v>
      </c>
      <c r="C18" s="4">
        <v>0</v>
      </c>
      <c r="E18" s="4">
        <v>0</v>
      </c>
      <c r="G18" s="4">
        <v>0</v>
      </c>
      <c r="I18" s="4">
        <v>0</v>
      </c>
      <c r="K18" s="4">
        <v>5383718</v>
      </c>
      <c r="M18" s="4">
        <v>87946810029</v>
      </c>
      <c r="O18" s="4">
        <v>87946810029</v>
      </c>
      <c r="Q18" s="4">
        <v>0</v>
      </c>
    </row>
    <row r="19" spans="1:17" ht="22.5" x14ac:dyDescent="0.55000000000000004">
      <c r="A19" s="3" t="s">
        <v>31</v>
      </c>
      <c r="C19" s="4">
        <v>0</v>
      </c>
      <c r="E19" s="4">
        <v>0</v>
      </c>
      <c r="G19" s="4">
        <v>0</v>
      </c>
      <c r="I19" s="4">
        <v>0</v>
      </c>
      <c r="K19" s="4">
        <v>5463946</v>
      </c>
      <c r="M19" s="4">
        <v>32732906111</v>
      </c>
      <c r="O19" s="4">
        <v>32679883521</v>
      </c>
      <c r="Q19" s="4">
        <v>53022590</v>
      </c>
    </row>
    <row r="20" spans="1:17" ht="22.5" x14ac:dyDescent="0.55000000000000004">
      <c r="A20" s="3" t="s">
        <v>35</v>
      </c>
      <c r="C20" s="4">
        <v>0</v>
      </c>
      <c r="E20" s="4">
        <v>0</v>
      </c>
      <c r="G20" s="4">
        <v>0</v>
      </c>
      <c r="I20" s="4">
        <v>0</v>
      </c>
      <c r="K20" s="4">
        <v>467118</v>
      </c>
      <c r="M20" s="4">
        <v>100703219378</v>
      </c>
      <c r="O20" s="4">
        <v>105225514046</v>
      </c>
      <c r="Q20" s="4">
        <v>-4522294668</v>
      </c>
    </row>
    <row r="21" spans="1:17" ht="22.5" x14ac:dyDescent="0.55000000000000004">
      <c r="A21" s="3" t="s">
        <v>155</v>
      </c>
      <c r="C21" s="4">
        <v>990000</v>
      </c>
      <c r="E21" s="4">
        <v>990000000000</v>
      </c>
      <c r="G21" s="4">
        <v>976547657311</v>
      </c>
      <c r="I21" s="4">
        <v>13452342689</v>
      </c>
      <c r="K21" s="4">
        <v>990000</v>
      </c>
      <c r="M21" s="4">
        <v>990000000000</v>
      </c>
      <c r="O21" s="4">
        <v>976547657311</v>
      </c>
      <c r="Q21" s="4">
        <v>13452342689</v>
      </c>
    </row>
    <row r="22" spans="1:17" ht="22.5" x14ac:dyDescent="0.55000000000000004">
      <c r="A22" s="3" t="s">
        <v>158</v>
      </c>
      <c r="C22" s="4">
        <v>3000</v>
      </c>
      <c r="E22" s="4">
        <v>3000000000</v>
      </c>
      <c r="G22" s="4">
        <v>2969887912</v>
      </c>
      <c r="I22" s="4">
        <v>30112088</v>
      </c>
      <c r="K22" s="4">
        <v>3000</v>
      </c>
      <c r="M22" s="4">
        <v>3000000000</v>
      </c>
      <c r="O22" s="4">
        <v>2969887912</v>
      </c>
      <c r="Q22" s="4">
        <v>30112088</v>
      </c>
    </row>
    <row r="23" spans="1:17" ht="22.5" x14ac:dyDescent="0.55000000000000004">
      <c r="A23" s="3" t="s">
        <v>226</v>
      </c>
      <c r="C23" s="4">
        <v>2270000</v>
      </c>
      <c r="E23" s="4">
        <v>2270000000000</v>
      </c>
      <c r="G23" s="4">
        <v>2254402081954</v>
      </c>
      <c r="I23" s="4">
        <v>15597918046</v>
      </c>
      <c r="K23" s="4">
        <v>2290000</v>
      </c>
      <c r="M23" s="4">
        <v>2289999205004</v>
      </c>
      <c r="O23" s="4">
        <v>2274264655363</v>
      </c>
      <c r="Q23" s="4">
        <v>15734549641</v>
      </c>
    </row>
    <row r="24" spans="1:17" ht="22.5" x14ac:dyDescent="0.55000000000000004">
      <c r="A24" s="3" t="s">
        <v>126</v>
      </c>
      <c r="C24" s="4">
        <v>17126</v>
      </c>
      <c r="E24" s="4">
        <v>14318322486</v>
      </c>
      <c r="G24" s="4">
        <v>13416332727</v>
      </c>
      <c r="I24" s="4">
        <v>901989759</v>
      </c>
      <c r="K24" s="4">
        <v>17126</v>
      </c>
      <c r="M24" s="4">
        <v>14318322486</v>
      </c>
      <c r="O24" s="4">
        <v>13416332727</v>
      </c>
      <c r="Q24" s="4">
        <v>901989759</v>
      </c>
    </row>
    <row r="25" spans="1:17" ht="22.5" x14ac:dyDescent="0.55000000000000004">
      <c r="A25" s="3" t="s">
        <v>171</v>
      </c>
      <c r="C25" s="4">
        <v>4040891</v>
      </c>
      <c r="E25" s="4">
        <v>3989133278538</v>
      </c>
      <c r="G25" s="4">
        <v>3973294558082</v>
      </c>
      <c r="I25" s="4">
        <v>15838720456</v>
      </c>
      <c r="K25" s="4">
        <v>4701891</v>
      </c>
      <c r="M25" s="4">
        <v>4632285516170</v>
      </c>
      <c r="O25" s="4">
        <v>4623237281821</v>
      </c>
      <c r="Q25" s="4">
        <v>9048234349</v>
      </c>
    </row>
    <row r="26" spans="1:17" ht="22.5" x14ac:dyDescent="0.55000000000000004">
      <c r="A26" s="3" t="s">
        <v>73</v>
      </c>
      <c r="C26" s="4">
        <v>3000000</v>
      </c>
      <c r="E26" s="4">
        <v>3023087625000</v>
      </c>
      <c r="G26" s="4">
        <v>2984563343688</v>
      </c>
      <c r="I26" s="4">
        <v>38524281312</v>
      </c>
      <c r="K26" s="4">
        <v>4000000</v>
      </c>
      <c r="M26" s="4">
        <v>4029069500000</v>
      </c>
      <c r="O26" s="4">
        <v>3979417791585</v>
      </c>
      <c r="Q26" s="4">
        <v>49651708415</v>
      </c>
    </row>
    <row r="27" spans="1:17" ht="22.5" x14ac:dyDescent="0.55000000000000004">
      <c r="A27" s="3" t="s">
        <v>174</v>
      </c>
      <c r="C27" s="4">
        <v>2458500</v>
      </c>
      <c r="E27" s="4">
        <v>2421614050568</v>
      </c>
      <c r="G27" s="4">
        <v>2354283917463</v>
      </c>
      <c r="I27" s="4">
        <v>67330133105</v>
      </c>
      <c r="K27" s="4">
        <v>3458500</v>
      </c>
      <c r="M27" s="4">
        <v>3390755493256</v>
      </c>
      <c r="O27" s="4">
        <v>3311893808642</v>
      </c>
      <c r="Q27" s="4">
        <v>78861684614</v>
      </c>
    </row>
    <row r="28" spans="1:17" ht="22.5" x14ac:dyDescent="0.55000000000000004">
      <c r="A28" s="3" t="s">
        <v>194</v>
      </c>
      <c r="C28" s="4">
        <v>2000</v>
      </c>
      <c r="E28" s="4">
        <v>1919925600</v>
      </c>
      <c r="G28" s="4">
        <v>1906042138</v>
      </c>
      <c r="I28" s="4">
        <v>13883462</v>
      </c>
      <c r="K28" s="4">
        <v>2000</v>
      </c>
      <c r="M28" s="4">
        <v>1919925600</v>
      </c>
      <c r="O28" s="4">
        <v>1906042138</v>
      </c>
      <c r="Q28" s="4">
        <v>13883462</v>
      </c>
    </row>
    <row r="29" spans="1:17" ht="22.5" x14ac:dyDescent="0.55000000000000004">
      <c r="A29" s="3" t="s">
        <v>199</v>
      </c>
      <c r="C29" s="4">
        <v>35600</v>
      </c>
      <c r="E29" s="4">
        <v>34538494590</v>
      </c>
      <c r="G29" s="4">
        <v>33249111549</v>
      </c>
      <c r="I29" s="4">
        <v>1289383041</v>
      </c>
      <c r="K29" s="4">
        <v>35600</v>
      </c>
      <c r="M29" s="4">
        <v>34538494590</v>
      </c>
      <c r="O29" s="4">
        <v>33249111549</v>
      </c>
      <c r="Q29" s="4">
        <v>1289383041</v>
      </c>
    </row>
    <row r="30" spans="1:17" ht="22.5" x14ac:dyDescent="0.55000000000000004">
      <c r="A30" s="3" t="s">
        <v>308</v>
      </c>
      <c r="C30" s="4">
        <v>0</v>
      </c>
      <c r="E30" s="4">
        <v>0</v>
      </c>
      <c r="G30" s="4">
        <v>0</v>
      </c>
      <c r="I30" s="4">
        <v>0</v>
      </c>
      <c r="K30" s="4">
        <v>1510000</v>
      </c>
      <c r="M30" s="4">
        <v>1510000000000</v>
      </c>
      <c r="O30" s="4">
        <v>1464643242875</v>
      </c>
      <c r="Q30" s="4">
        <v>45356757125</v>
      </c>
    </row>
    <row r="31" spans="1:17" ht="22.5" x14ac:dyDescent="0.55000000000000004">
      <c r="A31" s="3" t="s">
        <v>159</v>
      </c>
      <c r="C31" s="4">
        <v>0</v>
      </c>
      <c r="E31" s="4">
        <v>0</v>
      </c>
      <c r="G31" s="4">
        <v>0</v>
      </c>
      <c r="I31" s="4">
        <v>0</v>
      </c>
      <c r="K31" s="4">
        <v>200000</v>
      </c>
      <c r="M31" s="4">
        <v>197793193750</v>
      </c>
      <c r="O31" s="4">
        <v>195397580051</v>
      </c>
      <c r="Q31" s="4">
        <v>2395613699</v>
      </c>
    </row>
    <row r="32" spans="1:17" ht="22.5" x14ac:dyDescent="0.55000000000000004">
      <c r="A32" s="3" t="s">
        <v>330</v>
      </c>
      <c r="C32" s="4">
        <v>0</v>
      </c>
      <c r="E32" s="4">
        <v>0</v>
      </c>
      <c r="G32" s="4">
        <v>0</v>
      </c>
      <c r="I32" s="4">
        <v>0</v>
      </c>
      <c r="K32" s="4">
        <v>3982007</v>
      </c>
      <c r="M32" s="4">
        <v>3982007000000</v>
      </c>
      <c r="O32" s="4">
        <v>3819002617670</v>
      </c>
      <c r="Q32" s="4">
        <v>163004382330</v>
      </c>
    </row>
    <row r="33" spans="1:17" ht="22.5" x14ac:dyDescent="0.55000000000000004">
      <c r="A33" s="3" t="s">
        <v>217</v>
      </c>
      <c r="C33" s="4">
        <v>0</v>
      </c>
      <c r="E33" s="4">
        <v>0</v>
      </c>
      <c r="G33" s="4">
        <v>0</v>
      </c>
      <c r="I33" s="4">
        <v>0</v>
      </c>
      <c r="K33" s="4">
        <v>2700</v>
      </c>
      <c r="M33" s="4">
        <v>2699895375</v>
      </c>
      <c r="O33" s="4">
        <v>2564900601</v>
      </c>
      <c r="Q33" s="4">
        <v>134994774</v>
      </c>
    </row>
    <row r="34" spans="1:17" ht="22.5" x14ac:dyDescent="0.55000000000000004">
      <c r="A34" s="3" t="s">
        <v>331</v>
      </c>
      <c r="C34" s="4">
        <v>0</v>
      </c>
      <c r="E34" s="4">
        <v>0</v>
      </c>
      <c r="G34" s="4">
        <v>0</v>
      </c>
      <c r="I34" s="4">
        <v>0</v>
      </c>
      <c r="K34" s="4">
        <v>4972068</v>
      </c>
      <c r="M34" s="4">
        <v>4968064280000</v>
      </c>
      <c r="O34" s="4">
        <v>4706474312221</v>
      </c>
      <c r="Q34" s="4">
        <v>261589967779</v>
      </c>
    </row>
    <row r="35" spans="1:17" ht="22.5" x14ac:dyDescent="0.55000000000000004">
      <c r="A35" s="3" t="s">
        <v>179</v>
      </c>
      <c r="C35" s="4">
        <v>0</v>
      </c>
      <c r="E35" s="4">
        <v>0</v>
      </c>
      <c r="G35" s="4">
        <v>0</v>
      </c>
      <c r="I35" s="4">
        <v>0</v>
      </c>
      <c r="K35" s="4">
        <v>300100</v>
      </c>
      <c r="M35" s="4">
        <v>287522574688</v>
      </c>
      <c r="O35" s="4">
        <v>286631808386</v>
      </c>
      <c r="Q35" s="4">
        <v>890766302</v>
      </c>
    </row>
    <row r="36" spans="1:17" ht="22.5" x14ac:dyDescent="0.55000000000000004">
      <c r="A36" s="3" t="s">
        <v>304</v>
      </c>
      <c r="C36" s="4">
        <v>0</v>
      </c>
      <c r="E36" s="4">
        <v>0</v>
      </c>
      <c r="G36" s="4">
        <v>0</v>
      </c>
      <c r="I36" s="4">
        <v>0</v>
      </c>
      <c r="K36" s="4">
        <v>7823000</v>
      </c>
      <c r="M36" s="4">
        <v>7823000000000</v>
      </c>
      <c r="O36" s="4">
        <v>7666242921575</v>
      </c>
      <c r="Q36" s="4">
        <v>156757078425</v>
      </c>
    </row>
    <row r="37" spans="1:17" ht="22.5" x14ac:dyDescent="0.55000000000000004">
      <c r="A37" s="3" t="s">
        <v>332</v>
      </c>
      <c r="C37" s="4">
        <v>0</v>
      </c>
      <c r="E37" s="4">
        <v>0</v>
      </c>
      <c r="G37" s="4">
        <v>0</v>
      </c>
      <c r="I37" s="4">
        <v>0</v>
      </c>
      <c r="K37" s="4">
        <v>1217849</v>
      </c>
      <c r="M37" s="4">
        <v>1217849000000</v>
      </c>
      <c r="O37" s="4">
        <v>1204952781471</v>
      </c>
      <c r="Q37" s="4">
        <v>12896218529</v>
      </c>
    </row>
    <row r="38" spans="1:17" ht="22.5" x14ac:dyDescent="0.55000000000000004">
      <c r="A38" s="3" t="s">
        <v>306</v>
      </c>
      <c r="C38" s="4">
        <v>0</v>
      </c>
      <c r="E38" s="4">
        <v>0</v>
      </c>
      <c r="G38" s="4">
        <v>0</v>
      </c>
      <c r="I38" s="4">
        <v>0</v>
      </c>
      <c r="K38" s="4">
        <v>5819000</v>
      </c>
      <c r="M38" s="4">
        <v>5819000000000</v>
      </c>
      <c r="O38" s="4">
        <v>5789680641181</v>
      </c>
      <c r="Q38" s="4">
        <v>29319358819</v>
      </c>
    </row>
    <row r="39" spans="1:17" ht="22.5" x14ac:dyDescent="0.55000000000000004">
      <c r="A39" s="3" t="s">
        <v>333</v>
      </c>
      <c r="C39" s="4">
        <v>0</v>
      </c>
      <c r="E39" s="4">
        <v>0</v>
      </c>
      <c r="G39" s="4">
        <v>0</v>
      </c>
      <c r="I39" s="4">
        <v>0</v>
      </c>
      <c r="K39" s="4">
        <v>802694</v>
      </c>
      <c r="M39" s="4">
        <v>802694000000</v>
      </c>
      <c r="O39" s="4">
        <v>790701613137</v>
      </c>
      <c r="Q39" s="4">
        <v>11992386863</v>
      </c>
    </row>
    <row r="40" spans="1:17" ht="22.5" x14ac:dyDescent="0.55000000000000004">
      <c r="A40" s="3" t="s">
        <v>188</v>
      </c>
      <c r="C40" s="4">
        <v>0</v>
      </c>
      <c r="E40" s="4">
        <v>0</v>
      </c>
      <c r="G40" s="4">
        <v>0</v>
      </c>
      <c r="I40" s="4">
        <v>0</v>
      </c>
      <c r="K40" s="4">
        <v>1000</v>
      </c>
      <c r="M40" s="4">
        <v>999961250</v>
      </c>
      <c r="O40" s="4">
        <v>963119678</v>
      </c>
      <c r="Q40" s="4">
        <v>36841572</v>
      </c>
    </row>
    <row r="41" spans="1:17" ht="22.5" x14ac:dyDescent="0.55000000000000004">
      <c r="A41" s="3" t="s">
        <v>334</v>
      </c>
      <c r="C41" s="4">
        <v>0</v>
      </c>
      <c r="E41" s="4">
        <v>0</v>
      </c>
      <c r="G41" s="4">
        <v>0</v>
      </c>
      <c r="I41" s="4">
        <v>0</v>
      </c>
      <c r="K41" s="4">
        <v>1804112</v>
      </c>
      <c r="M41" s="4">
        <v>1804112000000</v>
      </c>
      <c r="O41" s="4">
        <v>1746338000348</v>
      </c>
      <c r="Q41" s="4">
        <v>57773999652</v>
      </c>
    </row>
    <row r="42" spans="1:17" ht="22.5" x14ac:dyDescent="0.55000000000000004">
      <c r="A42" s="3" t="s">
        <v>83</v>
      </c>
      <c r="C42" s="4">
        <v>0</v>
      </c>
      <c r="E42" s="4">
        <v>0</v>
      </c>
      <c r="G42" s="4">
        <v>0</v>
      </c>
      <c r="I42" s="4">
        <v>0</v>
      </c>
      <c r="K42" s="4">
        <v>50000</v>
      </c>
      <c r="M42" s="4">
        <v>45778226026</v>
      </c>
      <c r="O42" s="4">
        <v>44620885990</v>
      </c>
      <c r="Q42" s="4">
        <v>1157340036</v>
      </c>
    </row>
    <row r="43" spans="1:17" ht="22.5" x14ac:dyDescent="0.55000000000000004">
      <c r="A43" s="3" t="s">
        <v>302</v>
      </c>
      <c r="C43" s="4">
        <v>0</v>
      </c>
      <c r="E43" s="4">
        <v>0</v>
      </c>
      <c r="G43" s="4">
        <v>0</v>
      </c>
      <c r="I43" s="4">
        <v>0</v>
      </c>
      <c r="K43" s="4">
        <v>2910155</v>
      </c>
      <c r="M43" s="4">
        <v>2910154969000</v>
      </c>
      <c r="O43" s="4">
        <v>2851841386863</v>
      </c>
      <c r="Q43" s="4">
        <v>58313582137</v>
      </c>
    </row>
    <row r="44" spans="1:17" ht="22.5" x14ac:dyDescent="0.55000000000000004">
      <c r="A44" s="3" t="s">
        <v>202</v>
      </c>
      <c r="C44" s="4">
        <v>0</v>
      </c>
      <c r="E44" s="4">
        <v>0</v>
      </c>
      <c r="G44" s="4">
        <v>0</v>
      </c>
      <c r="I44" s="4">
        <v>0</v>
      </c>
      <c r="K44" s="4">
        <v>100</v>
      </c>
      <c r="M44" s="4">
        <v>96996243</v>
      </c>
      <c r="O44" s="4">
        <v>92676409</v>
      </c>
      <c r="Q44" s="4">
        <v>4319834</v>
      </c>
    </row>
    <row r="45" spans="1:17" ht="22.5" x14ac:dyDescent="0.55000000000000004">
      <c r="A45" s="3" t="s">
        <v>335</v>
      </c>
      <c r="C45" s="4">
        <v>0</v>
      </c>
      <c r="E45" s="4">
        <v>0</v>
      </c>
      <c r="G45" s="4">
        <v>0</v>
      </c>
      <c r="I45" s="4">
        <v>0</v>
      </c>
      <c r="K45" s="4">
        <v>1391012</v>
      </c>
      <c r="M45" s="4">
        <v>1391012000000</v>
      </c>
      <c r="O45" s="4">
        <v>1338732903558</v>
      </c>
      <c r="Q45" s="4">
        <v>52279096442</v>
      </c>
    </row>
    <row r="46" spans="1:17" ht="22.5" x14ac:dyDescent="0.55000000000000004">
      <c r="A46" s="3" t="s">
        <v>300</v>
      </c>
      <c r="C46" s="4">
        <v>0</v>
      </c>
      <c r="E46" s="4">
        <v>0</v>
      </c>
      <c r="G46" s="4">
        <v>0</v>
      </c>
      <c r="I46" s="4">
        <v>0</v>
      </c>
      <c r="K46" s="4">
        <v>1000000</v>
      </c>
      <c r="M46" s="4">
        <v>1005533750000</v>
      </c>
      <c r="O46" s="4">
        <v>999961250000</v>
      </c>
      <c r="Q46" s="4">
        <v>5572500000</v>
      </c>
    </row>
    <row r="47" spans="1:17" ht="22.5" x14ac:dyDescent="0.55000000000000004">
      <c r="A47" s="3" t="s">
        <v>310</v>
      </c>
      <c r="C47" s="4">
        <v>0</v>
      </c>
      <c r="E47" s="4">
        <v>0</v>
      </c>
      <c r="G47" s="4">
        <v>0</v>
      </c>
      <c r="I47" s="4">
        <v>0</v>
      </c>
      <c r="K47" s="4">
        <v>1275000</v>
      </c>
      <c r="M47" s="4">
        <v>1275000000000</v>
      </c>
      <c r="O47" s="4">
        <v>1274950593750</v>
      </c>
      <c r="Q47" s="4">
        <v>49406250</v>
      </c>
    </row>
    <row r="48" spans="1:17" ht="22.5" x14ac:dyDescent="0.55000000000000004">
      <c r="A48" s="3" t="s">
        <v>213</v>
      </c>
      <c r="C48" s="4">
        <v>0</v>
      </c>
      <c r="E48" s="4">
        <v>0</v>
      </c>
      <c r="G48" s="4">
        <v>0</v>
      </c>
      <c r="I48" s="4">
        <v>0</v>
      </c>
      <c r="K48" s="4">
        <v>2000</v>
      </c>
      <c r="M48" s="4">
        <v>1859927925</v>
      </c>
      <c r="O48" s="4">
        <v>1879639160</v>
      </c>
      <c r="Q48" s="4">
        <v>-19711235</v>
      </c>
    </row>
    <row r="49" spans="5:17" ht="22.5" thickBot="1" x14ac:dyDescent="0.55000000000000004">
      <c r="E49" s="8">
        <f>SUM(E8:E48)</f>
        <v>12747611696782</v>
      </c>
      <c r="G49" s="8">
        <f>SUM(G8:G48)</f>
        <v>12594632932824</v>
      </c>
      <c r="I49" s="8">
        <f>SUM(I8:I48)</f>
        <v>152978763958</v>
      </c>
      <c r="M49" s="8">
        <f>SUM(M8:M48)</f>
        <v>51270007105487</v>
      </c>
      <c r="O49" s="8">
        <f>SUM(O8:O48)</f>
        <v>50164849328975</v>
      </c>
      <c r="Q49" s="8">
        <f>SUM(Q8:Q48)</f>
        <v>1105157776512</v>
      </c>
    </row>
    <row r="50" spans="5:17" ht="22.5" thickTop="1" x14ac:dyDescent="0.5"/>
    <row r="51" spans="5:17" x14ac:dyDescent="0.5">
      <c r="I51" s="4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50"/>
  <sheetViews>
    <sheetView rightToLeft="1" topLeftCell="A34" workbookViewId="0">
      <selection activeCell="K58" sqref="J58:K58"/>
    </sheetView>
  </sheetViews>
  <sheetFormatPr defaultRowHeight="21.75" x14ac:dyDescent="0.5"/>
  <cols>
    <col min="1" max="1" width="40.140625" style="2" bestFit="1" customWidth="1"/>
    <col min="2" max="2" width="1" style="2" customWidth="1"/>
    <col min="3" max="3" width="20.5703125" style="2" bestFit="1" customWidth="1"/>
    <col min="4" max="4" width="1" style="2" customWidth="1"/>
    <col min="5" max="5" width="22.42578125" style="2" bestFit="1" customWidth="1"/>
    <col min="6" max="6" width="1" style="2" customWidth="1"/>
    <col min="7" max="7" width="15.85546875" style="2" bestFit="1" customWidth="1"/>
    <col min="8" max="8" width="1" style="2" customWidth="1"/>
    <col min="9" max="9" width="17.28515625" style="2" bestFit="1" customWidth="1"/>
    <col min="10" max="10" width="1" style="2" customWidth="1"/>
    <col min="11" max="11" width="24.85546875" style="2" bestFit="1" customWidth="1"/>
    <col min="12" max="12" width="1" style="2" customWidth="1"/>
    <col min="13" max="13" width="20.5703125" style="2" bestFit="1" customWidth="1"/>
    <col min="14" max="14" width="1" style="2" customWidth="1"/>
    <col min="15" max="15" width="22.42578125" style="2" bestFit="1" customWidth="1"/>
    <col min="16" max="16" width="1" style="2" customWidth="1"/>
    <col min="17" max="17" width="18.140625" style="2" bestFit="1" customWidth="1"/>
    <col min="18" max="18" width="1" style="2" customWidth="1"/>
    <col min="19" max="19" width="18.140625" style="2" bestFit="1" customWidth="1"/>
    <col min="20" max="20" width="1" style="2" customWidth="1"/>
    <col min="21" max="21" width="24.85546875" style="2" bestFit="1" customWidth="1"/>
    <col min="22" max="22" width="1" style="2" customWidth="1"/>
    <col min="23" max="23" width="9.140625" style="2" customWidth="1"/>
    <col min="24" max="16384" width="9.140625" style="2"/>
  </cols>
  <sheetData>
    <row r="2" spans="1:21" ht="22.5" x14ac:dyDescent="0.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spans="1:21" ht="22.5" x14ac:dyDescent="0.5">
      <c r="A3" s="17" t="s">
        <v>290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1" ht="22.5" x14ac:dyDescent="0.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</row>
    <row r="6" spans="1:21" ht="22.5" x14ac:dyDescent="0.5">
      <c r="A6" s="21" t="s">
        <v>3</v>
      </c>
      <c r="C6" s="19" t="s">
        <v>292</v>
      </c>
      <c r="D6" s="19" t="s">
        <v>292</v>
      </c>
      <c r="E6" s="19" t="s">
        <v>292</v>
      </c>
      <c r="F6" s="19" t="s">
        <v>292</v>
      </c>
      <c r="G6" s="19" t="s">
        <v>292</v>
      </c>
      <c r="H6" s="19" t="s">
        <v>292</v>
      </c>
      <c r="I6" s="19" t="s">
        <v>292</v>
      </c>
      <c r="J6" s="19" t="s">
        <v>292</v>
      </c>
      <c r="K6" s="19" t="s">
        <v>292</v>
      </c>
      <c r="M6" s="19" t="s">
        <v>293</v>
      </c>
      <c r="N6" s="19" t="s">
        <v>293</v>
      </c>
      <c r="O6" s="19" t="s">
        <v>293</v>
      </c>
      <c r="P6" s="19" t="s">
        <v>293</v>
      </c>
      <c r="Q6" s="19" t="s">
        <v>293</v>
      </c>
      <c r="R6" s="19" t="s">
        <v>293</v>
      </c>
      <c r="S6" s="19" t="s">
        <v>293</v>
      </c>
      <c r="T6" s="19" t="s">
        <v>293</v>
      </c>
      <c r="U6" s="19" t="s">
        <v>293</v>
      </c>
    </row>
    <row r="7" spans="1:21" ht="22.5" x14ac:dyDescent="0.5">
      <c r="A7" s="19" t="s">
        <v>3</v>
      </c>
      <c r="C7" s="20" t="s">
        <v>336</v>
      </c>
      <c r="E7" s="20" t="s">
        <v>337</v>
      </c>
      <c r="G7" s="20" t="s">
        <v>338</v>
      </c>
      <c r="I7" s="20" t="s">
        <v>268</v>
      </c>
      <c r="K7" s="20" t="s">
        <v>339</v>
      </c>
      <c r="M7" s="20" t="s">
        <v>336</v>
      </c>
      <c r="O7" s="20" t="s">
        <v>337</v>
      </c>
      <c r="Q7" s="20" t="s">
        <v>338</v>
      </c>
      <c r="S7" s="20" t="s">
        <v>268</v>
      </c>
      <c r="U7" s="20" t="s">
        <v>339</v>
      </c>
    </row>
    <row r="8" spans="1:21" ht="22.5" x14ac:dyDescent="0.55000000000000004">
      <c r="A8" s="3" t="s">
        <v>325</v>
      </c>
      <c r="C8" s="4">
        <v>0</v>
      </c>
      <c r="E8" s="4">
        <v>0</v>
      </c>
      <c r="G8" s="4">
        <v>0</v>
      </c>
      <c r="I8" s="4">
        <v>0</v>
      </c>
      <c r="K8" s="9">
        <f t="shared" ref="K8:K45" si="0">I8/$I$49</f>
        <v>0</v>
      </c>
      <c r="M8" s="4">
        <v>0</v>
      </c>
      <c r="O8" s="4">
        <v>0</v>
      </c>
      <c r="Q8" s="4">
        <v>210259409</v>
      </c>
      <c r="S8" s="4">
        <f>M8+O8+Q8</f>
        <v>210259409</v>
      </c>
      <c r="U8" s="9">
        <f>S8/$S$49</f>
        <v>-4.1550094063229244E-3</v>
      </c>
    </row>
    <row r="9" spans="1:21" ht="22.5" x14ac:dyDescent="0.55000000000000004">
      <c r="A9" s="3" t="s">
        <v>326</v>
      </c>
      <c r="C9" s="4">
        <v>0</v>
      </c>
      <c r="E9" s="4">
        <v>0</v>
      </c>
      <c r="G9" s="4">
        <v>0</v>
      </c>
      <c r="I9" s="4">
        <v>0</v>
      </c>
      <c r="K9" s="9">
        <f t="shared" si="0"/>
        <v>0</v>
      </c>
      <c r="M9" s="4">
        <v>0</v>
      </c>
      <c r="O9" s="4">
        <v>0</v>
      </c>
      <c r="Q9" s="4">
        <v>-1430493966</v>
      </c>
      <c r="S9" s="4">
        <f t="shared" ref="S9:S48" si="1">M9+O9+Q9</f>
        <v>-1430493966</v>
      </c>
      <c r="U9" s="9">
        <f t="shared" ref="U9:U48" si="2">S9/$S$49</f>
        <v>2.8268489446853649E-2</v>
      </c>
    </row>
    <row r="10" spans="1:21" ht="22.5" x14ac:dyDescent="0.55000000000000004">
      <c r="A10" s="3" t="s">
        <v>41</v>
      </c>
      <c r="C10" s="4">
        <v>0</v>
      </c>
      <c r="E10" s="4">
        <v>1765015247</v>
      </c>
      <c r="G10" s="4">
        <v>0</v>
      </c>
      <c r="I10" s="4">
        <v>1765015247</v>
      </c>
      <c r="K10" s="9">
        <f t="shared" si="0"/>
        <v>2.5488653282618172E-2</v>
      </c>
      <c r="M10" s="4">
        <v>0</v>
      </c>
      <c r="O10" s="4">
        <v>-23050750087</v>
      </c>
      <c r="Q10" s="4">
        <v>-35914494847</v>
      </c>
      <c r="S10" s="4">
        <f t="shared" si="1"/>
        <v>-58965244934</v>
      </c>
      <c r="U10" s="9">
        <f t="shared" si="2"/>
        <v>1.1652327404140337</v>
      </c>
    </row>
    <row r="11" spans="1:21" ht="22.5" x14ac:dyDescent="0.55000000000000004">
      <c r="A11" s="3" t="s">
        <v>327</v>
      </c>
      <c r="C11" s="4">
        <v>0</v>
      </c>
      <c r="E11" s="4">
        <v>0</v>
      </c>
      <c r="G11" s="4">
        <v>0</v>
      </c>
      <c r="I11" s="4">
        <v>0</v>
      </c>
      <c r="K11" s="9">
        <f t="shared" si="0"/>
        <v>0</v>
      </c>
      <c r="M11" s="4">
        <v>0</v>
      </c>
      <c r="O11" s="4">
        <v>0</v>
      </c>
      <c r="Q11" s="4">
        <v>95981177357</v>
      </c>
      <c r="S11" s="4">
        <f t="shared" si="1"/>
        <v>95981177357</v>
      </c>
      <c r="U11" s="9">
        <f t="shared" si="2"/>
        <v>-1.8967174722168265</v>
      </c>
    </row>
    <row r="12" spans="1:21" ht="22.5" x14ac:dyDescent="0.55000000000000004">
      <c r="A12" s="3" t="s">
        <v>20</v>
      </c>
      <c r="C12" s="4">
        <v>0</v>
      </c>
      <c r="E12" s="4">
        <v>-20037720</v>
      </c>
      <c r="G12" s="4">
        <v>0</v>
      </c>
      <c r="I12" s="4">
        <v>-20037720</v>
      </c>
      <c r="K12" s="9">
        <f t="shared" si="0"/>
        <v>-2.8936548764792842E-4</v>
      </c>
      <c r="M12" s="4">
        <v>0</v>
      </c>
      <c r="O12" s="4">
        <v>-35229081</v>
      </c>
      <c r="Q12" s="4">
        <v>-6622441</v>
      </c>
      <c r="S12" s="4">
        <f t="shared" si="1"/>
        <v>-41851522</v>
      </c>
      <c r="U12" s="9">
        <f t="shared" si="2"/>
        <v>8.2704250147935495E-4</v>
      </c>
    </row>
    <row r="13" spans="1:21" ht="22.5" x14ac:dyDescent="0.55000000000000004">
      <c r="A13" s="3" t="s">
        <v>34</v>
      </c>
      <c r="C13" s="4">
        <v>0</v>
      </c>
      <c r="E13" s="4">
        <v>5356959225</v>
      </c>
      <c r="G13" s="4">
        <v>0</v>
      </c>
      <c r="I13" s="4">
        <v>5356959225</v>
      </c>
      <c r="K13" s="9">
        <f t="shared" si="0"/>
        <v>7.7360054859145336E-2</v>
      </c>
      <c r="M13" s="4">
        <v>0</v>
      </c>
      <c r="O13" s="4">
        <v>7438977716</v>
      </c>
      <c r="Q13" s="4">
        <v>-14170133</v>
      </c>
      <c r="S13" s="4">
        <f t="shared" si="1"/>
        <v>7424807583</v>
      </c>
      <c r="U13" s="9">
        <f t="shared" si="2"/>
        <v>-0.14672420841581826</v>
      </c>
    </row>
    <row r="14" spans="1:21" ht="22.5" x14ac:dyDescent="0.55000000000000004">
      <c r="A14" s="3" t="s">
        <v>32</v>
      </c>
      <c r="C14" s="4">
        <v>0</v>
      </c>
      <c r="E14" s="4">
        <v>1336747485</v>
      </c>
      <c r="G14" s="4">
        <v>0</v>
      </c>
      <c r="I14" s="4">
        <v>1336747485</v>
      </c>
      <c r="K14" s="9">
        <f t="shared" si="0"/>
        <v>1.9304022007452289E-2</v>
      </c>
      <c r="M14" s="4">
        <v>0</v>
      </c>
      <c r="O14" s="4">
        <v>-35233791485</v>
      </c>
      <c r="Q14" s="4">
        <v>-816259435</v>
      </c>
      <c r="S14" s="4">
        <f t="shared" si="1"/>
        <v>-36050050920</v>
      </c>
      <c r="U14" s="9">
        <f t="shared" si="2"/>
        <v>0.71239761104351051</v>
      </c>
    </row>
    <row r="15" spans="1:21" ht="22.5" x14ac:dyDescent="0.55000000000000004">
      <c r="A15" s="3" t="s">
        <v>328</v>
      </c>
      <c r="C15" s="4">
        <v>0</v>
      </c>
      <c r="E15" s="4">
        <v>0</v>
      </c>
      <c r="G15" s="4">
        <v>0</v>
      </c>
      <c r="I15" s="4">
        <v>0</v>
      </c>
      <c r="K15" s="9">
        <f t="shared" si="0"/>
        <v>0</v>
      </c>
      <c r="M15" s="4">
        <v>0</v>
      </c>
      <c r="O15" s="4">
        <v>0</v>
      </c>
      <c r="Q15" s="4">
        <v>22985590516</v>
      </c>
      <c r="S15" s="4">
        <f t="shared" si="1"/>
        <v>22985590516</v>
      </c>
      <c r="U15" s="9">
        <f t="shared" si="2"/>
        <v>-0.45422625916287529</v>
      </c>
    </row>
    <row r="16" spans="1:21" ht="22.5" x14ac:dyDescent="0.55000000000000004">
      <c r="A16" s="3" t="s">
        <v>43</v>
      </c>
      <c r="C16" s="4">
        <v>0</v>
      </c>
      <c r="E16" s="4">
        <v>8664879660</v>
      </c>
      <c r="G16" s="4">
        <v>0</v>
      </c>
      <c r="I16" s="4">
        <v>8664879660</v>
      </c>
      <c r="K16" s="9">
        <f t="shared" si="0"/>
        <v>0.12512986149255087</v>
      </c>
      <c r="M16" s="4">
        <v>0</v>
      </c>
      <c r="O16" s="4">
        <v>7468765475</v>
      </c>
      <c r="Q16" s="4">
        <v>149529067</v>
      </c>
      <c r="S16" s="4">
        <f t="shared" si="1"/>
        <v>7618294542</v>
      </c>
      <c r="U16" s="9">
        <f t="shared" si="2"/>
        <v>-0.15054777159650723</v>
      </c>
    </row>
    <row r="17" spans="1:21" ht="22.5" x14ac:dyDescent="0.55000000000000004">
      <c r="A17" s="3" t="s">
        <v>30</v>
      </c>
      <c r="C17" s="4">
        <v>0</v>
      </c>
      <c r="E17" s="4">
        <v>-684519618</v>
      </c>
      <c r="G17" s="4">
        <v>0</v>
      </c>
      <c r="I17" s="4">
        <v>-684519618</v>
      </c>
      <c r="K17" s="9">
        <f t="shared" si="0"/>
        <v>-9.8851742147880936E-3</v>
      </c>
      <c r="M17" s="4">
        <v>0</v>
      </c>
      <c r="O17" s="4">
        <v>-3987749907</v>
      </c>
      <c r="Q17" s="4">
        <v>-6254328</v>
      </c>
      <c r="S17" s="4">
        <f t="shared" si="1"/>
        <v>-3994004235</v>
      </c>
      <c r="U17" s="9">
        <f t="shared" si="2"/>
        <v>7.8926908642260069E-2</v>
      </c>
    </row>
    <row r="18" spans="1:21" ht="22.5" x14ac:dyDescent="0.55000000000000004">
      <c r="A18" s="3" t="s">
        <v>329</v>
      </c>
      <c r="C18" s="4">
        <v>0</v>
      </c>
      <c r="E18" s="4">
        <v>0</v>
      </c>
      <c r="G18" s="4">
        <v>0</v>
      </c>
      <c r="I18" s="4">
        <v>0</v>
      </c>
      <c r="K18" s="9">
        <f t="shared" si="0"/>
        <v>0</v>
      </c>
      <c r="M18" s="4">
        <v>0</v>
      </c>
      <c r="O18" s="4">
        <v>0</v>
      </c>
      <c r="Q18" s="4">
        <v>0</v>
      </c>
      <c r="S18" s="4">
        <f t="shared" si="1"/>
        <v>0</v>
      </c>
      <c r="U18" s="9">
        <f t="shared" si="2"/>
        <v>0</v>
      </c>
    </row>
    <row r="19" spans="1:21" ht="22.5" x14ac:dyDescent="0.55000000000000004">
      <c r="A19" s="3" t="s">
        <v>31</v>
      </c>
      <c r="C19" s="4">
        <v>0</v>
      </c>
      <c r="E19" s="4">
        <v>-254000183</v>
      </c>
      <c r="G19" s="4">
        <v>0</v>
      </c>
      <c r="I19" s="4">
        <v>-254000183</v>
      </c>
      <c r="K19" s="9">
        <f t="shared" si="0"/>
        <v>-3.6680264429514962E-3</v>
      </c>
      <c r="M19" s="4">
        <v>0</v>
      </c>
      <c r="O19" s="4">
        <v>-914849351</v>
      </c>
      <c r="Q19" s="4">
        <v>53022590</v>
      </c>
      <c r="S19" s="4">
        <f t="shared" si="1"/>
        <v>-861826761</v>
      </c>
      <c r="U19" s="9">
        <f t="shared" si="2"/>
        <v>1.7030858764450436E-2</v>
      </c>
    </row>
    <row r="20" spans="1:21" ht="22.5" x14ac:dyDescent="0.55000000000000004">
      <c r="A20" s="3" t="s">
        <v>35</v>
      </c>
      <c r="C20" s="4">
        <v>0</v>
      </c>
      <c r="E20" s="4">
        <v>17833995874</v>
      </c>
      <c r="G20" s="4">
        <v>0</v>
      </c>
      <c r="I20" s="4">
        <v>17833995874</v>
      </c>
      <c r="K20" s="9">
        <f t="shared" si="0"/>
        <v>0.25754142251669121</v>
      </c>
      <c r="M20" s="4">
        <v>0</v>
      </c>
      <c r="O20" s="4">
        <v>-24614009975</v>
      </c>
      <c r="Q20" s="4">
        <v>-4522294668</v>
      </c>
      <c r="S20" s="4">
        <f t="shared" si="1"/>
        <v>-29136304643</v>
      </c>
      <c r="U20" s="9">
        <f t="shared" si="2"/>
        <v>0.57577266307808983</v>
      </c>
    </row>
    <row r="21" spans="1:21" ht="22.5" x14ac:dyDescent="0.55000000000000004">
      <c r="A21" s="3" t="s">
        <v>33</v>
      </c>
      <c r="C21" s="4">
        <v>75334433624</v>
      </c>
      <c r="E21" s="4">
        <v>-85047865468</v>
      </c>
      <c r="G21" s="4">
        <v>0</v>
      </c>
      <c r="I21" s="4">
        <v>-9713431844</v>
      </c>
      <c r="K21" s="9">
        <f t="shared" si="0"/>
        <v>-0.14027204403864194</v>
      </c>
      <c r="M21" s="4">
        <v>75334433624</v>
      </c>
      <c r="O21" s="4">
        <v>-86416108720</v>
      </c>
      <c r="Q21" s="4">
        <v>0</v>
      </c>
      <c r="S21" s="4">
        <f t="shared" si="1"/>
        <v>-11081675096</v>
      </c>
      <c r="U21" s="9">
        <f t="shared" si="2"/>
        <v>0.21898884088318965</v>
      </c>
    </row>
    <row r="22" spans="1:21" ht="22.5" x14ac:dyDescent="0.55000000000000004">
      <c r="A22" s="3" t="s">
        <v>44</v>
      </c>
      <c r="C22" s="4">
        <v>0</v>
      </c>
      <c r="E22" s="4">
        <v>-97838163</v>
      </c>
      <c r="G22" s="4">
        <v>0</v>
      </c>
      <c r="I22" s="4">
        <v>-97838163</v>
      </c>
      <c r="K22" s="9">
        <f t="shared" si="0"/>
        <v>-1.412884686834256E-3</v>
      </c>
      <c r="M22" s="4">
        <v>43058264337</v>
      </c>
      <c r="O22" s="4">
        <v>-50840742571</v>
      </c>
      <c r="Q22" s="4">
        <v>0</v>
      </c>
      <c r="S22" s="4">
        <f t="shared" si="1"/>
        <v>-7782478234</v>
      </c>
      <c r="U22" s="9">
        <f t="shared" si="2"/>
        <v>0.15379226271283497</v>
      </c>
    </row>
    <row r="23" spans="1:21" ht="22.5" x14ac:dyDescent="0.55000000000000004">
      <c r="A23" s="3" t="s">
        <v>21</v>
      </c>
      <c r="C23" s="4">
        <v>0</v>
      </c>
      <c r="E23" s="4">
        <v>291788223</v>
      </c>
      <c r="G23" s="4">
        <v>0</v>
      </c>
      <c r="I23" s="4">
        <v>291788223</v>
      </c>
      <c r="K23" s="9">
        <f t="shared" si="0"/>
        <v>4.2137249865911632E-3</v>
      </c>
      <c r="M23" s="4">
        <v>14153799590</v>
      </c>
      <c r="O23" s="4">
        <v>-13885233613</v>
      </c>
      <c r="Q23" s="4">
        <v>0</v>
      </c>
      <c r="S23" s="4">
        <f t="shared" si="1"/>
        <v>268565977</v>
      </c>
      <c r="U23" s="9">
        <f t="shared" si="2"/>
        <v>-5.3072258024529414E-3</v>
      </c>
    </row>
    <row r="24" spans="1:21" ht="22.5" x14ac:dyDescent="0.55000000000000004">
      <c r="A24" s="3" t="s">
        <v>47</v>
      </c>
      <c r="C24" s="4">
        <v>0</v>
      </c>
      <c r="E24" s="4">
        <v>2183561113</v>
      </c>
      <c r="G24" s="4">
        <v>0</v>
      </c>
      <c r="I24" s="4">
        <v>2183561113</v>
      </c>
      <c r="K24" s="9">
        <f t="shared" si="0"/>
        <v>3.1532890282542039E-2</v>
      </c>
      <c r="M24" s="4">
        <v>0</v>
      </c>
      <c r="O24" s="4">
        <v>3561243669</v>
      </c>
      <c r="Q24" s="4">
        <v>0</v>
      </c>
      <c r="S24" s="4">
        <f t="shared" si="1"/>
        <v>3561243669</v>
      </c>
      <c r="U24" s="9">
        <f t="shared" si="2"/>
        <v>-7.0374976384067367E-2</v>
      </c>
    </row>
    <row r="25" spans="1:21" ht="22.5" x14ac:dyDescent="0.55000000000000004">
      <c r="A25" s="3" t="s">
        <v>28</v>
      </c>
      <c r="C25" s="4">
        <v>0</v>
      </c>
      <c r="E25" s="4">
        <v>2552587615</v>
      </c>
      <c r="G25" s="4">
        <v>0</v>
      </c>
      <c r="I25" s="4">
        <v>2552587615</v>
      </c>
      <c r="K25" s="9">
        <f t="shared" si="0"/>
        <v>3.6862016236305209E-2</v>
      </c>
      <c r="M25" s="4">
        <v>0</v>
      </c>
      <c r="O25" s="4">
        <v>4070282033</v>
      </c>
      <c r="Q25" s="4">
        <v>0</v>
      </c>
      <c r="S25" s="4">
        <f t="shared" si="1"/>
        <v>4070282033</v>
      </c>
      <c r="U25" s="9">
        <f t="shared" si="2"/>
        <v>-8.0434260773091945E-2</v>
      </c>
    </row>
    <row r="26" spans="1:21" ht="22.5" x14ac:dyDescent="0.55000000000000004">
      <c r="A26" s="3" t="s">
        <v>25</v>
      </c>
      <c r="C26" s="4">
        <v>0</v>
      </c>
      <c r="E26" s="4">
        <v>650193942</v>
      </c>
      <c r="G26" s="4">
        <v>0</v>
      </c>
      <c r="I26" s="4">
        <v>650193942</v>
      </c>
      <c r="K26" s="9">
        <f t="shared" si="0"/>
        <v>9.3894758032629904E-3</v>
      </c>
      <c r="M26" s="4">
        <v>0</v>
      </c>
      <c r="O26" s="4">
        <v>-1134146992</v>
      </c>
      <c r="Q26" s="4">
        <v>0</v>
      </c>
      <c r="S26" s="4">
        <f t="shared" si="1"/>
        <v>-1134146992</v>
      </c>
      <c r="U26" s="9">
        <f t="shared" si="2"/>
        <v>2.2412273687656234E-2</v>
      </c>
    </row>
    <row r="27" spans="1:21" ht="22.5" x14ac:dyDescent="0.55000000000000004">
      <c r="A27" s="3" t="s">
        <v>16</v>
      </c>
      <c r="C27" s="4">
        <v>0</v>
      </c>
      <c r="E27" s="4">
        <v>1821571065</v>
      </c>
      <c r="G27" s="4">
        <v>0</v>
      </c>
      <c r="I27" s="4">
        <v>1821571065</v>
      </c>
      <c r="K27" s="9">
        <f t="shared" si="0"/>
        <v>2.63053780324848E-2</v>
      </c>
      <c r="M27" s="4">
        <v>0</v>
      </c>
      <c r="O27" s="4">
        <v>1878657939</v>
      </c>
      <c r="Q27" s="4">
        <v>0</v>
      </c>
      <c r="S27" s="4">
        <f t="shared" si="1"/>
        <v>1878657939</v>
      </c>
      <c r="U27" s="9">
        <f t="shared" si="2"/>
        <v>-3.7124813795173552E-2</v>
      </c>
    </row>
    <row r="28" spans="1:21" ht="22.5" x14ac:dyDescent="0.55000000000000004">
      <c r="A28" s="3" t="s">
        <v>46</v>
      </c>
      <c r="C28" s="4">
        <v>0</v>
      </c>
      <c r="E28" s="4">
        <v>7243582038</v>
      </c>
      <c r="G28" s="4">
        <v>0</v>
      </c>
      <c r="I28" s="4">
        <v>7243582038</v>
      </c>
      <c r="K28" s="9">
        <f t="shared" si="0"/>
        <v>0.10460484769443056</v>
      </c>
      <c r="M28" s="4">
        <v>0</v>
      </c>
      <c r="O28" s="4">
        <v>18389451103</v>
      </c>
      <c r="Q28" s="4">
        <v>0</v>
      </c>
      <c r="S28" s="4">
        <f t="shared" si="1"/>
        <v>18389451103</v>
      </c>
      <c r="U28" s="9">
        <f t="shared" si="2"/>
        <v>-0.36340034756818174</v>
      </c>
    </row>
    <row r="29" spans="1:21" ht="22.5" x14ac:dyDescent="0.55000000000000004">
      <c r="A29" s="3" t="s">
        <v>42</v>
      </c>
      <c r="C29" s="4">
        <v>0</v>
      </c>
      <c r="E29" s="4">
        <v>-1269362624</v>
      </c>
      <c r="G29" s="4">
        <v>0</v>
      </c>
      <c r="I29" s="4">
        <v>-1269362624</v>
      </c>
      <c r="K29" s="9">
        <f t="shared" si="0"/>
        <v>-1.8330914629798901E-2</v>
      </c>
      <c r="M29" s="4">
        <v>0</v>
      </c>
      <c r="O29" s="4">
        <v>-10117996706</v>
      </c>
      <c r="Q29" s="4">
        <v>0</v>
      </c>
      <c r="S29" s="4">
        <f t="shared" si="1"/>
        <v>-10117996706</v>
      </c>
      <c r="U29" s="9">
        <f t="shared" si="2"/>
        <v>0.1999452566071579</v>
      </c>
    </row>
    <row r="30" spans="1:21" ht="22.5" x14ac:dyDescent="0.55000000000000004">
      <c r="A30" s="3" t="s">
        <v>19</v>
      </c>
      <c r="C30" s="4">
        <v>0</v>
      </c>
      <c r="E30" s="4">
        <v>598050286</v>
      </c>
      <c r="G30" s="4">
        <v>0</v>
      </c>
      <c r="I30" s="4">
        <v>598050286</v>
      </c>
      <c r="K30" s="9">
        <f t="shared" si="0"/>
        <v>8.6364672550755806E-3</v>
      </c>
      <c r="M30" s="4">
        <v>0</v>
      </c>
      <c r="O30" s="4">
        <v>1624298460</v>
      </c>
      <c r="Q30" s="4">
        <v>0</v>
      </c>
      <c r="S30" s="4">
        <f t="shared" si="1"/>
        <v>1624298460</v>
      </c>
      <c r="U30" s="9">
        <f t="shared" si="2"/>
        <v>-3.2098327547262537E-2</v>
      </c>
    </row>
    <row r="31" spans="1:21" ht="22.5" x14ac:dyDescent="0.55000000000000004">
      <c r="A31" s="3" t="s">
        <v>17</v>
      </c>
      <c r="C31" s="4">
        <v>0</v>
      </c>
      <c r="E31" s="4">
        <v>1934224152</v>
      </c>
      <c r="G31" s="4">
        <v>0</v>
      </c>
      <c r="I31" s="4">
        <v>1934224152</v>
      </c>
      <c r="K31" s="9">
        <f t="shared" si="0"/>
        <v>2.7932205608416569E-2</v>
      </c>
      <c r="M31" s="4">
        <v>0</v>
      </c>
      <c r="O31" s="4">
        <v>8498807460</v>
      </c>
      <c r="Q31" s="4">
        <v>0</v>
      </c>
      <c r="S31" s="4">
        <f t="shared" si="1"/>
        <v>8498807460</v>
      </c>
      <c r="U31" s="9">
        <f t="shared" si="2"/>
        <v>-0.16794789401708743</v>
      </c>
    </row>
    <row r="32" spans="1:21" ht="22.5" x14ac:dyDescent="0.55000000000000004">
      <c r="A32" s="3" t="s">
        <v>27</v>
      </c>
      <c r="C32" s="4">
        <v>0</v>
      </c>
      <c r="E32" s="4">
        <v>3522692398</v>
      </c>
      <c r="G32" s="4">
        <v>0</v>
      </c>
      <c r="I32" s="4">
        <v>3522692398</v>
      </c>
      <c r="K32" s="9">
        <f t="shared" si="0"/>
        <v>5.0871336837769981E-2</v>
      </c>
      <c r="M32" s="4">
        <v>0</v>
      </c>
      <c r="O32" s="4">
        <v>3681414653</v>
      </c>
      <c r="Q32" s="4">
        <v>0</v>
      </c>
      <c r="S32" s="4">
        <f t="shared" si="1"/>
        <v>3681414653</v>
      </c>
      <c r="U32" s="9">
        <f t="shared" si="2"/>
        <v>-7.274971704971378E-2</v>
      </c>
    </row>
    <row r="33" spans="1:21" ht="22.5" x14ac:dyDescent="0.55000000000000004">
      <c r="A33" s="3" t="s">
        <v>45</v>
      </c>
      <c r="C33" s="4">
        <v>0</v>
      </c>
      <c r="E33" s="4">
        <v>658681308</v>
      </c>
      <c r="G33" s="4">
        <v>0</v>
      </c>
      <c r="I33" s="4">
        <v>658681308</v>
      </c>
      <c r="K33" s="9">
        <f t="shared" si="0"/>
        <v>9.5120421831423607E-3</v>
      </c>
      <c r="M33" s="4">
        <v>0</v>
      </c>
      <c r="O33" s="4">
        <v>2843018404</v>
      </c>
      <c r="Q33" s="4">
        <v>0</v>
      </c>
      <c r="S33" s="4">
        <f t="shared" si="1"/>
        <v>2843018404</v>
      </c>
      <c r="U33" s="9">
        <f t="shared" si="2"/>
        <v>-5.6181876792820183E-2</v>
      </c>
    </row>
    <row r="34" spans="1:21" ht="22.5" x14ac:dyDescent="0.55000000000000004">
      <c r="A34" s="3" t="s">
        <v>24</v>
      </c>
      <c r="C34" s="4">
        <v>0</v>
      </c>
      <c r="E34" s="4">
        <v>-3287576568</v>
      </c>
      <c r="G34" s="4">
        <v>0</v>
      </c>
      <c r="I34" s="4">
        <v>-3287576568</v>
      </c>
      <c r="K34" s="9">
        <f t="shared" si="0"/>
        <v>-4.7476020065118328E-2</v>
      </c>
      <c r="M34" s="4">
        <v>0</v>
      </c>
      <c r="O34" s="4">
        <v>-1463598357</v>
      </c>
      <c r="Q34" s="4">
        <v>0</v>
      </c>
      <c r="S34" s="4">
        <f t="shared" si="1"/>
        <v>-1463598357</v>
      </c>
      <c r="U34" s="9">
        <f t="shared" si="2"/>
        <v>2.8922676846360667E-2</v>
      </c>
    </row>
    <row r="35" spans="1:21" ht="22.5" x14ac:dyDescent="0.55000000000000004">
      <c r="A35" s="3" t="s">
        <v>18</v>
      </c>
      <c r="C35" s="4">
        <v>0</v>
      </c>
      <c r="E35" s="4">
        <v>838449087</v>
      </c>
      <c r="G35" s="4">
        <v>0</v>
      </c>
      <c r="I35" s="4">
        <v>838449087</v>
      </c>
      <c r="K35" s="9">
        <f t="shared" si="0"/>
        <v>1.2108075615774417E-2</v>
      </c>
      <c r="M35" s="4">
        <v>0</v>
      </c>
      <c r="O35" s="4">
        <v>2363225354</v>
      </c>
      <c r="Q35" s="4">
        <v>0</v>
      </c>
      <c r="S35" s="4">
        <f t="shared" si="1"/>
        <v>2363225354</v>
      </c>
      <c r="U35" s="9">
        <f t="shared" si="2"/>
        <v>-4.6700519238741051E-2</v>
      </c>
    </row>
    <row r="36" spans="1:21" ht="22.5" x14ac:dyDescent="0.55000000000000004">
      <c r="A36" s="3" t="s">
        <v>36</v>
      </c>
      <c r="C36" s="4">
        <v>0</v>
      </c>
      <c r="E36" s="4">
        <v>9641666907</v>
      </c>
      <c r="G36" s="4">
        <v>0</v>
      </c>
      <c r="I36" s="4">
        <v>9641666907</v>
      </c>
      <c r="K36" s="9">
        <f t="shared" si="0"/>
        <v>0.13923568381447335</v>
      </c>
      <c r="M36" s="4">
        <v>0</v>
      </c>
      <c r="O36" s="4">
        <v>-10010503381</v>
      </c>
      <c r="Q36" s="4">
        <v>0</v>
      </c>
      <c r="S36" s="4">
        <f t="shared" si="1"/>
        <v>-10010503381</v>
      </c>
      <c r="U36" s="9">
        <f t="shared" si="2"/>
        <v>0.19782104357613997</v>
      </c>
    </row>
    <row r="37" spans="1:21" ht="22.5" x14ac:dyDescent="0.55000000000000004">
      <c r="A37" s="3" t="s">
        <v>22</v>
      </c>
      <c r="C37" s="4">
        <v>0</v>
      </c>
      <c r="E37" s="4">
        <v>4897892618</v>
      </c>
      <c r="G37" s="4">
        <v>0</v>
      </c>
      <c r="I37" s="4">
        <v>4897892618</v>
      </c>
      <c r="K37" s="9">
        <f t="shared" si="0"/>
        <v>7.0730656275003287E-2</v>
      </c>
      <c r="M37" s="4">
        <v>0</v>
      </c>
      <c r="O37" s="4">
        <v>3901609099</v>
      </c>
      <c r="Q37" s="4">
        <v>0</v>
      </c>
      <c r="S37" s="4">
        <f t="shared" si="1"/>
        <v>3901609099</v>
      </c>
      <c r="U37" s="9">
        <f t="shared" si="2"/>
        <v>-7.7101056182175942E-2</v>
      </c>
    </row>
    <row r="38" spans="1:21" ht="22.5" x14ac:dyDescent="0.55000000000000004">
      <c r="A38" s="3" t="s">
        <v>26</v>
      </c>
      <c r="C38" s="4">
        <v>0</v>
      </c>
      <c r="E38" s="4">
        <v>384739136</v>
      </c>
      <c r="G38" s="4">
        <v>0</v>
      </c>
      <c r="I38" s="4">
        <v>384739136</v>
      </c>
      <c r="K38" s="9">
        <f t="shared" si="0"/>
        <v>5.5560327076075843E-3</v>
      </c>
      <c r="M38" s="4">
        <v>0</v>
      </c>
      <c r="O38" s="4">
        <v>940124683</v>
      </c>
      <c r="Q38" s="4">
        <v>0</v>
      </c>
      <c r="S38" s="4">
        <f t="shared" si="1"/>
        <v>940124683</v>
      </c>
      <c r="U38" s="9">
        <f t="shared" si="2"/>
        <v>-1.857813126917596E-2</v>
      </c>
    </row>
    <row r="39" spans="1:21" ht="22.5" x14ac:dyDescent="0.55000000000000004">
      <c r="A39" s="3" t="s">
        <v>38</v>
      </c>
      <c r="C39" s="4">
        <v>0</v>
      </c>
      <c r="E39" s="4">
        <v>5076721700</v>
      </c>
      <c r="G39" s="4">
        <v>0</v>
      </c>
      <c r="I39" s="4">
        <v>5076721700</v>
      </c>
      <c r="K39" s="9">
        <f t="shared" si="0"/>
        <v>7.331313394804001E-2</v>
      </c>
      <c r="M39" s="4">
        <v>0</v>
      </c>
      <c r="O39" s="4">
        <v>-9978272549</v>
      </c>
      <c r="Q39" s="4">
        <v>0</v>
      </c>
      <c r="S39" s="4">
        <f t="shared" si="1"/>
        <v>-9978272549</v>
      </c>
      <c r="U39" s="9">
        <f t="shared" si="2"/>
        <v>0.19718411888025816</v>
      </c>
    </row>
    <row r="40" spans="1:21" ht="22.5" x14ac:dyDescent="0.55000000000000004">
      <c r="A40" s="3" t="s">
        <v>40</v>
      </c>
      <c r="C40" s="4">
        <v>0</v>
      </c>
      <c r="E40" s="4">
        <v>5499384821</v>
      </c>
      <c r="G40" s="4">
        <v>0</v>
      </c>
      <c r="I40" s="4">
        <v>5499384821</v>
      </c>
      <c r="K40" s="9">
        <f t="shared" si="0"/>
        <v>7.9416828386277505E-2</v>
      </c>
      <c r="M40" s="4">
        <v>0</v>
      </c>
      <c r="O40" s="4">
        <v>-41673805531</v>
      </c>
      <c r="Q40" s="4">
        <v>0</v>
      </c>
      <c r="S40" s="4">
        <f t="shared" si="1"/>
        <v>-41673805531</v>
      </c>
      <c r="U40" s="9">
        <f t="shared" si="2"/>
        <v>0.82353058444379679</v>
      </c>
    </row>
    <row r="41" spans="1:21" ht="22.5" x14ac:dyDescent="0.55000000000000004">
      <c r="A41" s="3" t="s">
        <v>39</v>
      </c>
      <c r="C41" s="4">
        <v>0</v>
      </c>
      <c r="E41" s="4">
        <v>6592438461</v>
      </c>
      <c r="G41" s="4">
        <v>0</v>
      </c>
      <c r="I41" s="4">
        <v>6592438461</v>
      </c>
      <c r="K41" s="9">
        <f t="shared" si="0"/>
        <v>9.5201658175492213E-2</v>
      </c>
      <c r="M41" s="4">
        <v>0</v>
      </c>
      <c r="O41" s="4">
        <v>-9693879600</v>
      </c>
      <c r="Q41" s="4">
        <v>0</v>
      </c>
      <c r="S41" s="4">
        <f t="shared" si="1"/>
        <v>-9693879600</v>
      </c>
      <c r="U41" s="9">
        <f t="shared" si="2"/>
        <v>0.191564130772202</v>
      </c>
    </row>
    <row r="42" spans="1:21" ht="22.5" x14ac:dyDescent="0.55000000000000004">
      <c r="A42" s="3" t="s">
        <v>29</v>
      </c>
      <c r="C42" s="4">
        <v>0</v>
      </c>
      <c r="E42" s="4">
        <v>-6125081761</v>
      </c>
      <c r="G42" s="4">
        <v>0</v>
      </c>
      <c r="I42" s="4">
        <v>-6125081761</v>
      </c>
      <c r="K42" s="9">
        <f t="shared" si="0"/>
        <v>-8.8452542038475288E-2</v>
      </c>
      <c r="M42" s="4">
        <v>0</v>
      </c>
      <c r="O42" s="4">
        <v>-2506060097</v>
      </c>
      <c r="Q42" s="4">
        <v>0</v>
      </c>
      <c r="S42" s="4">
        <f t="shared" si="1"/>
        <v>-2506060097</v>
      </c>
      <c r="U42" s="9">
        <f t="shared" si="2"/>
        <v>4.9523126338881417E-2</v>
      </c>
    </row>
    <row r="43" spans="1:21" ht="22.5" x14ac:dyDescent="0.55000000000000004">
      <c r="A43" s="3" t="s">
        <v>15</v>
      </c>
      <c r="C43" s="4">
        <v>0</v>
      </c>
      <c r="E43" s="4">
        <v>1317594947</v>
      </c>
      <c r="G43" s="4">
        <v>0</v>
      </c>
      <c r="I43" s="4">
        <v>1317594947</v>
      </c>
      <c r="K43" s="9">
        <f t="shared" si="0"/>
        <v>1.9027439467219891E-2</v>
      </c>
      <c r="M43" s="4">
        <v>0</v>
      </c>
      <c r="O43" s="4">
        <v>-958346228</v>
      </c>
      <c r="Q43" s="4">
        <v>0</v>
      </c>
      <c r="S43" s="4">
        <f t="shared" si="1"/>
        <v>-958346228</v>
      </c>
      <c r="U43" s="9">
        <f t="shared" si="2"/>
        <v>1.8938213565767675E-2</v>
      </c>
    </row>
    <row r="44" spans="1:21" ht="22.5" x14ac:dyDescent="0.55000000000000004">
      <c r="A44" s="3" t="s">
        <v>48</v>
      </c>
      <c r="C44" s="4">
        <v>0</v>
      </c>
      <c r="E44" s="4">
        <v>35528202</v>
      </c>
      <c r="G44" s="4">
        <v>0</v>
      </c>
      <c r="I44" s="4">
        <v>35528202</v>
      </c>
      <c r="K44" s="9">
        <f t="shared" si="0"/>
        <v>5.1306413588891875E-4</v>
      </c>
      <c r="M44" s="4">
        <v>0</v>
      </c>
      <c r="O44" s="4">
        <v>35528202</v>
      </c>
      <c r="Q44" s="4">
        <v>0</v>
      </c>
      <c r="S44" s="4">
        <f t="shared" si="1"/>
        <v>35528202</v>
      </c>
      <c r="U44" s="9">
        <f t="shared" si="2"/>
        <v>-7.0208517279595763E-4</v>
      </c>
    </row>
    <row r="45" spans="1:21" ht="22.5" x14ac:dyDescent="0.55000000000000004">
      <c r="A45" s="3" t="s">
        <v>352</v>
      </c>
      <c r="C45" s="4">
        <v>0</v>
      </c>
      <c r="E45" s="4">
        <v>0</v>
      </c>
      <c r="G45" s="4">
        <v>0</v>
      </c>
      <c r="I45" s="4">
        <v>0</v>
      </c>
      <c r="K45" s="9">
        <f t="shared" si="0"/>
        <v>0</v>
      </c>
      <c r="M45" s="4">
        <v>327280</v>
      </c>
      <c r="O45" s="2">
        <v>0</v>
      </c>
      <c r="Q45" s="4">
        <v>0</v>
      </c>
      <c r="S45" s="4">
        <f t="shared" si="1"/>
        <v>327280</v>
      </c>
      <c r="U45" s="9">
        <f t="shared" si="2"/>
        <v>-6.4674940587384922E-6</v>
      </c>
    </row>
    <row r="46" spans="1:21" ht="22.5" x14ac:dyDescent="0.55000000000000004">
      <c r="A46" s="3" t="s">
        <v>354</v>
      </c>
      <c r="C46" s="4">
        <v>0</v>
      </c>
      <c r="E46" s="4">
        <v>0</v>
      </c>
      <c r="G46" s="4">
        <v>0</v>
      </c>
      <c r="I46" s="4">
        <v>0</v>
      </c>
      <c r="K46" s="9">
        <f t="shared" ref="K46:K48" si="3">I46/$I$49</f>
        <v>0</v>
      </c>
      <c r="M46" s="4">
        <v>11794</v>
      </c>
      <c r="O46" s="2">
        <v>0</v>
      </c>
      <c r="Q46" s="4">
        <v>0</v>
      </c>
      <c r="S46" s="4">
        <f t="shared" si="1"/>
        <v>11794</v>
      </c>
      <c r="U46" s="9">
        <f t="shared" si="2"/>
        <v>-2.3306534138585241E-7</v>
      </c>
    </row>
    <row r="47" spans="1:21" ht="22.5" x14ac:dyDescent="0.55000000000000004">
      <c r="A47" s="3" t="s">
        <v>356</v>
      </c>
      <c r="C47" s="4">
        <v>0</v>
      </c>
      <c r="E47" s="4">
        <v>0</v>
      </c>
      <c r="G47" s="4">
        <v>0</v>
      </c>
      <c r="I47" s="4">
        <v>0</v>
      </c>
      <c r="K47" s="9">
        <f t="shared" si="3"/>
        <v>0</v>
      </c>
      <c r="M47" s="4">
        <v>724</v>
      </c>
      <c r="O47" s="2">
        <v>0</v>
      </c>
      <c r="Q47" s="4">
        <v>0</v>
      </c>
      <c r="S47" s="4">
        <f t="shared" si="1"/>
        <v>724</v>
      </c>
      <c r="U47" s="9">
        <f t="shared" si="2"/>
        <v>-1.4307216140695026E-8</v>
      </c>
    </row>
    <row r="48" spans="1:21" ht="22.5" x14ac:dyDescent="0.55000000000000004">
      <c r="A48" s="3" t="s">
        <v>358</v>
      </c>
      <c r="C48" s="4">
        <v>0</v>
      </c>
      <c r="E48" s="4">
        <v>0</v>
      </c>
      <c r="G48" s="4">
        <v>0</v>
      </c>
      <c r="I48" s="4">
        <v>0</v>
      </c>
      <c r="K48" s="9">
        <f t="shared" si="3"/>
        <v>0</v>
      </c>
      <c r="M48" s="2">
        <v>8853</v>
      </c>
      <c r="O48" s="2">
        <v>0</v>
      </c>
      <c r="Q48" s="4">
        <v>0</v>
      </c>
      <c r="S48" s="4">
        <f t="shared" si="1"/>
        <v>8853</v>
      </c>
      <c r="U48" s="9">
        <f t="shared" si="2"/>
        <v>-1.7494721615134401E-7</v>
      </c>
    </row>
    <row r="49" spans="3:21" ht="22.5" thickBot="1" x14ac:dyDescent="0.55000000000000004">
      <c r="C49" s="8">
        <f>SUM(C8:C45)</f>
        <v>75334433624</v>
      </c>
      <c r="E49" s="8">
        <f>SUM(E8:E45)</f>
        <v>-6087336595</v>
      </c>
      <c r="G49" s="8">
        <f>SUM(G8:G45)</f>
        <v>0</v>
      </c>
      <c r="I49" s="8">
        <f>SUM(I8:I45)</f>
        <v>69247097029</v>
      </c>
      <c r="K49" s="13">
        <f>SUM(K8:K45)</f>
        <v>1.0000000000000002</v>
      </c>
      <c r="M49" s="8">
        <f>SUM(M8:M48)</f>
        <v>132546846202</v>
      </c>
      <c r="O49" s="8">
        <f>SUM(O8:O48)</f>
        <v>-259819669981</v>
      </c>
      <c r="Q49" s="8">
        <f>SUM(Q8:Q48)</f>
        <v>76668989121</v>
      </c>
      <c r="S49" s="8">
        <f>SUM(S8:S48)</f>
        <v>-50603834658</v>
      </c>
      <c r="U49" s="10">
        <f>SUM(U8:U48)</f>
        <v>1.0000000000000002</v>
      </c>
    </row>
    <row r="50" spans="3:21" ht="22.5" thickTop="1" x14ac:dyDescent="0.5"/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ignoredErrors>
    <ignoredError sqref="C49:I49" formulaRange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95F0A-5E18-419E-A0CE-4FB01CF666A8}">
  <dimension ref="A2:AG10"/>
  <sheetViews>
    <sheetView rightToLeft="1" workbookViewId="0">
      <selection activeCell="I19" sqref="I19"/>
    </sheetView>
  </sheetViews>
  <sheetFormatPr defaultRowHeight="15" x14ac:dyDescent="0.25"/>
  <cols>
    <col min="1" max="1" width="31.28515625" customWidth="1"/>
    <col min="2" max="2" width="1.28515625" customWidth="1"/>
    <col min="3" max="3" width="18" bestFit="1" customWidth="1"/>
    <col min="4" max="4" width="1.140625" customWidth="1"/>
    <col min="5" max="5" width="15" customWidth="1"/>
    <col min="6" max="6" width="1" customWidth="1"/>
    <col min="7" max="7" width="18.7109375" bestFit="1" customWidth="1"/>
    <col min="8" max="8" width="0.7109375" customWidth="1"/>
    <col min="9" max="9" width="18.42578125" customWidth="1"/>
  </cols>
  <sheetData>
    <row r="2" spans="1:33" ht="22.5" x14ac:dyDescent="0.25">
      <c r="A2" s="17" t="s">
        <v>0</v>
      </c>
      <c r="B2" s="17"/>
      <c r="C2" s="17"/>
      <c r="D2" s="17"/>
      <c r="E2" s="17"/>
      <c r="F2" s="17"/>
      <c r="G2" s="17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</row>
    <row r="3" spans="1:33" ht="22.5" x14ac:dyDescent="0.25">
      <c r="A3" s="17" t="s">
        <v>290</v>
      </c>
      <c r="B3" s="17"/>
      <c r="C3" s="17"/>
      <c r="D3" s="17"/>
      <c r="E3" s="17"/>
      <c r="F3" s="17"/>
      <c r="G3" s="17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</row>
    <row r="4" spans="1:33" ht="22.5" x14ac:dyDescent="0.25">
      <c r="A4" s="17" t="s">
        <v>2</v>
      </c>
      <c r="B4" s="17"/>
      <c r="C4" s="17"/>
      <c r="D4" s="17"/>
      <c r="E4" s="17"/>
      <c r="F4" s="17"/>
      <c r="G4" s="17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</row>
    <row r="5" spans="1:33" ht="22.5" customHeight="1" x14ac:dyDescent="0.5">
      <c r="B5" s="2"/>
      <c r="G5" s="17" t="s">
        <v>293</v>
      </c>
      <c r="H5" s="17"/>
      <c r="I5" s="17"/>
    </row>
    <row r="6" spans="1:33" ht="22.5" x14ac:dyDescent="0.5">
      <c r="B6" s="2"/>
      <c r="C6" s="19" t="s">
        <v>292</v>
      </c>
      <c r="D6" s="19"/>
      <c r="E6" s="19"/>
      <c r="F6" s="2"/>
      <c r="G6" s="17"/>
      <c r="H6" s="17"/>
      <c r="I6" s="17"/>
    </row>
    <row r="7" spans="1:33" ht="22.5" x14ac:dyDescent="0.5">
      <c r="A7" s="14" t="s">
        <v>361</v>
      </c>
      <c r="C7" s="14" t="s">
        <v>364</v>
      </c>
      <c r="D7" s="2"/>
      <c r="E7" s="14" t="s">
        <v>341</v>
      </c>
      <c r="F7" s="2"/>
      <c r="G7" s="15" t="s">
        <v>364</v>
      </c>
      <c r="I7" s="15" t="s">
        <v>341</v>
      </c>
    </row>
    <row r="8" spans="1:33" ht="24.75" customHeight="1" x14ac:dyDescent="0.5">
      <c r="A8" s="1" t="s">
        <v>360</v>
      </c>
      <c r="C8" s="4">
        <v>4101114000</v>
      </c>
      <c r="E8" s="4">
        <v>4101114000</v>
      </c>
      <c r="G8" s="4">
        <v>16404456000</v>
      </c>
      <c r="I8" s="4">
        <v>16404456000</v>
      </c>
    </row>
    <row r="9" spans="1:33" ht="23.25" thickBot="1" x14ac:dyDescent="0.55000000000000004">
      <c r="A9" s="6"/>
      <c r="C9" s="8">
        <f>SUM(C8)</f>
        <v>4101114000</v>
      </c>
      <c r="E9" s="8">
        <f>SUM(E8)</f>
        <v>4101114000</v>
      </c>
      <c r="G9" s="8">
        <f>SUM(G8)</f>
        <v>16404456000</v>
      </c>
      <c r="I9" s="8">
        <f>SUM(I8)</f>
        <v>16404456000</v>
      </c>
    </row>
    <row r="10" spans="1:33" ht="15.75" thickTop="1" x14ac:dyDescent="0.25"/>
  </sheetData>
  <mergeCells count="5">
    <mergeCell ref="A2:G2"/>
    <mergeCell ref="A3:G3"/>
    <mergeCell ref="A4:G4"/>
    <mergeCell ref="C6:E6"/>
    <mergeCell ref="G5:I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84"/>
  <sheetViews>
    <sheetView rightToLeft="1" topLeftCell="A70" workbookViewId="0">
      <selection activeCell="K83" sqref="K83:O83"/>
    </sheetView>
  </sheetViews>
  <sheetFormatPr defaultRowHeight="21.75" x14ac:dyDescent="0.5"/>
  <cols>
    <col min="1" max="1" width="40" style="2" bestFit="1" customWidth="1"/>
    <col min="2" max="2" width="1" style="2" customWidth="1"/>
    <col min="3" max="3" width="21.28515625" style="2" bestFit="1" customWidth="1"/>
    <col min="4" max="4" width="1" style="2" customWidth="1"/>
    <col min="5" max="5" width="22.42578125" style="2" bestFit="1" customWidth="1"/>
    <col min="6" max="6" width="1" style="2" customWidth="1"/>
    <col min="7" max="7" width="17.28515625" style="2" bestFit="1" customWidth="1"/>
    <col min="8" max="8" width="1" style="2" customWidth="1"/>
    <col min="9" max="9" width="18.7109375" style="2" bestFit="1" customWidth="1"/>
    <col min="10" max="10" width="1" style="2" customWidth="1"/>
    <col min="11" max="11" width="21.28515625" style="2" bestFit="1" customWidth="1"/>
    <col min="12" max="12" width="1" style="2" customWidth="1"/>
    <col min="13" max="13" width="22.42578125" style="2" bestFit="1" customWidth="1"/>
    <col min="14" max="14" width="1" style="2" customWidth="1"/>
    <col min="15" max="15" width="18.7109375" style="2" bestFit="1" customWidth="1"/>
    <col min="16" max="16" width="1" style="2" customWidth="1"/>
    <col min="17" max="17" width="19.5703125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22.5" x14ac:dyDescent="0.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ht="22.5" x14ac:dyDescent="0.5">
      <c r="A3" s="17" t="s">
        <v>290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ht="22.5" x14ac:dyDescent="0.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6" spans="1:17" ht="22.5" x14ac:dyDescent="0.5">
      <c r="A6" s="21" t="s">
        <v>294</v>
      </c>
      <c r="C6" s="19" t="s">
        <v>292</v>
      </c>
      <c r="D6" s="19" t="s">
        <v>292</v>
      </c>
      <c r="E6" s="19" t="s">
        <v>292</v>
      </c>
      <c r="F6" s="19" t="s">
        <v>292</v>
      </c>
      <c r="G6" s="19" t="s">
        <v>292</v>
      </c>
      <c r="H6" s="19" t="s">
        <v>292</v>
      </c>
      <c r="I6" s="19" t="s">
        <v>292</v>
      </c>
      <c r="K6" s="19" t="s">
        <v>293</v>
      </c>
      <c r="L6" s="19" t="s">
        <v>293</v>
      </c>
      <c r="M6" s="19" t="s">
        <v>293</v>
      </c>
      <c r="N6" s="19" t="s">
        <v>293</v>
      </c>
      <c r="O6" s="19" t="s">
        <v>293</v>
      </c>
      <c r="P6" s="19" t="s">
        <v>293</v>
      </c>
      <c r="Q6" s="19" t="s">
        <v>293</v>
      </c>
    </row>
    <row r="7" spans="1:17" ht="22.5" x14ac:dyDescent="0.5">
      <c r="A7" s="19" t="s">
        <v>294</v>
      </c>
      <c r="C7" s="20" t="s">
        <v>340</v>
      </c>
      <c r="E7" s="20" t="s">
        <v>337</v>
      </c>
      <c r="G7" s="20" t="s">
        <v>338</v>
      </c>
      <c r="I7" s="20" t="s">
        <v>341</v>
      </c>
      <c r="K7" s="20" t="s">
        <v>340</v>
      </c>
      <c r="M7" s="20" t="s">
        <v>337</v>
      </c>
      <c r="O7" s="20" t="s">
        <v>338</v>
      </c>
      <c r="Q7" s="20" t="s">
        <v>341</v>
      </c>
    </row>
    <row r="8" spans="1:17" ht="22.5" x14ac:dyDescent="0.55000000000000004">
      <c r="A8" s="3" t="s">
        <v>155</v>
      </c>
      <c r="C8" s="4">
        <v>2539051849</v>
      </c>
      <c r="E8" s="4">
        <v>-13413980189</v>
      </c>
      <c r="G8" s="4">
        <v>13452342689</v>
      </c>
      <c r="I8" s="4">
        <v>2577414349</v>
      </c>
      <c r="K8" s="4">
        <v>61337803280</v>
      </c>
      <c r="M8" s="4">
        <v>0</v>
      </c>
      <c r="O8" s="4">
        <v>13452342689</v>
      </c>
      <c r="Q8" s="4">
        <v>74790145969</v>
      </c>
    </row>
    <row r="9" spans="1:17" ht="22.5" x14ac:dyDescent="0.55000000000000004">
      <c r="A9" s="3" t="s">
        <v>158</v>
      </c>
      <c r="C9" s="4">
        <v>7694099</v>
      </c>
      <c r="E9" s="4">
        <v>-29995838</v>
      </c>
      <c r="G9" s="4">
        <v>30112088</v>
      </c>
      <c r="I9" s="4">
        <v>7810349</v>
      </c>
      <c r="K9" s="4">
        <v>185872132</v>
      </c>
      <c r="M9" s="4">
        <v>0</v>
      </c>
      <c r="O9" s="4">
        <v>30112088</v>
      </c>
      <c r="Q9" s="4">
        <v>215984220</v>
      </c>
    </row>
    <row r="10" spans="1:17" ht="22.5" x14ac:dyDescent="0.55000000000000004">
      <c r="A10" s="3" t="s">
        <v>226</v>
      </c>
      <c r="C10" s="4">
        <v>28100687660</v>
      </c>
      <c r="E10" s="4">
        <v>-15509955546</v>
      </c>
      <c r="G10" s="4">
        <v>15597918046</v>
      </c>
      <c r="I10" s="4">
        <v>28188650160</v>
      </c>
      <c r="K10" s="4">
        <v>128022699954</v>
      </c>
      <c r="M10" s="4">
        <v>0</v>
      </c>
      <c r="O10" s="4">
        <v>15734549641</v>
      </c>
      <c r="Q10" s="4">
        <v>143757249595</v>
      </c>
    </row>
    <row r="11" spans="1:17" ht="22.5" x14ac:dyDescent="0.55000000000000004">
      <c r="A11" s="3" t="s">
        <v>126</v>
      </c>
      <c r="C11" s="4">
        <v>0</v>
      </c>
      <c r="E11" s="4">
        <v>48442088059</v>
      </c>
      <c r="G11" s="4">
        <v>901989759</v>
      </c>
      <c r="I11" s="4">
        <v>49344077818</v>
      </c>
      <c r="K11" s="4">
        <v>0</v>
      </c>
      <c r="M11" s="4">
        <v>189805721642</v>
      </c>
      <c r="O11" s="4">
        <v>901989759</v>
      </c>
      <c r="Q11" s="4">
        <v>190707711401</v>
      </c>
    </row>
    <row r="12" spans="1:17" ht="22.5" x14ac:dyDescent="0.55000000000000004">
      <c r="A12" s="3" t="s">
        <v>171</v>
      </c>
      <c r="C12" s="4">
        <v>66484853713</v>
      </c>
      <c r="E12" s="4">
        <v>-1097952147</v>
      </c>
      <c r="G12" s="4">
        <v>15838720456</v>
      </c>
      <c r="I12" s="4">
        <v>81225622022</v>
      </c>
      <c r="K12" s="4">
        <v>462664757307</v>
      </c>
      <c r="M12" s="4">
        <v>8638089561</v>
      </c>
      <c r="O12" s="4">
        <v>9048234349</v>
      </c>
      <c r="Q12" s="4">
        <v>480351081217</v>
      </c>
    </row>
    <row r="13" spans="1:17" ht="22.5" x14ac:dyDescent="0.55000000000000004">
      <c r="A13" s="3" t="s">
        <v>73</v>
      </c>
      <c r="C13" s="4">
        <v>24058468122</v>
      </c>
      <c r="E13" s="4">
        <v>-30319825062</v>
      </c>
      <c r="G13" s="4">
        <v>38524281312</v>
      </c>
      <c r="I13" s="4">
        <v>32262924372</v>
      </c>
      <c r="K13" s="4">
        <v>242130324815</v>
      </c>
      <c r="M13" s="4">
        <v>0</v>
      </c>
      <c r="O13" s="4">
        <v>49651708415</v>
      </c>
      <c r="Q13" s="4">
        <v>291782033230</v>
      </c>
    </row>
    <row r="14" spans="1:17" ht="22.5" x14ac:dyDescent="0.55000000000000004">
      <c r="A14" s="3" t="s">
        <v>174</v>
      </c>
      <c r="C14" s="4">
        <v>85494860352</v>
      </c>
      <c r="E14" s="4">
        <v>-32026581653</v>
      </c>
      <c r="G14" s="4">
        <v>67330133105</v>
      </c>
      <c r="I14" s="4">
        <v>120798411804</v>
      </c>
      <c r="K14" s="4">
        <v>479911340794</v>
      </c>
      <c r="M14" s="4">
        <v>133986853276</v>
      </c>
      <c r="O14" s="4">
        <v>78861684614</v>
      </c>
      <c r="Q14" s="4">
        <v>692759878684</v>
      </c>
    </row>
    <row r="15" spans="1:17" ht="22.5" x14ac:dyDescent="0.55000000000000004">
      <c r="A15" s="3" t="s">
        <v>194</v>
      </c>
      <c r="C15" s="4">
        <v>89226230794</v>
      </c>
      <c r="E15" s="4">
        <v>32845922772</v>
      </c>
      <c r="G15" s="4">
        <v>13883462</v>
      </c>
      <c r="I15" s="4">
        <v>122086037028</v>
      </c>
      <c r="K15" s="4">
        <v>391626893626</v>
      </c>
      <c r="M15" s="4">
        <v>68418544280</v>
      </c>
      <c r="O15" s="4">
        <v>13883462</v>
      </c>
      <c r="Q15" s="4">
        <v>460059321368</v>
      </c>
    </row>
    <row r="16" spans="1:17" ht="22.5" x14ac:dyDescent="0.55000000000000004">
      <c r="A16" s="3" t="s">
        <v>199</v>
      </c>
      <c r="C16" s="4">
        <v>102536981782</v>
      </c>
      <c r="E16" s="4">
        <v>35615129462</v>
      </c>
      <c r="G16" s="4">
        <v>1289383041</v>
      </c>
      <c r="I16" s="4">
        <v>139441494285</v>
      </c>
      <c r="K16" s="4">
        <v>518443689370</v>
      </c>
      <c r="M16" s="4">
        <v>169905925492</v>
      </c>
      <c r="O16" s="4">
        <v>1289383041</v>
      </c>
      <c r="Q16" s="4">
        <v>689638997903</v>
      </c>
    </row>
    <row r="17" spans="1:17" ht="22.5" x14ac:dyDescent="0.55000000000000004">
      <c r="A17" s="3" t="s">
        <v>308</v>
      </c>
      <c r="C17" s="4">
        <v>0</v>
      </c>
      <c r="E17" s="4">
        <v>0</v>
      </c>
      <c r="G17" s="4">
        <v>0</v>
      </c>
      <c r="I17" s="4">
        <v>0</v>
      </c>
      <c r="K17" s="4">
        <v>71129835074</v>
      </c>
      <c r="M17" s="4">
        <v>0</v>
      </c>
      <c r="O17" s="4">
        <v>45356757125</v>
      </c>
      <c r="Q17" s="4">
        <v>116486592199</v>
      </c>
    </row>
    <row r="18" spans="1:17" ht="22.5" x14ac:dyDescent="0.55000000000000004">
      <c r="A18" s="3" t="s">
        <v>159</v>
      </c>
      <c r="C18" s="4">
        <v>72328294290</v>
      </c>
      <c r="E18" s="4">
        <v>87746599688</v>
      </c>
      <c r="G18" s="4">
        <v>0</v>
      </c>
      <c r="I18" s="4">
        <v>160074893978</v>
      </c>
      <c r="K18" s="4">
        <v>388798952518</v>
      </c>
      <c r="M18" s="4">
        <v>134394096004</v>
      </c>
      <c r="O18" s="4">
        <v>2395613699</v>
      </c>
      <c r="Q18" s="4">
        <v>525588662221</v>
      </c>
    </row>
    <row r="19" spans="1:17" ht="22.5" x14ac:dyDescent="0.55000000000000004">
      <c r="A19" s="3" t="s">
        <v>330</v>
      </c>
      <c r="C19" s="4">
        <v>0</v>
      </c>
      <c r="E19" s="4">
        <v>0</v>
      </c>
      <c r="G19" s="4">
        <v>0</v>
      </c>
      <c r="I19" s="4">
        <v>0</v>
      </c>
      <c r="K19" s="4">
        <v>0</v>
      </c>
      <c r="M19" s="4">
        <v>0</v>
      </c>
      <c r="O19" s="4">
        <v>163004382330</v>
      </c>
      <c r="Q19" s="4">
        <v>163004382330</v>
      </c>
    </row>
    <row r="20" spans="1:17" ht="22.5" x14ac:dyDescent="0.55000000000000004">
      <c r="A20" s="3" t="s">
        <v>217</v>
      </c>
      <c r="C20" s="4">
        <v>10607662271</v>
      </c>
      <c r="E20" s="4">
        <v>29063353752</v>
      </c>
      <c r="G20" s="4">
        <v>0</v>
      </c>
      <c r="I20" s="4">
        <v>39671016023</v>
      </c>
      <c r="K20" s="4">
        <v>52521524442</v>
      </c>
      <c r="M20" s="4">
        <v>29063353746</v>
      </c>
      <c r="O20" s="4">
        <v>134994774</v>
      </c>
      <c r="Q20" s="4">
        <v>81719872962</v>
      </c>
    </row>
    <row r="21" spans="1:17" ht="22.5" x14ac:dyDescent="0.55000000000000004">
      <c r="A21" s="3" t="s">
        <v>331</v>
      </c>
      <c r="C21" s="4">
        <v>0</v>
      </c>
      <c r="E21" s="4">
        <v>0</v>
      </c>
      <c r="G21" s="4">
        <v>0</v>
      </c>
      <c r="I21" s="4">
        <v>0</v>
      </c>
      <c r="K21" s="4">
        <v>0</v>
      </c>
      <c r="M21" s="4">
        <v>0</v>
      </c>
      <c r="O21" s="4">
        <v>261589967779</v>
      </c>
      <c r="Q21" s="4">
        <v>261589967779</v>
      </c>
    </row>
    <row r="22" spans="1:17" ht="22.5" x14ac:dyDescent="0.55000000000000004">
      <c r="A22" s="3" t="s">
        <v>179</v>
      </c>
      <c r="C22" s="4">
        <v>56175004673</v>
      </c>
      <c r="E22" s="4">
        <v>0</v>
      </c>
      <c r="G22" s="4">
        <v>0</v>
      </c>
      <c r="I22" s="4">
        <v>56175004673</v>
      </c>
      <c r="K22" s="4">
        <v>310626608497</v>
      </c>
      <c r="M22" s="4">
        <v>89821008100</v>
      </c>
      <c r="O22" s="4">
        <v>890766302</v>
      </c>
      <c r="Q22" s="4">
        <v>401338382899</v>
      </c>
    </row>
    <row r="23" spans="1:17" ht="22.5" x14ac:dyDescent="0.55000000000000004">
      <c r="A23" s="3" t="s">
        <v>304</v>
      </c>
      <c r="C23" s="4">
        <v>0</v>
      </c>
      <c r="E23" s="4">
        <v>0</v>
      </c>
      <c r="G23" s="4">
        <v>0</v>
      </c>
      <c r="I23" s="4">
        <v>0</v>
      </c>
      <c r="K23" s="4">
        <v>137783927055</v>
      </c>
      <c r="M23" s="4">
        <v>0</v>
      </c>
      <c r="O23" s="4">
        <v>156757078425</v>
      </c>
      <c r="Q23" s="4">
        <v>294541005480</v>
      </c>
    </row>
    <row r="24" spans="1:17" ht="22.5" x14ac:dyDescent="0.55000000000000004">
      <c r="A24" s="3" t="s">
        <v>332</v>
      </c>
      <c r="C24" s="4">
        <v>0</v>
      </c>
      <c r="E24" s="4">
        <v>0</v>
      </c>
      <c r="G24" s="4">
        <v>0</v>
      </c>
      <c r="I24" s="4">
        <v>0</v>
      </c>
      <c r="K24" s="4">
        <v>0</v>
      </c>
      <c r="M24" s="4">
        <v>0</v>
      </c>
      <c r="O24" s="4">
        <v>12896218529</v>
      </c>
      <c r="Q24" s="4">
        <v>12896218529</v>
      </c>
    </row>
    <row r="25" spans="1:17" ht="22.5" x14ac:dyDescent="0.55000000000000004">
      <c r="A25" s="3" t="s">
        <v>306</v>
      </c>
      <c r="C25" s="4">
        <v>0</v>
      </c>
      <c r="E25" s="4">
        <v>0</v>
      </c>
      <c r="G25" s="4">
        <v>0</v>
      </c>
      <c r="I25" s="4">
        <v>0</v>
      </c>
      <c r="K25" s="4">
        <v>9792659588</v>
      </c>
      <c r="M25" s="4">
        <v>0</v>
      </c>
      <c r="O25" s="4">
        <v>29319358819</v>
      </c>
      <c r="Q25" s="4">
        <v>39112018407</v>
      </c>
    </row>
    <row r="26" spans="1:17" ht="22.5" x14ac:dyDescent="0.55000000000000004">
      <c r="A26" s="3" t="s">
        <v>333</v>
      </c>
      <c r="C26" s="4">
        <v>0</v>
      </c>
      <c r="E26" s="4">
        <v>0</v>
      </c>
      <c r="G26" s="4">
        <v>0</v>
      </c>
      <c r="I26" s="4">
        <v>0</v>
      </c>
      <c r="K26" s="4">
        <v>0</v>
      </c>
      <c r="M26" s="4">
        <v>0</v>
      </c>
      <c r="O26" s="4">
        <v>11992386863</v>
      </c>
      <c r="Q26" s="4">
        <v>11992386863</v>
      </c>
    </row>
    <row r="27" spans="1:17" ht="22.5" x14ac:dyDescent="0.55000000000000004">
      <c r="A27" s="3" t="s">
        <v>188</v>
      </c>
      <c r="C27" s="4">
        <v>19707718736</v>
      </c>
      <c r="E27" s="4">
        <v>3393685752</v>
      </c>
      <c r="G27" s="4">
        <v>0</v>
      </c>
      <c r="I27" s="4">
        <v>23101404488</v>
      </c>
      <c r="K27" s="4">
        <v>96151921371</v>
      </c>
      <c r="M27" s="4">
        <v>17352978242</v>
      </c>
      <c r="O27" s="4">
        <v>36841572</v>
      </c>
      <c r="Q27" s="4">
        <v>113541741185</v>
      </c>
    </row>
    <row r="28" spans="1:17" ht="22.5" x14ac:dyDescent="0.55000000000000004">
      <c r="A28" s="3" t="s">
        <v>334</v>
      </c>
      <c r="C28" s="4">
        <v>0</v>
      </c>
      <c r="E28" s="4">
        <v>0</v>
      </c>
      <c r="G28" s="4">
        <v>0</v>
      </c>
      <c r="I28" s="4">
        <v>0</v>
      </c>
      <c r="K28" s="4">
        <v>0</v>
      </c>
      <c r="M28" s="4">
        <v>0</v>
      </c>
      <c r="O28" s="4">
        <v>57773999652</v>
      </c>
      <c r="Q28" s="4">
        <v>57773999652</v>
      </c>
    </row>
    <row r="29" spans="1:17" ht="22.5" x14ac:dyDescent="0.55000000000000004">
      <c r="A29" s="3" t="s">
        <v>83</v>
      </c>
      <c r="C29" s="4">
        <v>0</v>
      </c>
      <c r="E29" s="4">
        <v>22841461859</v>
      </c>
      <c r="G29" s="4">
        <v>0</v>
      </c>
      <c r="I29" s="4">
        <v>22841461859</v>
      </c>
      <c r="K29" s="4">
        <v>0</v>
      </c>
      <c r="M29" s="4">
        <v>75128483459</v>
      </c>
      <c r="O29" s="4">
        <v>1157340036</v>
      </c>
      <c r="Q29" s="4">
        <v>76285823495</v>
      </c>
    </row>
    <row r="30" spans="1:17" ht="22.5" x14ac:dyDescent="0.55000000000000004">
      <c r="A30" s="3" t="s">
        <v>302</v>
      </c>
      <c r="C30" s="4">
        <v>0</v>
      </c>
      <c r="E30" s="4">
        <v>0</v>
      </c>
      <c r="G30" s="4">
        <v>0</v>
      </c>
      <c r="I30" s="4">
        <v>0</v>
      </c>
      <c r="K30" s="4">
        <v>103167749741</v>
      </c>
      <c r="M30" s="4">
        <v>0</v>
      </c>
      <c r="O30" s="4">
        <v>58313582137</v>
      </c>
      <c r="Q30" s="4">
        <v>161481331878</v>
      </c>
    </row>
    <row r="31" spans="1:17" ht="22.5" x14ac:dyDescent="0.55000000000000004">
      <c r="A31" s="3" t="s">
        <v>202</v>
      </c>
      <c r="C31" s="4">
        <v>40901878567</v>
      </c>
      <c r="E31" s="4">
        <v>0</v>
      </c>
      <c r="G31" s="4">
        <v>0</v>
      </c>
      <c r="I31" s="4">
        <v>40901878567</v>
      </c>
      <c r="K31" s="4">
        <v>206489038770</v>
      </c>
      <c r="M31" s="4">
        <v>34650502141</v>
      </c>
      <c r="O31" s="4">
        <v>4319834</v>
      </c>
      <c r="Q31" s="4">
        <v>241143860745</v>
      </c>
    </row>
    <row r="32" spans="1:17" ht="22.5" x14ac:dyDescent="0.55000000000000004">
      <c r="A32" s="3" t="s">
        <v>335</v>
      </c>
      <c r="C32" s="4">
        <v>0</v>
      </c>
      <c r="E32" s="4">
        <v>0</v>
      </c>
      <c r="G32" s="4">
        <v>0</v>
      </c>
      <c r="I32" s="4">
        <v>0</v>
      </c>
      <c r="K32" s="4">
        <v>0</v>
      </c>
      <c r="M32" s="4">
        <v>0</v>
      </c>
      <c r="O32" s="4">
        <v>52279096442</v>
      </c>
      <c r="Q32" s="4">
        <v>52279096442</v>
      </c>
    </row>
    <row r="33" spans="1:17" ht="22.5" x14ac:dyDescent="0.55000000000000004">
      <c r="A33" s="3" t="s">
        <v>300</v>
      </c>
      <c r="C33" s="4">
        <v>0</v>
      </c>
      <c r="E33" s="4">
        <v>0</v>
      </c>
      <c r="G33" s="4">
        <v>0</v>
      </c>
      <c r="I33" s="4">
        <v>0</v>
      </c>
      <c r="K33" s="4">
        <v>12551793135</v>
      </c>
      <c r="M33" s="4">
        <v>0</v>
      </c>
      <c r="O33" s="4">
        <v>5572500000</v>
      </c>
      <c r="Q33" s="4">
        <v>18124293135</v>
      </c>
    </row>
    <row r="34" spans="1:17" ht="22.5" x14ac:dyDescent="0.55000000000000004">
      <c r="A34" s="3" t="s">
        <v>310</v>
      </c>
      <c r="C34" s="4">
        <v>0</v>
      </c>
      <c r="E34" s="4">
        <v>0</v>
      </c>
      <c r="G34" s="4">
        <v>0</v>
      </c>
      <c r="I34" s="4">
        <v>0</v>
      </c>
      <c r="K34" s="4">
        <v>12747065441</v>
      </c>
      <c r="M34" s="4">
        <v>0</v>
      </c>
      <c r="O34" s="4">
        <v>49406250</v>
      </c>
      <c r="Q34" s="4">
        <v>12796471691</v>
      </c>
    </row>
    <row r="35" spans="1:17" ht="22.5" x14ac:dyDescent="0.55000000000000004">
      <c r="A35" s="3" t="s">
        <v>213</v>
      </c>
      <c r="C35" s="4">
        <v>89320487765</v>
      </c>
      <c r="E35" s="4">
        <v>10049940149</v>
      </c>
      <c r="G35" s="4">
        <v>0</v>
      </c>
      <c r="I35" s="4">
        <v>99370427914</v>
      </c>
      <c r="K35" s="4">
        <v>461492493808</v>
      </c>
      <c r="M35" s="4">
        <v>51479214702</v>
      </c>
      <c r="O35" s="4">
        <v>-19711235</v>
      </c>
      <c r="Q35" s="4">
        <v>512951997275</v>
      </c>
    </row>
    <row r="36" spans="1:17" ht="22.5" x14ac:dyDescent="0.55000000000000004">
      <c r="A36" s="3" t="s">
        <v>207</v>
      </c>
      <c r="C36" s="4">
        <v>74217525166</v>
      </c>
      <c r="E36" s="4">
        <v>5585783543</v>
      </c>
      <c r="G36" s="4">
        <v>0</v>
      </c>
      <c r="I36" s="4">
        <v>79803308709</v>
      </c>
      <c r="K36" s="4">
        <v>187931281001</v>
      </c>
      <c r="M36" s="4">
        <v>-101602923465</v>
      </c>
      <c r="O36" s="4">
        <v>0</v>
      </c>
      <c r="Q36" s="4">
        <v>86328357536</v>
      </c>
    </row>
    <row r="37" spans="1:17" ht="22.5" x14ac:dyDescent="0.55000000000000004">
      <c r="A37" s="3" t="s">
        <v>165</v>
      </c>
      <c r="C37" s="4">
        <v>72951531475</v>
      </c>
      <c r="E37" s="4">
        <v>3749854688</v>
      </c>
      <c r="G37" s="4">
        <v>0</v>
      </c>
      <c r="I37" s="4">
        <v>76701386163</v>
      </c>
      <c r="K37" s="4">
        <v>200522410342</v>
      </c>
      <c r="M37" s="4">
        <v>18173922106</v>
      </c>
      <c r="O37" s="4">
        <v>0</v>
      </c>
      <c r="Q37" s="4">
        <v>218696332448</v>
      </c>
    </row>
    <row r="38" spans="1:17" ht="22.5" x14ac:dyDescent="0.55000000000000004">
      <c r="A38" s="3" t="s">
        <v>204</v>
      </c>
      <c r="C38" s="4">
        <v>80888018265</v>
      </c>
      <c r="E38" s="4">
        <v>8933653807</v>
      </c>
      <c r="G38" s="4">
        <v>0</v>
      </c>
      <c r="I38" s="4">
        <v>89821672072</v>
      </c>
      <c r="K38" s="4">
        <v>265789041096</v>
      </c>
      <c r="M38" s="4">
        <v>-143075026567</v>
      </c>
      <c r="O38" s="4">
        <v>0</v>
      </c>
      <c r="Q38" s="4">
        <v>122714014529</v>
      </c>
    </row>
    <row r="39" spans="1:17" ht="22.5" x14ac:dyDescent="0.55000000000000004">
      <c r="A39" s="3" t="s">
        <v>196</v>
      </c>
      <c r="C39" s="4">
        <v>84761896733</v>
      </c>
      <c r="E39" s="4">
        <v>0</v>
      </c>
      <c r="G39" s="4">
        <v>0</v>
      </c>
      <c r="I39" s="4">
        <v>84761896733</v>
      </c>
      <c r="K39" s="4">
        <v>458355946619</v>
      </c>
      <c r="M39" s="4">
        <v>0</v>
      </c>
      <c r="O39" s="4">
        <v>0</v>
      </c>
      <c r="Q39" s="4">
        <v>458355946619</v>
      </c>
    </row>
    <row r="40" spans="1:17" ht="22.5" x14ac:dyDescent="0.55000000000000004">
      <c r="A40" s="3" t="s">
        <v>210</v>
      </c>
      <c r="C40" s="4">
        <v>87241997296</v>
      </c>
      <c r="E40" s="4">
        <v>0</v>
      </c>
      <c r="G40" s="4">
        <v>0</v>
      </c>
      <c r="I40" s="4">
        <v>87241997296</v>
      </c>
      <c r="K40" s="4">
        <v>457512399445</v>
      </c>
      <c r="M40" s="4">
        <v>80619604502</v>
      </c>
      <c r="O40" s="4">
        <v>0</v>
      </c>
      <c r="Q40" s="4">
        <v>538132003947</v>
      </c>
    </row>
    <row r="41" spans="1:17" ht="22.5" x14ac:dyDescent="0.55000000000000004">
      <c r="A41" s="3" t="s">
        <v>191</v>
      </c>
      <c r="C41" s="4">
        <v>15787478386</v>
      </c>
      <c r="E41" s="4">
        <v>2375542745</v>
      </c>
      <c r="G41" s="4">
        <v>0</v>
      </c>
      <c r="I41" s="4">
        <v>18163021131</v>
      </c>
      <c r="K41" s="4">
        <v>80323738209</v>
      </c>
      <c r="M41" s="4">
        <v>11362476087</v>
      </c>
      <c r="O41" s="4">
        <v>0</v>
      </c>
      <c r="Q41" s="4">
        <v>91686214296</v>
      </c>
    </row>
    <row r="42" spans="1:17" ht="22.5" x14ac:dyDescent="0.55000000000000004">
      <c r="A42" s="3" t="s">
        <v>185</v>
      </c>
      <c r="C42" s="4">
        <v>62960345300</v>
      </c>
      <c r="E42" s="4">
        <v>0</v>
      </c>
      <c r="G42" s="4">
        <v>0</v>
      </c>
      <c r="I42" s="4">
        <v>62960345300</v>
      </c>
      <c r="K42" s="4">
        <v>312550509030</v>
      </c>
      <c r="M42" s="4">
        <v>49982286306</v>
      </c>
      <c r="O42" s="4">
        <v>0</v>
      </c>
      <c r="Q42" s="4">
        <v>362532795336</v>
      </c>
    </row>
    <row r="43" spans="1:17" ht="22.5" x14ac:dyDescent="0.55000000000000004">
      <c r="A43" s="3" t="s">
        <v>182</v>
      </c>
      <c r="C43" s="4">
        <v>1333871486</v>
      </c>
      <c r="E43" s="4">
        <v>-198992288</v>
      </c>
      <c r="G43" s="4">
        <v>0</v>
      </c>
      <c r="I43" s="4">
        <v>1134879198</v>
      </c>
      <c r="K43" s="4">
        <v>7020565551</v>
      </c>
      <c r="M43" s="4">
        <v>1799930250</v>
      </c>
      <c r="O43" s="4">
        <v>0</v>
      </c>
      <c r="Q43" s="4">
        <v>8820495801</v>
      </c>
    </row>
    <row r="44" spans="1:17" ht="22.5" x14ac:dyDescent="0.55000000000000004">
      <c r="A44" s="3" t="s">
        <v>176</v>
      </c>
      <c r="C44" s="4">
        <v>6054421196</v>
      </c>
      <c r="E44" s="4">
        <v>0</v>
      </c>
      <c r="G44" s="4">
        <v>0</v>
      </c>
      <c r="I44" s="4">
        <v>6054421196</v>
      </c>
      <c r="K44" s="4">
        <v>32799980972</v>
      </c>
      <c r="M44" s="4">
        <v>-1500441855</v>
      </c>
      <c r="O44" s="4">
        <v>0</v>
      </c>
      <c r="Q44" s="4">
        <v>31299539117</v>
      </c>
    </row>
    <row r="45" spans="1:17" ht="22.5" x14ac:dyDescent="0.55000000000000004">
      <c r="A45" s="3" t="s">
        <v>168</v>
      </c>
      <c r="C45" s="4">
        <v>30086092009</v>
      </c>
      <c r="E45" s="4">
        <v>0</v>
      </c>
      <c r="G45" s="4">
        <v>0</v>
      </c>
      <c r="I45" s="4">
        <v>30086092009</v>
      </c>
      <c r="K45" s="4">
        <v>148696850042</v>
      </c>
      <c r="M45" s="4">
        <v>129643140534</v>
      </c>
      <c r="O45" s="4">
        <v>0</v>
      </c>
      <c r="Q45" s="4">
        <v>278339990576</v>
      </c>
    </row>
    <row r="46" spans="1:17" ht="22.5" x14ac:dyDescent="0.55000000000000004">
      <c r="A46" s="3" t="s">
        <v>232</v>
      </c>
      <c r="C46" s="4">
        <v>46239392872</v>
      </c>
      <c r="E46" s="4">
        <v>37963518125</v>
      </c>
      <c r="G46" s="4">
        <v>0</v>
      </c>
      <c r="I46" s="4">
        <v>84202910997</v>
      </c>
      <c r="K46" s="4">
        <v>46239392872</v>
      </c>
      <c r="M46" s="4">
        <v>37963518125</v>
      </c>
      <c r="O46" s="4">
        <v>0</v>
      </c>
      <c r="Q46" s="4">
        <v>84202910997</v>
      </c>
    </row>
    <row r="47" spans="1:17" ht="22.5" x14ac:dyDescent="0.55000000000000004">
      <c r="A47" s="3" t="s">
        <v>220</v>
      </c>
      <c r="C47" s="4">
        <v>14179489087</v>
      </c>
      <c r="E47" s="4">
        <v>3786853254</v>
      </c>
      <c r="G47" s="4">
        <v>0</v>
      </c>
      <c r="I47" s="4">
        <v>17966342341</v>
      </c>
      <c r="K47" s="4">
        <v>72583515390</v>
      </c>
      <c r="M47" s="4">
        <v>16689353263</v>
      </c>
      <c r="O47" s="4">
        <v>0</v>
      </c>
      <c r="Q47" s="4">
        <v>89272868653</v>
      </c>
    </row>
    <row r="48" spans="1:17" ht="22.5" x14ac:dyDescent="0.55000000000000004">
      <c r="A48" s="3" t="s">
        <v>214</v>
      </c>
      <c r="C48" s="4">
        <v>14598798631</v>
      </c>
      <c r="E48" s="4">
        <v>16999341250</v>
      </c>
      <c r="G48" s="4">
        <v>0</v>
      </c>
      <c r="I48" s="4">
        <v>31598139881</v>
      </c>
      <c r="K48" s="4">
        <v>72188239271</v>
      </c>
      <c r="M48" s="4">
        <v>16999341250</v>
      </c>
      <c r="O48" s="4">
        <v>0</v>
      </c>
      <c r="Q48" s="4">
        <v>89187580521</v>
      </c>
    </row>
    <row r="49" spans="1:17" ht="22.5" x14ac:dyDescent="0.55000000000000004">
      <c r="A49" s="3" t="s">
        <v>219</v>
      </c>
      <c r="C49" s="4">
        <v>56535139316</v>
      </c>
      <c r="E49" s="4">
        <v>-71151040437</v>
      </c>
      <c r="G49" s="4">
        <v>0</v>
      </c>
      <c r="I49" s="4">
        <v>-14615901121</v>
      </c>
      <c r="K49" s="4">
        <v>270162274125</v>
      </c>
      <c r="M49" s="4">
        <v>51883584412</v>
      </c>
      <c r="O49" s="4">
        <v>0</v>
      </c>
      <c r="Q49" s="4">
        <v>322045858537</v>
      </c>
    </row>
    <row r="50" spans="1:17" ht="22.5" x14ac:dyDescent="0.55000000000000004">
      <c r="A50" s="3" t="s">
        <v>218</v>
      </c>
      <c r="C50" s="4">
        <v>24817957672</v>
      </c>
      <c r="E50" s="4">
        <v>13696369246</v>
      </c>
      <c r="G50" s="4">
        <v>0</v>
      </c>
      <c r="I50" s="4">
        <v>38514326918</v>
      </c>
      <c r="K50" s="4">
        <v>120189144661</v>
      </c>
      <c r="M50" s="4">
        <v>27984949692</v>
      </c>
      <c r="O50" s="4">
        <v>0</v>
      </c>
      <c r="Q50" s="4">
        <v>148174094353</v>
      </c>
    </row>
    <row r="51" spans="1:17" ht="22.5" x14ac:dyDescent="0.55000000000000004">
      <c r="A51" s="3" t="s">
        <v>223</v>
      </c>
      <c r="C51" s="4">
        <v>111360433337</v>
      </c>
      <c r="E51" s="4">
        <v>0</v>
      </c>
      <c r="G51" s="4">
        <v>0</v>
      </c>
      <c r="I51" s="4">
        <v>111360433337</v>
      </c>
      <c r="K51" s="4">
        <v>539165983491</v>
      </c>
      <c r="M51" s="4">
        <v>76259004849</v>
      </c>
      <c r="O51" s="4">
        <v>0</v>
      </c>
      <c r="Q51" s="4">
        <v>615424988340</v>
      </c>
    </row>
    <row r="52" spans="1:17" ht="22.5" x14ac:dyDescent="0.55000000000000004">
      <c r="A52" s="3" t="s">
        <v>162</v>
      </c>
      <c r="C52" s="4">
        <v>44836222634</v>
      </c>
      <c r="E52" s="4">
        <v>0</v>
      </c>
      <c r="G52" s="4">
        <v>0</v>
      </c>
      <c r="I52" s="4">
        <v>44836222634</v>
      </c>
      <c r="K52" s="4">
        <v>74290887525</v>
      </c>
      <c r="M52" s="4">
        <v>52310427911</v>
      </c>
      <c r="O52" s="4">
        <v>0</v>
      </c>
      <c r="Q52" s="4">
        <v>126601315436</v>
      </c>
    </row>
    <row r="53" spans="1:17" ht="22.5" x14ac:dyDescent="0.55000000000000004">
      <c r="A53" s="3" t="s">
        <v>71</v>
      </c>
      <c r="C53" s="4">
        <v>12313403</v>
      </c>
      <c r="E53" s="4">
        <v>0</v>
      </c>
      <c r="G53" s="4">
        <v>0</v>
      </c>
      <c r="I53" s="4">
        <v>12313403</v>
      </c>
      <c r="K53" s="4">
        <v>65278944</v>
      </c>
      <c r="M53" s="4">
        <v>13999458</v>
      </c>
      <c r="O53" s="4">
        <v>0</v>
      </c>
      <c r="Q53" s="4">
        <v>79278402</v>
      </c>
    </row>
    <row r="54" spans="1:17" ht="22.5" x14ac:dyDescent="0.55000000000000004">
      <c r="A54" s="3" t="s">
        <v>67</v>
      </c>
      <c r="C54" s="4">
        <v>12060975730</v>
      </c>
      <c r="E54" s="4">
        <v>0</v>
      </c>
      <c r="G54" s="4">
        <v>0</v>
      </c>
      <c r="I54" s="4">
        <v>12060975730</v>
      </c>
      <c r="K54" s="4">
        <v>63941983665</v>
      </c>
      <c r="M54" s="4">
        <v>0</v>
      </c>
      <c r="O54" s="4">
        <v>0</v>
      </c>
      <c r="Q54" s="4">
        <v>63941983665</v>
      </c>
    </row>
    <row r="55" spans="1:17" ht="22.5" x14ac:dyDescent="0.55000000000000004">
      <c r="A55" s="3" t="s">
        <v>229</v>
      </c>
      <c r="C55" s="4">
        <v>1636912943</v>
      </c>
      <c r="E55" s="4">
        <v>-1236657107</v>
      </c>
      <c r="G55" s="4">
        <v>0</v>
      </c>
      <c r="I55" s="4">
        <v>400255836</v>
      </c>
      <c r="K55" s="4">
        <v>1636912943</v>
      </c>
      <c r="M55" s="4">
        <v>-1236657107</v>
      </c>
      <c r="O55" s="4">
        <v>0</v>
      </c>
      <c r="Q55" s="4">
        <v>400255836</v>
      </c>
    </row>
    <row r="56" spans="1:17" ht="22.5" x14ac:dyDescent="0.55000000000000004">
      <c r="A56" s="3" t="s">
        <v>92</v>
      </c>
      <c r="C56" s="4">
        <v>0</v>
      </c>
      <c r="E56" s="4">
        <v>19246430428</v>
      </c>
      <c r="G56" s="4">
        <v>0</v>
      </c>
      <c r="I56" s="4">
        <v>19246430428</v>
      </c>
      <c r="K56" s="4">
        <v>0</v>
      </c>
      <c r="M56" s="4">
        <v>85525959993</v>
      </c>
      <c r="O56" s="4">
        <v>0</v>
      </c>
      <c r="Q56" s="4">
        <v>85525959993</v>
      </c>
    </row>
    <row r="57" spans="1:17" ht="22.5" x14ac:dyDescent="0.55000000000000004">
      <c r="A57" s="3" t="s">
        <v>95</v>
      </c>
      <c r="C57" s="4">
        <v>0</v>
      </c>
      <c r="E57" s="4">
        <v>11087087989</v>
      </c>
      <c r="G57" s="4">
        <v>0</v>
      </c>
      <c r="I57" s="4">
        <v>11087087989</v>
      </c>
      <c r="K57" s="4">
        <v>0</v>
      </c>
      <c r="M57" s="4">
        <v>52646032778</v>
      </c>
      <c r="O57" s="4">
        <v>0</v>
      </c>
      <c r="Q57" s="4">
        <v>52646032778</v>
      </c>
    </row>
    <row r="58" spans="1:17" ht="22.5" x14ac:dyDescent="0.55000000000000004">
      <c r="A58" s="3" t="s">
        <v>86</v>
      </c>
      <c r="C58" s="4">
        <v>0</v>
      </c>
      <c r="E58" s="4">
        <v>32306352080</v>
      </c>
      <c r="G58" s="4">
        <v>0</v>
      </c>
      <c r="I58" s="4">
        <v>32306352080</v>
      </c>
      <c r="K58" s="4">
        <v>0</v>
      </c>
      <c r="M58" s="4">
        <v>176234240135</v>
      </c>
      <c r="O58" s="4">
        <v>0</v>
      </c>
      <c r="Q58" s="4">
        <v>176234240135</v>
      </c>
    </row>
    <row r="59" spans="1:17" ht="22.5" x14ac:dyDescent="0.55000000000000004">
      <c r="A59" s="3" t="s">
        <v>98</v>
      </c>
      <c r="C59" s="4">
        <v>0</v>
      </c>
      <c r="E59" s="4">
        <v>9910006653</v>
      </c>
      <c r="G59" s="4">
        <v>0</v>
      </c>
      <c r="I59" s="4">
        <v>9910006653</v>
      </c>
      <c r="K59" s="4">
        <v>0</v>
      </c>
      <c r="M59" s="4">
        <v>41167006143</v>
      </c>
      <c r="O59" s="4">
        <v>0</v>
      </c>
      <c r="Q59" s="4">
        <v>41167006143</v>
      </c>
    </row>
    <row r="60" spans="1:17" ht="22.5" x14ac:dyDescent="0.55000000000000004">
      <c r="A60" s="3" t="s">
        <v>104</v>
      </c>
      <c r="C60" s="4">
        <v>0</v>
      </c>
      <c r="E60" s="4">
        <v>39243419405</v>
      </c>
      <c r="G60" s="4">
        <v>0</v>
      </c>
      <c r="I60" s="4">
        <v>39243419405</v>
      </c>
      <c r="K60" s="4">
        <v>0</v>
      </c>
      <c r="M60" s="4">
        <v>139512460937</v>
      </c>
      <c r="O60" s="4">
        <v>0</v>
      </c>
      <c r="Q60" s="4">
        <v>139512460937</v>
      </c>
    </row>
    <row r="61" spans="1:17" ht="22.5" x14ac:dyDescent="0.55000000000000004">
      <c r="A61" s="3" t="s">
        <v>115</v>
      </c>
      <c r="C61" s="4">
        <v>0</v>
      </c>
      <c r="E61" s="4">
        <v>2124216023</v>
      </c>
      <c r="G61" s="4">
        <v>0</v>
      </c>
      <c r="I61" s="4">
        <v>2124216023</v>
      </c>
      <c r="K61" s="4">
        <v>0</v>
      </c>
      <c r="M61" s="4">
        <v>3608403666</v>
      </c>
      <c r="O61" s="4">
        <v>0</v>
      </c>
      <c r="Q61" s="4">
        <v>3608403666</v>
      </c>
    </row>
    <row r="62" spans="1:17" ht="22.5" x14ac:dyDescent="0.55000000000000004">
      <c r="A62" s="3" t="s">
        <v>118</v>
      </c>
      <c r="C62" s="4">
        <v>0</v>
      </c>
      <c r="E62" s="4">
        <v>1537834886</v>
      </c>
      <c r="G62" s="4">
        <v>0</v>
      </c>
      <c r="I62" s="4">
        <v>1537834886</v>
      </c>
      <c r="K62" s="4">
        <v>0</v>
      </c>
      <c r="M62" s="4">
        <v>2428752505</v>
      </c>
      <c r="O62" s="4">
        <v>0</v>
      </c>
      <c r="Q62" s="4">
        <v>2428752505</v>
      </c>
    </row>
    <row r="63" spans="1:17" ht="22.5" x14ac:dyDescent="0.55000000000000004">
      <c r="A63" s="3" t="s">
        <v>122</v>
      </c>
      <c r="C63" s="4">
        <v>0</v>
      </c>
      <c r="E63" s="4">
        <v>34692395360</v>
      </c>
      <c r="G63" s="4">
        <v>0</v>
      </c>
      <c r="I63" s="4">
        <v>34692395360</v>
      </c>
      <c r="K63" s="4">
        <v>0</v>
      </c>
      <c r="M63" s="4">
        <v>138627614225</v>
      </c>
      <c r="O63" s="4">
        <v>0</v>
      </c>
      <c r="Q63" s="4">
        <v>138627614225</v>
      </c>
    </row>
    <row r="64" spans="1:17" ht="22.5" x14ac:dyDescent="0.55000000000000004">
      <c r="A64" s="3" t="s">
        <v>132</v>
      </c>
      <c r="C64" s="4">
        <v>0</v>
      </c>
      <c r="E64" s="4">
        <v>31914167268</v>
      </c>
      <c r="G64" s="4">
        <v>0</v>
      </c>
      <c r="I64" s="4">
        <v>31914167268</v>
      </c>
      <c r="K64" s="4">
        <v>0</v>
      </c>
      <c r="M64" s="4">
        <v>91277943141</v>
      </c>
      <c r="O64" s="4">
        <v>0</v>
      </c>
      <c r="Q64" s="4">
        <v>91277943141</v>
      </c>
    </row>
    <row r="65" spans="1:17" ht="22.5" x14ac:dyDescent="0.55000000000000004">
      <c r="A65" s="3" t="s">
        <v>141</v>
      </c>
      <c r="C65" s="4">
        <v>0</v>
      </c>
      <c r="E65" s="4">
        <v>87662902</v>
      </c>
      <c r="G65" s="4">
        <v>0</v>
      </c>
      <c r="I65" s="4">
        <v>87662902</v>
      </c>
      <c r="K65" s="4">
        <v>0</v>
      </c>
      <c r="M65" s="4">
        <v>310125912</v>
      </c>
      <c r="O65" s="4">
        <v>0</v>
      </c>
      <c r="Q65" s="4">
        <v>310125912</v>
      </c>
    </row>
    <row r="66" spans="1:17" ht="22.5" x14ac:dyDescent="0.55000000000000004">
      <c r="A66" s="3" t="s">
        <v>147</v>
      </c>
      <c r="C66" s="4">
        <v>0</v>
      </c>
      <c r="E66" s="4">
        <v>6103737322</v>
      </c>
      <c r="G66" s="4">
        <v>0</v>
      </c>
      <c r="I66" s="4">
        <v>6103737322</v>
      </c>
      <c r="K66" s="4">
        <v>0</v>
      </c>
      <c r="M66" s="4">
        <v>11228058272</v>
      </c>
      <c r="O66" s="4">
        <v>0</v>
      </c>
      <c r="Q66" s="4">
        <v>11228058272</v>
      </c>
    </row>
    <row r="67" spans="1:17" ht="22.5" x14ac:dyDescent="0.55000000000000004">
      <c r="A67" s="3" t="s">
        <v>150</v>
      </c>
      <c r="C67" s="4">
        <v>0</v>
      </c>
      <c r="E67" s="4">
        <v>14484845076</v>
      </c>
      <c r="G67" s="4">
        <v>0</v>
      </c>
      <c r="I67" s="4">
        <v>14484845076</v>
      </c>
      <c r="K67" s="4">
        <v>0</v>
      </c>
      <c r="M67" s="4">
        <v>17951625606</v>
      </c>
      <c r="O67" s="4">
        <v>0</v>
      </c>
      <c r="Q67" s="4">
        <v>17951625606</v>
      </c>
    </row>
    <row r="68" spans="1:17" ht="22.5" x14ac:dyDescent="0.55000000000000004">
      <c r="A68" s="3" t="s">
        <v>112</v>
      </c>
      <c r="C68" s="4">
        <v>0</v>
      </c>
      <c r="E68" s="4">
        <v>18336532145</v>
      </c>
      <c r="G68" s="4">
        <v>0</v>
      </c>
      <c r="I68" s="4">
        <v>18336532145</v>
      </c>
      <c r="K68" s="4">
        <v>0</v>
      </c>
      <c r="M68" s="4">
        <v>68912990598</v>
      </c>
      <c r="O68" s="4">
        <v>0</v>
      </c>
      <c r="Q68" s="4">
        <v>68912990598</v>
      </c>
    </row>
    <row r="69" spans="1:17" ht="22.5" x14ac:dyDescent="0.55000000000000004">
      <c r="A69" s="3" t="s">
        <v>136</v>
      </c>
      <c r="C69" s="4">
        <v>0</v>
      </c>
      <c r="E69" s="4">
        <v>24987054052</v>
      </c>
      <c r="G69" s="4">
        <v>0</v>
      </c>
      <c r="I69" s="4">
        <v>24987054052</v>
      </c>
      <c r="K69" s="4">
        <v>0</v>
      </c>
      <c r="M69" s="4">
        <v>97464212055</v>
      </c>
      <c r="O69" s="4">
        <v>0</v>
      </c>
      <c r="Q69" s="4">
        <v>97464212055</v>
      </c>
    </row>
    <row r="70" spans="1:17" ht="22.5" x14ac:dyDescent="0.55000000000000004">
      <c r="A70" s="3" t="s">
        <v>152</v>
      </c>
      <c r="C70" s="4">
        <v>0</v>
      </c>
      <c r="E70" s="4">
        <v>13026895800</v>
      </c>
      <c r="G70" s="4">
        <v>0</v>
      </c>
      <c r="I70" s="4">
        <v>13026895800</v>
      </c>
      <c r="K70" s="4">
        <v>0</v>
      </c>
      <c r="M70" s="4">
        <v>14251860623</v>
      </c>
      <c r="O70" s="4">
        <v>0</v>
      </c>
      <c r="Q70" s="4">
        <v>14251860623</v>
      </c>
    </row>
    <row r="71" spans="1:17" ht="22.5" x14ac:dyDescent="0.55000000000000004">
      <c r="A71" s="3" t="s">
        <v>76</v>
      </c>
      <c r="C71" s="4">
        <v>0</v>
      </c>
      <c r="E71" s="4">
        <v>30071321128</v>
      </c>
      <c r="G71" s="4">
        <v>0</v>
      </c>
      <c r="I71" s="4">
        <v>30071321128</v>
      </c>
      <c r="K71" s="4">
        <v>0</v>
      </c>
      <c r="M71" s="4">
        <v>36575996987</v>
      </c>
      <c r="O71" s="4">
        <v>0</v>
      </c>
      <c r="Q71" s="4">
        <v>36575996987</v>
      </c>
    </row>
    <row r="72" spans="1:17" ht="22.5" x14ac:dyDescent="0.55000000000000004">
      <c r="A72" s="3" t="s">
        <v>79</v>
      </c>
      <c r="C72" s="4">
        <v>0</v>
      </c>
      <c r="E72" s="4">
        <v>40220638711</v>
      </c>
      <c r="G72" s="4">
        <v>0</v>
      </c>
      <c r="I72" s="4">
        <v>40220638711</v>
      </c>
      <c r="K72" s="4">
        <v>0</v>
      </c>
      <c r="M72" s="4">
        <v>50679849567</v>
      </c>
      <c r="O72" s="4">
        <v>0</v>
      </c>
      <c r="Q72" s="4">
        <v>50679849567</v>
      </c>
    </row>
    <row r="73" spans="1:17" ht="22.5" x14ac:dyDescent="0.55000000000000004">
      <c r="A73" s="3" t="s">
        <v>89</v>
      </c>
      <c r="C73" s="4">
        <v>0</v>
      </c>
      <c r="E73" s="4">
        <v>49026553639</v>
      </c>
      <c r="G73" s="4">
        <v>0</v>
      </c>
      <c r="I73" s="4">
        <v>49026553639</v>
      </c>
      <c r="K73" s="4">
        <v>0</v>
      </c>
      <c r="M73" s="4">
        <v>43803209019</v>
      </c>
      <c r="O73" s="4">
        <v>0</v>
      </c>
      <c r="Q73" s="4">
        <v>43803209019</v>
      </c>
    </row>
    <row r="74" spans="1:17" ht="22.5" x14ac:dyDescent="0.55000000000000004">
      <c r="A74" s="3" t="s">
        <v>101</v>
      </c>
      <c r="C74" s="4">
        <v>0</v>
      </c>
      <c r="E74" s="4">
        <v>19328154885</v>
      </c>
      <c r="G74" s="4">
        <v>0</v>
      </c>
      <c r="I74" s="4">
        <v>19328154885</v>
      </c>
      <c r="K74" s="4">
        <v>0</v>
      </c>
      <c r="M74" s="4">
        <v>47672552635</v>
      </c>
      <c r="O74" s="4">
        <v>0</v>
      </c>
      <c r="Q74" s="4">
        <v>47672552635</v>
      </c>
    </row>
    <row r="75" spans="1:17" ht="22.5" x14ac:dyDescent="0.55000000000000004">
      <c r="A75" s="3" t="s">
        <v>107</v>
      </c>
      <c r="C75" s="4">
        <v>0</v>
      </c>
      <c r="E75" s="4">
        <v>753883935</v>
      </c>
      <c r="G75" s="4">
        <v>0</v>
      </c>
      <c r="I75" s="4">
        <v>753883935</v>
      </c>
      <c r="K75" s="4">
        <v>0</v>
      </c>
      <c r="M75" s="4">
        <v>1921091207</v>
      </c>
      <c r="O75" s="4">
        <v>0</v>
      </c>
      <c r="Q75" s="4">
        <v>1921091207</v>
      </c>
    </row>
    <row r="76" spans="1:17" ht="22.5" x14ac:dyDescent="0.55000000000000004">
      <c r="A76" s="3" t="s">
        <v>129</v>
      </c>
      <c r="C76" s="4">
        <v>0</v>
      </c>
      <c r="E76" s="4">
        <v>15751415248</v>
      </c>
      <c r="G76" s="4">
        <v>0</v>
      </c>
      <c r="I76" s="4">
        <v>15751415248</v>
      </c>
      <c r="K76" s="4">
        <v>0</v>
      </c>
      <c r="M76" s="4">
        <v>64192576123</v>
      </c>
      <c r="O76" s="4">
        <v>0</v>
      </c>
      <c r="Q76" s="4">
        <v>64192576123</v>
      </c>
    </row>
    <row r="77" spans="1:17" ht="22.5" x14ac:dyDescent="0.55000000000000004">
      <c r="A77" s="3" t="s">
        <v>139</v>
      </c>
      <c r="C77" s="4">
        <v>0</v>
      </c>
      <c r="E77" s="4">
        <v>1915751982</v>
      </c>
      <c r="G77" s="4">
        <v>0</v>
      </c>
      <c r="I77" s="4">
        <v>1915751982</v>
      </c>
      <c r="K77" s="4">
        <v>0</v>
      </c>
      <c r="M77" s="4">
        <v>3485200280</v>
      </c>
      <c r="O77" s="4">
        <v>0</v>
      </c>
      <c r="Q77" s="4">
        <v>3485200280</v>
      </c>
    </row>
    <row r="78" spans="1:17" ht="22.5" x14ac:dyDescent="0.55000000000000004">
      <c r="A78" s="3" t="s">
        <v>109</v>
      </c>
      <c r="C78" s="4">
        <v>0</v>
      </c>
      <c r="E78" s="4">
        <v>4600898549</v>
      </c>
      <c r="G78" s="4">
        <v>0</v>
      </c>
      <c r="I78" s="4">
        <v>4600898549</v>
      </c>
      <c r="K78" s="4">
        <v>0</v>
      </c>
      <c r="M78" s="4">
        <v>7685728082</v>
      </c>
      <c r="O78" s="4">
        <v>0</v>
      </c>
      <c r="Q78" s="4">
        <v>7685728082</v>
      </c>
    </row>
    <row r="79" spans="1:17" ht="22.5" x14ac:dyDescent="0.55000000000000004">
      <c r="A79" s="3" t="s">
        <v>135</v>
      </c>
      <c r="C79" s="4">
        <v>0</v>
      </c>
      <c r="E79" s="4">
        <v>4056973749</v>
      </c>
      <c r="G79" s="4">
        <v>0</v>
      </c>
      <c r="I79" s="4">
        <v>4056973749</v>
      </c>
      <c r="K79" s="4">
        <v>0</v>
      </c>
      <c r="M79" s="4">
        <v>6831431343</v>
      </c>
      <c r="O79" s="4">
        <v>0</v>
      </c>
      <c r="Q79" s="4">
        <v>6831431343</v>
      </c>
    </row>
    <row r="80" spans="1:17" ht="22.5" x14ac:dyDescent="0.55000000000000004">
      <c r="A80" s="3" t="s">
        <v>124</v>
      </c>
      <c r="C80" s="4">
        <v>0</v>
      </c>
      <c r="E80" s="4">
        <v>425315718</v>
      </c>
      <c r="G80" s="4">
        <v>0</v>
      </c>
      <c r="I80" s="4">
        <v>425315718</v>
      </c>
      <c r="K80" s="4">
        <v>0</v>
      </c>
      <c r="M80" s="4">
        <v>931611942</v>
      </c>
      <c r="O80" s="4">
        <v>0</v>
      </c>
      <c r="Q80" s="4">
        <v>931611942</v>
      </c>
    </row>
    <row r="81" spans="1:17" ht="22.5" x14ac:dyDescent="0.55000000000000004">
      <c r="A81" s="3" t="s">
        <v>120</v>
      </c>
      <c r="C81" s="4">
        <v>0</v>
      </c>
      <c r="E81" s="4">
        <v>171721266</v>
      </c>
      <c r="G81" s="4">
        <v>0</v>
      </c>
      <c r="I81" s="4">
        <v>171721266</v>
      </c>
      <c r="K81" s="4">
        <v>0</v>
      </c>
      <c r="M81" s="4">
        <v>634928227</v>
      </c>
      <c r="O81" s="4">
        <v>0</v>
      </c>
      <c r="Q81" s="4">
        <v>634928227</v>
      </c>
    </row>
    <row r="82" spans="1:17" ht="22.5" x14ac:dyDescent="0.55000000000000004">
      <c r="A82" s="3" t="s">
        <v>144</v>
      </c>
      <c r="C82" s="4">
        <v>0</v>
      </c>
      <c r="E82" s="4">
        <v>2685335466</v>
      </c>
      <c r="G82" s="4">
        <v>0</v>
      </c>
      <c r="I82" s="4">
        <v>2685335466</v>
      </c>
      <c r="K82" s="4">
        <v>0</v>
      </c>
      <c r="M82" s="4">
        <v>3168713113</v>
      </c>
      <c r="O82" s="4">
        <v>0</v>
      </c>
      <c r="Q82" s="4">
        <v>3168713113</v>
      </c>
    </row>
    <row r="83" spans="1:17" ht="22.5" thickBot="1" x14ac:dyDescent="0.55000000000000004">
      <c r="C83" s="8">
        <f>SUM(C8:C82)</f>
        <v>1530050687610</v>
      </c>
      <c r="E83" s="8">
        <f>SUM(E8:E82)</f>
        <v>626200719549</v>
      </c>
      <c r="G83" s="8">
        <f>SUM(G8:G82)</f>
        <v>152978763958</v>
      </c>
      <c r="I83" s="8">
        <f>SUM(I8:I82)</f>
        <v>2309230171117</v>
      </c>
      <c r="K83" s="8">
        <f>SUM(K8:K82)</f>
        <v>7559543285912</v>
      </c>
      <c r="M83" s="8">
        <f>SUM(M8:M82)</f>
        <v>2535645435510</v>
      </c>
      <c r="O83" s="8">
        <f>SUM(O8:O82)</f>
        <v>1028488787391</v>
      </c>
      <c r="Q83" s="8">
        <f>SUM(Q8:Q82)</f>
        <v>11123677508813</v>
      </c>
    </row>
    <row r="84" spans="1:17" ht="22.5" thickTop="1" x14ac:dyDescent="0.5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4"/>
  <sheetViews>
    <sheetView rightToLeft="1" workbookViewId="0">
      <selection activeCell="K14" sqref="K14"/>
    </sheetView>
  </sheetViews>
  <sheetFormatPr defaultRowHeight="21.75" x14ac:dyDescent="0.5"/>
  <cols>
    <col min="1" max="1" width="24.28515625" style="2" bestFit="1" customWidth="1"/>
    <col min="2" max="2" width="1" style="2" customWidth="1"/>
    <col min="3" max="3" width="24.85546875" style="2" bestFit="1" customWidth="1"/>
    <col min="4" max="4" width="1" style="2" customWidth="1"/>
    <col min="5" max="5" width="41.28515625" style="2" bestFit="1" customWidth="1"/>
    <col min="6" max="6" width="1" style="2" customWidth="1"/>
    <col min="7" max="7" width="36" style="2" bestFit="1" customWidth="1"/>
    <col min="8" max="8" width="1" style="2" customWidth="1"/>
    <col min="9" max="9" width="41.28515625" style="2" bestFit="1" customWidth="1"/>
    <col min="10" max="10" width="1" style="2" customWidth="1"/>
    <col min="11" max="11" width="36" style="2" bestFit="1" customWidth="1"/>
    <col min="12" max="12" width="1" style="2" customWidth="1"/>
    <col min="13" max="13" width="9.140625" style="2" customWidth="1"/>
    <col min="14" max="16384" width="9.140625" style="2"/>
  </cols>
  <sheetData>
    <row r="2" spans="1:11" ht="22.5" x14ac:dyDescent="0.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ht="22.5" x14ac:dyDescent="0.5">
      <c r="A3" s="17" t="s">
        <v>290</v>
      </c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1" ht="22.5" x14ac:dyDescent="0.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</row>
    <row r="6" spans="1:11" ht="22.5" x14ac:dyDescent="0.5">
      <c r="A6" s="19" t="s">
        <v>342</v>
      </c>
      <c r="B6" s="19" t="s">
        <v>342</v>
      </c>
      <c r="C6" s="19" t="s">
        <v>342</v>
      </c>
      <c r="E6" s="19" t="s">
        <v>292</v>
      </c>
      <c r="F6" s="19" t="s">
        <v>292</v>
      </c>
      <c r="G6" s="19" t="s">
        <v>292</v>
      </c>
      <c r="I6" s="19" t="s">
        <v>293</v>
      </c>
      <c r="J6" s="19" t="s">
        <v>293</v>
      </c>
      <c r="K6" s="19" t="s">
        <v>293</v>
      </c>
    </row>
    <row r="7" spans="1:11" ht="22.5" x14ac:dyDescent="0.5">
      <c r="A7" s="20" t="s">
        <v>343</v>
      </c>
      <c r="C7" s="20" t="s">
        <v>265</v>
      </c>
      <c r="E7" s="20" t="s">
        <v>344</v>
      </c>
      <c r="G7" s="20" t="s">
        <v>345</v>
      </c>
      <c r="I7" s="20" t="s">
        <v>344</v>
      </c>
      <c r="K7" s="20" t="s">
        <v>345</v>
      </c>
    </row>
    <row r="8" spans="1:11" x14ac:dyDescent="0.5">
      <c r="A8" s="2" t="s">
        <v>271</v>
      </c>
      <c r="C8" s="2" t="s">
        <v>272</v>
      </c>
      <c r="E8" s="4">
        <v>4232106602</v>
      </c>
      <c r="G8" s="9">
        <f>E8/$E$13</f>
        <v>4.9326935388402104E-2</v>
      </c>
      <c r="I8" s="4">
        <v>4544522105</v>
      </c>
      <c r="K8" s="9">
        <f>I8/$I$13</f>
        <v>1.8757775238405348E-2</v>
      </c>
    </row>
    <row r="9" spans="1:11" x14ac:dyDescent="0.5">
      <c r="A9" s="2" t="s">
        <v>276</v>
      </c>
      <c r="C9" s="2" t="s">
        <v>277</v>
      </c>
      <c r="E9" s="4">
        <v>4069202523</v>
      </c>
      <c r="G9" s="9">
        <f t="shared" ref="G9:G12" si="0">E9/$E$13</f>
        <v>4.7428221642500067E-2</v>
      </c>
      <c r="I9" s="4">
        <v>31764786924</v>
      </c>
      <c r="K9" s="9">
        <f t="shared" ref="K9:K12" si="1">I9/$I$13</f>
        <v>0.13111097709496766</v>
      </c>
    </row>
    <row r="10" spans="1:11" x14ac:dyDescent="0.5">
      <c r="A10" s="2" t="s">
        <v>280</v>
      </c>
      <c r="C10" s="2" t="s">
        <v>281</v>
      </c>
      <c r="E10" s="4">
        <v>8650384486</v>
      </c>
      <c r="G10" s="9">
        <f t="shared" si="0"/>
        <v>0.10082377330101051</v>
      </c>
      <c r="I10" s="4">
        <v>36847213905</v>
      </c>
      <c r="K10" s="9">
        <f t="shared" si="1"/>
        <v>0.15208898551312783</v>
      </c>
    </row>
    <row r="11" spans="1:11" x14ac:dyDescent="0.5">
      <c r="A11" s="2" t="s">
        <v>280</v>
      </c>
      <c r="C11" s="2" t="s">
        <v>284</v>
      </c>
      <c r="E11" s="4">
        <v>17598802558</v>
      </c>
      <c r="G11" s="9">
        <f t="shared" si="0"/>
        <v>0.20512125008417065</v>
      </c>
      <c r="I11" s="4">
        <v>86062728791</v>
      </c>
      <c r="K11" s="9">
        <f t="shared" si="1"/>
        <v>0.35522884161775131</v>
      </c>
    </row>
    <row r="12" spans="1:11" x14ac:dyDescent="0.5">
      <c r="A12" s="2" t="s">
        <v>280</v>
      </c>
      <c r="C12" s="2" t="s">
        <v>287</v>
      </c>
      <c r="E12" s="4">
        <v>51246575323</v>
      </c>
      <c r="G12" s="9">
        <f t="shared" si="0"/>
        <v>0.59729981958391665</v>
      </c>
      <c r="I12" s="4">
        <v>83054794490</v>
      </c>
      <c r="K12" s="9">
        <f t="shared" si="1"/>
        <v>0.34281342053574781</v>
      </c>
    </row>
    <row r="13" spans="1:11" ht="22.5" thickBot="1" x14ac:dyDescent="0.55000000000000004">
      <c r="E13" s="8">
        <f>SUM(E8:E12)</f>
        <v>85797071492</v>
      </c>
      <c r="G13" s="16">
        <f>SUM(G8:G12)</f>
        <v>1</v>
      </c>
      <c r="I13" s="8">
        <f>SUM(I8:I12)</f>
        <v>242274046215</v>
      </c>
      <c r="K13" s="16">
        <f>SUM(K8:K12)</f>
        <v>1</v>
      </c>
    </row>
    <row r="14" spans="1:11" ht="22.5" thickTop="1" x14ac:dyDescent="0.5"/>
  </sheetData>
  <mergeCells count="12">
    <mergeCell ref="A2:K2"/>
    <mergeCell ref="A3:K3"/>
    <mergeCell ref="A4:K4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pageSetup orientation="portrait" r:id="rId1"/>
  <ignoredErrors>
    <ignoredError sqref="C8:C9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I11"/>
  <sheetViews>
    <sheetView rightToLeft="1" workbookViewId="0">
      <selection activeCell="N19" sqref="N19"/>
    </sheetView>
  </sheetViews>
  <sheetFormatPr defaultRowHeight="21.75" x14ac:dyDescent="0.5"/>
  <cols>
    <col min="1" max="1" width="34.140625" style="2" bestFit="1" customWidth="1"/>
    <col min="2" max="2" width="1" style="2" customWidth="1"/>
    <col min="3" max="3" width="16" style="2" bestFit="1" customWidth="1"/>
    <col min="4" max="4" width="1" style="2" customWidth="1"/>
    <col min="5" max="5" width="18.7109375" style="2" bestFit="1" customWidth="1"/>
    <col min="6" max="6" width="1" style="2" customWidth="1"/>
    <col min="7" max="7" width="9.140625" style="2" customWidth="1"/>
    <col min="8" max="16384" width="9.140625" style="2"/>
  </cols>
  <sheetData>
    <row r="2" spans="1:9" ht="22.5" x14ac:dyDescent="0.5">
      <c r="A2" s="17" t="s">
        <v>0</v>
      </c>
      <c r="B2" s="17"/>
      <c r="C2" s="17"/>
      <c r="D2" s="17"/>
      <c r="E2" s="17"/>
      <c r="F2" s="7"/>
      <c r="G2" s="7"/>
      <c r="H2" s="7"/>
      <c r="I2" s="7"/>
    </row>
    <row r="3" spans="1:9" ht="22.5" x14ac:dyDescent="0.5">
      <c r="A3" s="17" t="s">
        <v>290</v>
      </c>
      <c r="B3" s="17"/>
      <c r="C3" s="17"/>
      <c r="D3" s="17"/>
      <c r="E3" s="17"/>
    </row>
    <row r="4" spans="1:9" ht="22.5" x14ac:dyDescent="0.5">
      <c r="A4" s="17" t="s">
        <v>2</v>
      </c>
      <c r="B4" s="17"/>
      <c r="C4" s="17"/>
      <c r="D4" s="17"/>
      <c r="E4" s="17"/>
    </row>
    <row r="5" spans="1:9" ht="22.5" x14ac:dyDescent="0.5">
      <c r="E5" s="5" t="s">
        <v>362</v>
      </c>
    </row>
    <row r="6" spans="1:9" ht="22.5" x14ac:dyDescent="0.5">
      <c r="A6" s="21" t="s">
        <v>346</v>
      </c>
      <c r="C6" s="19" t="s">
        <v>292</v>
      </c>
      <c r="E6" s="19" t="s">
        <v>363</v>
      </c>
    </row>
    <row r="7" spans="1:9" ht="22.5" x14ac:dyDescent="0.5">
      <c r="A7" s="19" t="s">
        <v>346</v>
      </c>
      <c r="C7" s="20" t="s">
        <v>268</v>
      </c>
      <c r="E7" s="20" t="s">
        <v>268</v>
      </c>
    </row>
    <row r="8" spans="1:9" ht="22.5" x14ac:dyDescent="0.55000000000000004">
      <c r="A8" s="3" t="s">
        <v>366</v>
      </c>
      <c r="C8" s="4">
        <v>1081780441</v>
      </c>
      <c r="E8" s="4">
        <v>28312286382</v>
      </c>
    </row>
    <row r="9" spans="1:9" ht="22.5" x14ac:dyDescent="0.55000000000000004">
      <c r="A9" s="3" t="s">
        <v>365</v>
      </c>
      <c r="C9" s="4">
        <v>0</v>
      </c>
      <c r="E9" s="4">
        <v>71768173</v>
      </c>
    </row>
    <row r="10" spans="1:9" ht="23.25" thickBot="1" x14ac:dyDescent="0.6">
      <c r="A10" s="3" t="s">
        <v>299</v>
      </c>
      <c r="C10" s="8">
        <v>1081780441</v>
      </c>
      <c r="E10" s="8">
        <v>28384054555</v>
      </c>
    </row>
    <row r="11" spans="1:9" ht="22.5" thickTop="1" x14ac:dyDescent="0.5"/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43"/>
  <sheetViews>
    <sheetView rightToLeft="1" tabSelected="1" workbookViewId="0">
      <selection activeCell="O50" sqref="O50"/>
    </sheetView>
  </sheetViews>
  <sheetFormatPr defaultRowHeight="21.75" x14ac:dyDescent="0.5"/>
  <cols>
    <col min="1" max="1" width="33.28515625" style="2" bestFit="1" customWidth="1"/>
    <col min="2" max="2" width="1" style="2" customWidth="1"/>
    <col min="3" max="3" width="14.140625" style="2" bestFit="1" customWidth="1"/>
    <col min="4" max="4" width="1" style="2" customWidth="1"/>
    <col min="5" max="5" width="20.5703125" style="2" bestFit="1" customWidth="1"/>
    <col min="6" max="6" width="1" style="2" customWidth="1"/>
    <col min="7" max="7" width="25.140625" style="2" bestFit="1" customWidth="1"/>
    <col min="8" max="8" width="1" style="2" customWidth="1"/>
    <col min="9" max="9" width="12.7109375" style="2" bestFit="1" customWidth="1"/>
    <col min="10" max="10" width="1" style="2" customWidth="1"/>
    <col min="11" max="11" width="18.42578125" style="2" bestFit="1" customWidth="1"/>
    <col min="12" max="12" width="1" style="2" customWidth="1"/>
    <col min="13" max="13" width="6.85546875" style="2" bestFit="1" customWidth="1"/>
    <col min="14" max="14" width="1" style="2" customWidth="1"/>
    <col min="15" max="15" width="14.7109375" style="2" bestFit="1" customWidth="1"/>
    <col min="16" max="16" width="1" style="2" customWidth="1"/>
    <col min="17" max="17" width="14.140625" style="2" bestFit="1" customWidth="1"/>
    <col min="18" max="18" width="1" style="2" customWidth="1"/>
    <col min="19" max="19" width="13.85546875" style="2" bestFit="1" customWidth="1"/>
    <col min="20" max="20" width="1" style="2" customWidth="1"/>
    <col min="21" max="21" width="20.5703125" style="2" bestFit="1" customWidth="1"/>
    <col min="22" max="22" width="1" style="2" customWidth="1"/>
    <col min="23" max="23" width="25.140625" style="2" bestFit="1" customWidth="1"/>
    <col min="24" max="24" width="1" style="2" customWidth="1"/>
    <col min="25" max="25" width="31.28515625" style="2" customWidth="1"/>
    <col min="26" max="26" width="1" style="2" customWidth="1"/>
    <col min="27" max="27" width="9.140625" style="2" customWidth="1"/>
    <col min="28" max="16384" width="9.140625" style="2"/>
  </cols>
  <sheetData>
    <row r="2" spans="1:25" ht="22.5" x14ac:dyDescent="0.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</row>
    <row r="3" spans="1:25" ht="22.5" x14ac:dyDescent="0.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</row>
    <row r="4" spans="1:25" ht="22.5" x14ac:dyDescent="0.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</row>
    <row r="6" spans="1:25" ht="22.5" x14ac:dyDescent="0.5">
      <c r="A6" s="21" t="s">
        <v>3</v>
      </c>
      <c r="C6" s="19" t="s">
        <v>350</v>
      </c>
      <c r="D6" s="19" t="s">
        <v>4</v>
      </c>
      <c r="E6" s="19" t="s">
        <v>4</v>
      </c>
      <c r="F6" s="19" t="s">
        <v>4</v>
      </c>
      <c r="G6" s="19" t="s">
        <v>4</v>
      </c>
      <c r="I6" s="19" t="s">
        <v>5</v>
      </c>
      <c r="J6" s="19" t="s">
        <v>5</v>
      </c>
      <c r="K6" s="19" t="s">
        <v>5</v>
      </c>
      <c r="L6" s="19" t="s">
        <v>5</v>
      </c>
      <c r="M6" s="19" t="s">
        <v>5</v>
      </c>
      <c r="N6" s="19" t="s">
        <v>5</v>
      </c>
      <c r="O6" s="19" t="s">
        <v>5</v>
      </c>
      <c r="Q6" s="19" t="s">
        <v>6</v>
      </c>
      <c r="R6" s="19" t="s">
        <v>6</v>
      </c>
      <c r="S6" s="19" t="s">
        <v>6</v>
      </c>
      <c r="T6" s="19" t="s">
        <v>6</v>
      </c>
      <c r="U6" s="19" t="s">
        <v>6</v>
      </c>
      <c r="V6" s="19" t="s">
        <v>6</v>
      </c>
      <c r="W6" s="19" t="s">
        <v>6</v>
      </c>
      <c r="X6" s="19" t="s">
        <v>6</v>
      </c>
      <c r="Y6" s="19" t="s">
        <v>6</v>
      </c>
    </row>
    <row r="7" spans="1:25" ht="22.5" x14ac:dyDescent="0.5">
      <c r="A7" s="21" t="s">
        <v>3</v>
      </c>
      <c r="C7" s="18" t="s">
        <v>7</v>
      </c>
      <c r="E7" s="18" t="s">
        <v>8</v>
      </c>
      <c r="G7" s="18" t="s">
        <v>9</v>
      </c>
      <c r="I7" s="20" t="s">
        <v>10</v>
      </c>
      <c r="J7" s="20" t="s">
        <v>10</v>
      </c>
      <c r="K7" s="20" t="s">
        <v>10</v>
      </c>
      <c r="M7" s="20" t="s">
        <v>11</v>
      </c>
      <c r="N7" s="20" t="s">
        <v>11</v>
      </c>
      <c r="O7" s="20" t="s">
        <v>11</v>
      </c>
      <c r="Q7" s="18" t="s">
        <v>7</v>
      </c>
      <c r="S7" s="18" t="s">
        <v>12</v>
      </c>
      <c r="U7" s="18" t="s">
        <v>8</v>
      </c>
      <c r="W7" s="18" t="s">
        <v>9</v>
      </c>
      <c r="Y7" s="18" t="s">
        <v>13</v>
      </c>
    </row>
    <row r="8" spans="1:25" ht="22.5" x14ac:dyDescent="0.5">
      <c r="A8" s="19" t="s">
        <v>3</v>
      </c>
      <c r="C8" s="19" t="s">
        <v>7</v>
      </c>
      <c r="E8" s="19" t="s">
        <v>8</v>
      </c>
      <c r="G8" s="19" t="s">
        <v>9</v>
      </c>
      <c r="I8" s="20" t="s">
        <v>7</v>
      </c>
      <c r="K8" s="20" t="s">
        <v>8</v>
      </c>
      <c r="M8" s="20" t="s">
        <v>7</v>
      </c>
      <c r="O8" s="20" t="s">
        <v>14</v>
      </c>
      <c r="Q8" s="19" t="s">
        <v>7</v>
      </c>
      <c r="S8" s="19" t="s">
        <v>12</v>
      </c>
      <c r="U8" s="19" t="s">
        <v>8</v>
      </c>
      <c r="W8" s="19" t="s">
        <v>9</v>
      </c>
      <c r="Y8" s="19" t="s">
        <v>13</v>
      </c>
    </row>
    <row r="9" spans="1:25" x14ac:dyDescent="0.5">
      <c r="A9" s="2" t="s">
        <v>15</v>
      </c>
      <c r="C9" s="4">
        <v>10453000</v>
      </c>
      <c r="E9" s="4">
        <v>285234925984</v>
      </c>
      <c r="G9" s="4">
        <v>242364781796.52802</v>
      </c>
      <c r="I9" s="4">
        <v>0</v>
      </c>
      <c r="K9" s="4">
        <v>0</v>
      </c>
      <c r="M9" s="4">
        <v>0</v>
      </c>
      <c r="O9" s="4">
        <v>0</v>
      </c>
      <c r="Q9" s="4">
        <v>10453000</v>
      </c>
      <c r="S9" s="4">
        <v>23556</v>
      </c>
      <c r="U9" s="4">
        <v>285234925984</v>
      </c>
      <c r="W9" s="4">
        <v>244943573022.09601</v>
      </c>
      <c r="Y9" s="9">
        <v>1.4294386203968792E-3</v>
      </c>
    </row>
    <row r="10" spans="1:25" x14ac:dyDescent="0.5">
      <c r="A10" s="2" t="s">
        <v>16</v>
      </c>
      <c r="C10" s="4">
        <v>70902037</v>
      </c>
      <c r="E10" s="4">
        <v>490477684630</v>
      </c>
      <c r="G10" s="4">
        <v>389333113551.11298</v>
      </c>
      <c r="I10" s="4">
        <v>0</v>
      </c>
      <c r="K10" s="4">
        <v>0</v>
      </c>
      <c r="M10" s="4">
        <v>0</v>
      </c>
      <c r="O10" s="4">
        <v>0</v>
      </c>
      <c r="Q10" s="4">
        <v>70902037</v>
      </c>
      <c r="S10" s="4">
        <v>6710</v>
      </c>
      <c r="U10" s="4">
        <v>490477684630</v>
      </c>
      <c r="W10" s="4">
        <v>473265433320.284</v>
      </c>
      <c r="Y10" s="9">
        <v>2.7618764588930511E-3</v>
      </c>
    </row>
    <row r="11" spans="1:25" x14ac:dyDescent="0.5">
      <c r="A11" s="2" t="s">
        <v>17</v>
      </c>
      <c r="C11" s="4">
        <v>133000000</v>
      </c>
      <c r="E11" s="4">
        <v>808117977770</v>
      </c>
      <c r="G11" s="4">
        <v>861303440760</v>
      </c>
      <c r="I11" s="4">
        <v>0</v>
      </c>
      <c r="K11" s="4">
        <v>0</v>
      </c>
      <c r="M11" s="4">
        <v>0</v>
      </c>
      <c r="O11" s="4">
        <v>0</v>
      </c>
      <c r="Q11" s="4">
        <v>133000000</v>
      </c>
      <c r="S11" s="4">
        <v>7550</v>
      </c>
      <c r="U11" s="4">
        <v>808117977770</v>
      </c>
      <c r="W11" s="4">
        <v>998900303800</v>
      </c>
      <c r="Y11" s="9">
        <v>5.8293698199996845E-3</v>
      </c>
    </row>
    <row r="12" spans="1:25" x14ac:dyDescent="0.5">
      <c r="A12" s="2" t="s">
        <v>18</v>
      </c>
      <c r="C12" s="4">
        <v>34000000</v>
      </c>
      <c r="E12" s="4">
        <v>156462260221</v>
      </c>
      <c r="G12" s="4">
        <v>142662242064</v>
      </c>
      <c r="I12" s="4">
        <v>0</v>
      </c>
      <c r="K12" s="4">
        <v>0</v>
      </c>
      <c r="M12" s="4">
        <v>0</v>
      </c>
      <c r="O12" s="4">
        <v>0</v>
      </c>
      <c r="Q12" s="4">
        <v>34000000</v>
      </c>
      <c r="S12" s="4">
        <v>5180</v>
      </c>
      <c r="U12" s="4">
        <v>156462260221</v>
      </c>
      <c r="W12" s="4">
        <v>175199244640</v>
      </c>
      <c r="Y12" s="9">
        <v>1.0224255466796241E-3</v>
      </c>
    </row>
    <row r="13" spans="1:25" x14ac:dyDescent="0.5">
      <c r="A13" s="2" t="s">
        <v>19</v>
      </c>
      <c r="C13" s="4">
        <v>4000000</v>
      </c>
      <c r="E13" s="4">
        <v>450322411315</v>
      </c>
      <c r="G13" s="4">
        <v>460579436000</v>
      </c>
      <c r="I13" s="4">
        <v>0</v>
      </c>
      <c r="K13" s="4">
        <v>0</v>
      </c>
      <c r="M13" s="4">
        <v>0</v>
      </c>
      <c r="O13" s="4">
        <v>0</v>
      </c>
      <c r="Q13" s="4">
        <v>4000000</v>
      </c>
      <c r="S13" s="4">
        <v>125250</v>
      </c>
      <c r="U13" s="4">
        <v>450322411315</v>
      </c>
      <c r="W13" s="4">
        <v>498380772000</v>
      </c>
      <c r="Y13" s="9">
        <v>2.9084442362394482E-3</v>
      </c>
    </row>
    <row r="14" spans="1:25" x14ac:dyDescent="0.5">
      <c r="A14" s="2" t="s">
        <v>20</v>
      </c>
      <c r="C14" s="4">
        <v>146983</v>
      </c>
      <c r="E14" s="4">
        <v>27939141618</v>
      </c>
      <c r="G14" s="4">
        <v>24920811800.985401</v>
      </c>
      <c r="I14" s="4">
        <v>11514871</v>
      </c>
      <c r="K14" s="4">
        <v>0</v>
      </c>
      <c r="M14" s="4">
        <v>0</v>
      </c>
      <c r="O14" s="4">
        <v>0</v>
      </c>
      <c r="Q14" s="4">
        <v>11661854</v>
      </c>
      <c r="S14" s="4">
        <v>2232</v>
      </c>
      <c r="U14" s="4">
        <v>27939141618</v>
      </c>
      <c r="W14" s="4">
        <v>25893177166.506802</v>
      </c>
      <c r="Y14" s="9">
        <v>1.5110707739714646E-4</v>
      </c>
    </row>
    <row r="15" spans="1:25" x14ac:dyDescent="0.5">
      <c r="A15" s="2" t="s">
        <v>21</v>
      </c>
      <c r="C15" s="4">
        <v>1048429</v>
      </c>
      <c r="E15" s="4">
        <v>97752551579</v>
      </c>
      <c r="G15" s="4">
        <v>134435973119.933</v>
      </c>
      <c r="I15" s="4">
        <v>0</v>
      </c>
      <c r="K15" s="4">
        <v>0</v>
      </c>
      <c r="M15" s="4">
        <v>0</v>
      </c>
      <c r="O15" s="4">
        <v>0</v>
      </c>
      <c r="Q15" s="4">
        <v>1048429</v>
      </c>
      <c r="S15" s="4">
        <v>157480</v>
      </c>
      <c r="U15" s="4">
        <v>97752551579</v>
      </c>
      <c r="W15" s="4">
        <v>164243421620.84601</v>
      </c>
      <c r="Y15" s="9">
        <v>9.5848969260273783E-4</v>
      </c>
    </row>
    <row r="16" spans="1:25" x14ac:dyDescent="0.5">
      <c r="A16" s="2" t="s">
        <v>22</v>
      </c>
      <c r="C16" s="4">
        <v>97089963</v>
      </c>
      <c r="E16" s="4">
        <v>1049935379272</v>
      </c>
      <c r="G16" s="4">
        <v>957131352833.75098</v>
      </c>
      <c r="I16" s="4">
        <v>0</v>
      </c>
      <c r="K16" s="4">
        <v>0</v>
      </c>
      <c r="M16" s="4">
        <v>0</v>
      </c>
      <c r="O16" s="4">
        <v>0</v>
      </c>
      <c r="Q16" s="4">
        <v>97089963</v>
      </c>
      <c r="S16" s="4">
        <v>10630</v>
      </c>
      <c r="U16" s="4">
        <v>1049935379272</v>
      </c>
      <c r="W16" s="4">
        <v>1026670664038.62</v>
      </c>
      <c r="Y16" s="9">
        <v>5.9914317387414207E-3</v>
      </c>
    </row>
    <row r="17" spans="1:25" x14ac:dyDescent="0.5">
      <c r="A17" s="2" t="s">
        <v>24</v>
      </c>
      <c r="C17" s="4">
        <v>21610695</v>
      </c>
      <c r="E17" s="4">
        <v>748907789365</v>
      </c>
      <c r="G17" s="4">
        <v>936010480035.95203</v>
      </c>
      <c r="I17" s="4">
        <v>0</v>
      </c>
      <c r="K17" s="4">
        <v>0</v>
      </c>
      <c r="M17" s="4">
        <v>0</v>
      </c>
      <c r="O17" s="4">
        <v>0</v>
      </c>
      <c r="Q17" s="4">
        <v>21610695</v>
      </c>
      <c r="S17" s="4">
        <v>42330</v>
      </c>
      <c r="U17" s="4">
        <v>748907789365</v>
      </c>
      <c r="W17" s="4">
        <v>909998245749.23804</v>
      </c>
      <c r="Y17" s="9">
        <v>5.3105563086157355E-3</v>
      </c>
    </row>
    <row r="18" spans="1:25" x14ac:dyDescent="0.5">
      <c r="A18" s="2" t="s">
        <v>25</v>
      </c>
      <c r="C18" s="4">
        <v>2010777</v>
      </c>
      <c r="E18" s="4">
        <v>105004293245</v>
      </c>
      <c r="G18" s="4">
        <v>110574630285.616</v>
      </c>
      <c r="I18" s="4">
        <v>0</v>
      </c>
      <c r="K18" s="4">
        <v>0</v>
      </c>
      <c r="M18" s="4">
        <v>0</v>
      </c>
      <c r="O18" s="4">
        <v>0</v>
      </c>
      <c r="Q18" s="4">
        <v>2010777</v>
      </c>
      <c r="S18" s="4">
        <v>62730</v>
      </c>
      <c r="U18" s="4">
        <v>105004293245</v>
      </c>
      <c r="W18" s="4">
        <v>125476601986.554</v>
      </c>
      <c r="Y18" s="9">
        <v>7.3225477452951236E-4</v>
      </c>
    </row>
    <row r="19" spans="1:25" x14ac:dyDescent="0.5">
      <c r="A19" s="2" t="s">
        <v>26</v>
      </c>
      <c r="C19" s="4">
        <v>2002500</v>
      </c>
      <c r="E19" s="4">
        <v>99511931457</v>
      </c>
      <c r="G19" s="4">
        <v>141832602216</v>
      </c>
      <c r="I19" s="4">
        <v>0</v>
      </c>
      <c r="K19" s="4">
        <v>0</v>
      </c>
      <c r="M19" s="4">
        <v>0</v>
      </c>
      <c r="O19" s="4">
        <v>0</v>
      </c>
      <c r="Q19" s="4">
        <v>2002500</v>
      </c>
      <c r="S19" s="4">
        <v>76550</v>
      </c>
      <c r="U19" s="4">
        <v>99511931457</v>
      </c>
      <c r="W19" s="4">
        <v>152489967691.5</v>
      </c>
      <c r="Y19" s="9">
        <v>8.8989903409974027E-4</v>
      </c>
    </row>
    <row r="20" spans="1:25" x14ac:dyDescent="0.5">
      <c r="A20" s="2" t="s">
        <v>27</v>
      </c>
      <c r="C20" s="4">
        <v>20442772</v>
      </c>
      <c r="E20" s="4">
        <v>369048818667</v>
      </c>
      <c r="G20" s="4">
        <v>384755174796.65698</v>
      </c>
      <c r="I20" s="4">
        <v>0</v>
      </c>
      <c r="K20" s="4">
        <v>0</v>
      </c>
      <c r="M20" s="4">
        <v>0</v>
      </c>
      <c r="O20" s="4">
        <v>0</v>
      </c>
      <c r="Q20" s="4">
        <v>20442772</v>
      </c>
      <c r="S20" s="4">
        <v>20400</v>
      </c>
      <c r="U20" s="4">
        <v>369048818667</v>
      </c>
      <c r="W20" s="4">
        <v>414852302634.87402</v>
      </c>
      <c r="Y20" s="9">
        <v>2.4209898460710731E-3</v>
      </c>
    </row>
    <row r="21" spans="1:25" x14ac:dyDescent="0.5">
      <c r="A21" s="2" t="s">
        <v>28</v>
      </c>
      <c r="C21" s="4">
        <v>37601092</v>
      </c>
      <c r="E21" s="4">
        <v>292061268408</v>
      </c>
      <c r="G21" s="4">
        <v>408831332456.89203</v>
      </c>
      <c r="I21" s="4">
        <v>0</v>
      </c>
      <c r="K21" s="4">
        <v>0</v>
      </c>
      <c r="M21" s="4">
        <v>0</v>
      </c>
      <c r="O21" s="4">
        <v>0</v>
      </c>
      <c r="Q21" s="4">
        <v>37601092</v>
      </c>
      <c r="S21" s="4">
        <v>11980</v>
      </c>
      <c r="U21" s="4">
        <v>292061268408</v>
      </c>
      <c r="W21" s="4">
        <v>448106071622.46802</v>
      </c>
      <c r="Y21" s="9">
        <v>2.6150517725717325E-3</v>
      </c>
    </row>
    <row r="22" spans="1:25" x14ac:dyDescent="0.5">
      <c r="A22" s="2" t="s">
        <v>29</v>
      </c>
      <c r="C22" s="4">
        <v>2642606</v>
      </c>
      <c r="E22" s="4">
        <v>18595447959</v>
      </c>
      <c r="G22" s="4">
        <v>53890204344.556</v>
      </c>
      <c r="I22" s="4">
        <v>0</v>
      </c>
      <c r="K22" s="4">
        <v>0</v>
      </c>
      <c r="M22" s="4">
        <v>0</v>
      </c>
      <c r="O22" s="4">
        <v>0</v>
      </c>
      <c r="Q22" s="4">
        <v>2642606</v>
      </c>
      <c r="S22" s="4">
        <v>18170</v>
      </c>
      <c r="U22" s="4">
        <v>18595447959</v>
      </c>
      <c r="W22" s="4">
        <v>47765122582.4674</v>
      </c>
      <c r="Y22" s="9">
        <v>2.7874710115872612E-4</v>
      </c>
    </row>
    <row r="23" spans="1:25" x14ac:dyDescent="0.5">
      <c r="A23" s="2" t="s">
        <v>30</v>
      </c>
      <c r="C23" s="4">
        <v>11722203</v>
      </c>
      <c r="E23" s="4">
        <v>208808538628</v>
      </c>
      <c r="G23" s="4">
        <v>206048444432.392</v>
      </c>
      <c r="I23" s="4">
        <v>0</v>
      </c>
      <c r="K23" s="4">
        <v>0</v>
      </c>
      <c r="M23" s="4">
        <v>0</v>
      </c>
      <c r="O23" s="4">
        <v>0</v>
      </c>
      <c r="Q23" s="4">
        <v>11722203</v>
      </c>
      <c r="S23" s="4">
        <v>17130</v>
      </c>
      <c r="U23" s="4">
        <v>208808538628</v>
      </c>
      <c r="W23" s="4">
        <v>199751547998.125</v>
      </c>
      <c r="Y23" s="9">
        <v>1.1657075695830701E-3</v>
      </c>
    </row>
    <row r="24" spans="1:25" x14ac:dyDescent="0.5">
      <c r="A24" s="2" t="s">
        <v>31</v>
      </c>
      <c r="C24" s="4">
        <v>13408196</v>
      </c>
      <c r="E24" s="4">
        <v>62618111244</v>
      </c>
      <c r="G24" s="4">
        <v>76293920281.504593</v>
      </c>
      <c r="I24" s="4">
        <v>0</v>
      </c>
      <c r="K24" s="4">
        <v>0</v>
      </c>
      <c r="M24" s="4">
        <v>0</v>
      </c>
      <c r="O24" s="4">
        <v>0</v>
      </c>
      <c r="Q24" s="4">
        <v>13408196</v>
      </c>
      <c r="S24" s="4">
        <v>5720</v>
      </c>
      <c r="U24" s="4">
        <v>62618111244</v>
      </c>
      <c r="W24" s="4">
        <v>76293920281.504593</v>
      </c>
      <c r="Y24" s="9">
        <v>4.4523509968569572E-4</v>
      </c>
    </row>
    <row r="25" spans="1:25" x14ac:dyDescent="0.5">
      <c r="A25" s="2" t="s">
        <v>32</v>
      </c>
      <c r="C25" s="4">
        <v>26413139</v>
      </c>
      <c r="E25" s="4">
        <v>232643999494</v>
      </c>
      <c r="G25" s="4">
        <v>282982300447.24701</v>
      </c>
      <c r="I25" s="4">
        <v>0</v>
      </c>
      <c r="K25" s="4">
        <v>0</v>
      </c>
      <c r="M25" s="4">
        <v>0</v>
      </c>
      <c r="O25" s="4">
        <v>0</v>
      </c>
      <c r="Q25" s="4">
        <v>26413139</v>
      </c>
      <c r="S25" s="4">
        <v>11680</v>
      </c>
      <c r="U25" s="4">
        <v>232643999494</v>
      </c>
      <c r="W25" s="4">
        <v>306892596956.71698</v>
      </c>
      <c r="Y25" s="9">
        <v>1.7909599545371697E-3</v>
      </c>
    </row>
    <row r="26" spans="1:25" x14ac:dyDescent="0.5">
      <c r="A26" s="2" t="s">
        <v>33</v>
      </c>
      <c r="C26" s="4">
        <v>45423097</v>
      </c>
      <c r="E26" s="4">
        <v>546163692153</v>
      </c>
      <c r="G26" s="4">
        <v>581538994379.13696</v>
      </c>
      <c r="I26" s="4">
        <v>0</v>
      </c>
      <c r="K26" s="4">
        <v>0</v>
      </c>
      <c r="M26" s="4">
        <v>0</v>
      </c>
      <c r="O26" s="4">
        <v>0</v>
      </c>
      <c r="Q26" s="4">
        <v>45423097</v>
      </c>
      <c r="S26" s="4">
        <v>12630</v>
      </c>
      <c r="U26" s="4">
        <v>546163692153</v>
      </c>
      <c r="W26" s="4">
        <v>570694444367.40503</v>
      </c>
      <c r="Y26" s="9">
        <v>3.3304514552464589E-3</v>
      </c>
    </row>
    <row r="27" spans="1:25" x14ac:dyDescent="0.5">
      <c r="A27" s="2" t="s">
        <v>34</v>
      </c>
      <c r="C27" s="4">
        <v>55125126</v>
      </c>
      <c r="E27" s="4">
        <v>632282833712</v>
      </c>
      <c r="G27" s="4">
        <v>604302988890.81702</v>
      </c>
      <c r="I27" s="4">
        <v>38894904</v>
      </c>
      <c r="K27" s="4">
        <v>0</v>
      </c>
      <c r="M27" s="4">
        <v>0</v>
      </c>
      <c r="O27" s="4">
        <v>0</v>
      </c>
      <c r="Q27" s="4">
        <v>94020030</v>
      </c>
      <c r="S27" s="4">
        <v>6643</v>
      </c>
      <c r="U27" s="4">
        <v>632282833712</v>
      </c>
      <c r="W27" s="4">
        <v>621309780880.03198</v>
      </c>
      <c r="Y27" s="9">
        <v>3.6258317989838573E-3</v>
      </c>
    </row>
    <row r="28" spans="1:25" x14ac:dyDescent="0.5">
      <c r="A28" s="2" t="s">
        <v>35</v>
      </c>
      <c r="C28" s="4">
        <v>8742299</v>
      </c>
      <c r="E28" s="4">
        <v>2028467546266</v>
      </c>
      <c r="G28" s="4">
        <v>1949195555373.1699</v>
      </c>
      <c r="I28" s="4">
        <v>0</v>
      </c>
      <c r="K28" s="4">
        <v>0</v>
      </c>
      <c r="M28" s="4">
        <v>0</v>
      </c>
      <c r="O28" s="4">
        <v>0</v>
      </c>
      <c r="Q28" s="4">
        <v>8742299</v>
      </c>
      <c r="S28" s="4">
        <v>239903</v>
      </c>
      <c r="U28" s="4">
        <v>2028467546266</v>
      </c>
      <c r="W28" s="4">
        <v>2094813208785.5701</v>
      </c>
      <c r="Y28" s="9">
        <v>1.2224884556923988E-2</v>
      </c>
    </row>
    <row r="29" spans="1:25" x14ac:dyDescent="0.5">
      <c r="A29" s="2" t="s">
        <v>36</v>
      </c>
      <c r="C29" s="4">
        <v>5825716</v>
      </c>
      <c r="E29" s="4">
        <v>949998671622</v>
      </c>
      <c r="G29" s="4">
        <v>1038981474304</v>
      </c>
      <c r="I29" s="4">
        <v>0</v>
      </c>
      <c r="K29" s="4">
        <v>0</v>
      </c>
      <c r="M29" s="4">
        <v>0</v>
      </c>
      <c r="O29" s="4">
        <v>0</v>
      </c>
      <c r="Q29" s="4">
        <v>5825716</v>
      </c>
      <c r="S29" s="4">
        <v>186718</v>
      </c>
      <c r="U29" s="4">
        <v>949998671622</v>
      </c>
      <c r="W29" s="4">
        <v>1087766020088</v>
      </c>
      <c r="Y29" s="9">
        <v>6.3479712485819328E-3</v>
      </c>
    </row>
    <row r="30" spans="1:25" x14ac:dyDescent="0.5">
      <c r="A30" s="2" t="s">
        <v>38</v>
      </c>
      <c r="C30" s="4">
        <v>4101114</v>
      </c>
      <c r="E30" s="4">
        <v>899999837780</v>
      </c>
      <c r="G30" s="4">
        <v>842557416844</v>
      </c>
      <c r="I30" s="4">
        <v>0</v>
      </c>
      <c r="K30" s="4">
        <v>0</v>
      </c>
      <c r="M30" s="4">
        <v>0</v>
      </c>
      <c r="O30" s="4">
        <v>0</v>
      </c>
      <c r="Q30" s="4">
        <v>4101114</v>
      </c>
      <c r="S30" s="4">
        <v>216446</v>
      </c>
      <c r="U30" s="4">
        <v>899999837780</v>
      </c>
      <c r="W30" s="4">
        <v>887669670844</v>
      </c>
      <c r="Y30" s="9">
        <v>5.1802514922281153E-3</v>
      </c>
    </row>
    <row r="31" spans="1:25" x14ac:dyDescent="0.5">
      <c r="A31" s="2" t="s">
        <v>39</v>
      </c>
      <c r="C31" s="4">
        <v>483611</v>
      </c>
      <c r="E31" s="4">
        <v>1299996480476</v>
      </c>
      <c r="G31" s="4">
        <v>1477419011114</v>
      </c>
      <c r="I31" s="4">
        <v>0</v>
      </c>
      <c r="K31" s="4">
        <v>0</v>
      </c>
      <c r="M31" s="4">
        <v>0</v>
      </c>
      <c r="O31" s="4">
        <v>0</v>
      </c>
      <c r="Q31" s="4">
        <v>483611</v>
      </c>
      <c r="S31" s="4">
        <v>3221022</v>
      </c>
      <c r="U31" s="4">
        <v>1299996480476</v>
      </c>
      <c r="W31" s="4">
        <v>1557721650442</v>
      </c>
      <c r="Y31" s="9">
        <v>9.0905324009840326E-3</v>
      </c>
    </row>
    <row r="32" spans="1:25" x14ac:dyDescent="0.5">
      <c r="A32" s="2" t="s">
        <v>40</v>
      </c>
      <c r="C32" s="4">
        <v>2387020</v>
      </c>
      <c r="E32" s="4">
        <v>1399996561661</v>
      </c>
      <c r="G32" s="4">
        <v>1406458421220</v>
      </c>
      <c r="I32" s="4">
        <v>0</v>
      </c>
      <c r="K32" s="4">
        <v>0</v>
      </c>
      <c r="M32" s="4">
        <v>0</v>
      </c>
      <c r="O32" s="4">
        <v>0</v>
      </c>
      <c r="Q32" s="4">
        <v>2387020</v>
      </c>
      <c r="S32" s="4">
        <v>621361</v>
      </c>
      <c r="U32" s="4">
        <v>1399996561661</v>
      </c>
      <c r="W32" s="4">
        <v>1483201114220</v>
      </c>
      <c r="Y32" s="9">
        <v>8.6556463936716382E-3</v>
      </c>
    </row>
    <row r="33" spans="1:25" x14ac:dyDescent="0.5">
      <c r="A33" s="2" t="s">
        <v>41</v>
      </c>
      <c r="C33" s="4">
        <v>49752722</v>
      </c>
      <c r="E33" s="4">
        <v>481361990190</v>
      </c>
      <c r="G33" s="4">
        <v>510268858272.349</v>
      </c>
      <c r="I33" s="4">
        <v>0</v>
      </c>
      <c r="K33" s="4">
        <v>0</v>
      </c>
      <c r="M33" s="4">
        <v>0</v>
      </c>
      <c r="O33" s="4">
        <v>0</v>
      </c>
      <c r="Q33" s="4">
        <v>49752722</v>
      </c>
      <c r="S33" s="4">
        <v>11210</v>
      </c>
      <c r="U33" s="4">
        <v>481361990190</v>
      </c>
      <c r="W33" s="4">
        <v>554812211564.79504</v>
      </c>
      <c r="Y33" s="9">
        <v>3.2377661209628079E-3</v>
      </c>
    </row>
    <row r="34" spans="1:25" x14ac:dyDescent="0.5">
      <c r="A34" s="2" t="s">
        <v>42</v>
      </c>
      <c r="C34" s="4">
        <v>173030500</v>
      </c>
      <c r="E34" s="4">
        <v>1107341591272</v>
      </c>
      <c r="G34" s="4">
        <v>858908223764.54004</v>
      </c>
      <c r="I34" s="4">
        <v>0</v>
      </c>
      <c r="K34" s="4">
        <v>0</v>
      </c>
      <c r="M34" s="4">
        <v>0</v>
      </c>
      <c r="O34" s="4">
        <v>0</v>
      </c>
      <c r="Q34" s="4">
        <v>173030500</v>
      </c>
      <c r="S34" s="4">
        <v>5380</v>
      </c>
      <c r="U34" s="4">
        <v>1107341591272</v>
      </c>
      <c r="W34" s="4">
        <v>926037323417.47998</v>
      </c>
      <c r="Y34" s="9">
        <v>5.4041569561920728E-3</v>
      </c>
    </row>
    <row r="35" spans="1:25" x14ac:dyDescent="0.5">
      <c r="A35" s="2" t="s">
        <v>43</v>
      </c>
      <c r="C35" s="4">
        <v>198300000</v>
      </c>
      <c r="E35" s="4">
        <v>1869990420423</v>
      </c>
      <c r="G35" s="4">
        <v>2069291886924</v>
      </c>
      <c r="I35" s="4">
        <v>0</v>
      </c>
      <c r="K35" s="4">
        <v>0</v>
      </c>
      <c r="M35" s="4">
        <v>0</v>
      </c>
      <c r="O35" s="4">
        <v>0</v>
      </c>
      <c r="Q35" s="4">
        <v>198300000</v>
      </c>
      <c r="S35" s="4">
        <v>10940</v>
      </c>
      <c r="U35" s="4">
        <v>1869990420423</v>
      </c>
      <c r="W35" s="4">
        <v>2158060366344</v>
      </c>
      <c r="Y35" s="9">
        <v>1.259398152292681E-2</v>
      </c>
    </row>
    <row r="36" spans="1:25" x14ac:dyDescent="0.5">
      <c r="A36" s="2" t="s">
        <v>44</v>
      </c>
      <c r="C36" s="4">
        <v>13726712</v>
      </c>
      <c r="E36" s="4">
        <v>376240740723</v>
      </c>
      <c r="G36" s="4">
        <v>338506179504.17102</v>
      </c>
      <c r="I36" s="4">
        <v>0</v>
      </c>
      <c r="K36" s="4">
        <v>0</v>
      </c>
      <c r="M36" s="4">
        <v>0</v>
      </c>
      <c r="O36" s="4">
        <v>0</v>
      </c>
      <c r="Q36" s="4">
        <v>13726712</v>
      </c>
      <c r="S36" s="4">
        <v>27090</v>
      </c>
      <c r="U36" s="4">
        <v>376240740723</v>
      </c>
      <c r="W36" s="4">
        <v>369912561628.39801</v>
      </c>
      <c r="Y36" s="9">
        <v>2.1587310711511237E-3</v>
      </c>
    </row>
    <row r="37" spans="1:25" x14ac:dyDescent="0.5">
      <c r="A37" s="2" t="s">
        <v>45</v>
      </c>
      <c r="C37" s="4">
        <v>18868466</v>
      </c>
      <c r="E37" s="4">
        <v>382716341954</v>
      </c>
      <c r="G37" s="4">
        <v>366574617014.95697</v>
      </c>
      <c r="I37" s="4">
        <v>0</v>
      </c>
      <c r="K37" s="4">
        <v>0</v>
      </c>
      <c r="M37" s="4">
        <v>0</v>
      </c>
      <c r="O37" s="4">
        <v>0</v>
      </c>
      <c r="Q37" s="4">
        <v>18868466</v>
      </c>
      <c r="S37" s="4">
        <v>21690</v>
      </c>
      <c r="U37" s="4">
        <v>382716341954</v>
      </c>
      <c r="W37" s="4">
        <v>407117431800.021</v>
      </c>
      <c r="Y37" s="9">
        <v>2.3758507842099852E-3</v>
      </c>
    </row>
    <row r="38" spans="1:25" x14ac:dyDescent="0.5">
      <c r="A38" s="2" t="s">
        <v>46</v>
      </c>
      <c r="C38" s="4">
        <v>36550571</v>
      </c>
      <c r="E38" s="4">
        <v>927842676705</v>
      </c>
      <c r="G38" s="4">
        <v>1076240744598.4399</v>
      </c>
      <c r="I38" s="4">
        <v>41819121</v>
      </c>
      <c r="K38" s="4">
        <v>0</v>
      </c>
      <c r="M38" s="4">
        <v>0</v>
      </c>
      <c r="O38" s="4">
        <v>0</v>
      </c>
      <c r="Q38" s="4">
        <v>78369692</v>
      </c>
      <c r="S38" s="4">
        <v>16020</v>
      </c>
      <c r="U38" s="4">
        <v>927842676705</v>
      </c>
      <c r="W38" s="4">
        <v>1248918803508.5901</v>
      </c>
      <c r="Y38" s="9">
        <v>7.2884246336767326E-3</v>
      </c>
    </row>
    <row r="39" spans="1:25" x14ac:dyDescent="0.5">
      <c r="A39" s="2" t="s">
        <v>47</v>
      </c>
      <c r="C39" s="4">
        <v>124000000</v>
      </c>
      <c r="E39" s="4">
        <v>759848909958</v>
      </c>
      <c r="G39" s="4">
        <v>865929130560</v>
      </c>
      <c r="I39" s="4">
        <v>0</v>
      </c>
      <c r="K39" s="4">
        <v>0</v>
      </c>
      <c r="M39" s="4">
        <v>0</v>
      </c>
      <c r="O39" s="4">
        <v>0</v>
      </c>
      <c r="Q39" s="4">
        <v>124000000</v>
      </c>
      <c r="S39" s="4">
        <v>7240</v>
      </c>
      <c r="U39" s="4">
        <v>759848909958</v>
      </c>
      <c r="W39" s="4">
        <v>893066510720</v>
      </c>
      <c r="Y39" s="9">
        <v>5.2117463024477584E-3</v>
      </c>
    </row>
    <row r="40" spans="1:25" x14ac:dyDescent="0.5">
      <c r="A40" s="2" t="s">
        <v>48</v>
      </c>
      <c r="C40" s="4">
        <v>0</v>
      </c>
      <c r="E40" s="4">
        <v>0</v>
      </c>
      <c r="G40" s="4">
        <v>0</v>
      </c>
      <c r="I40" s="4">
        <v>4800000</v>
      </c>
      <c r="K40" s="4">
        <v>48012360000</v>
      </c>
      <c r="M40" s="4">
        <v>0</v>
      </c>
      <c r="O40" s="4">
        <v>0</v>
      </c>
      <c r="Q40" s="4">
        <v>4800000</v>
      </c>
      <c r="S40" s="4">
        <v>10170</v>
      </c>
      <c r="U40" s="4">
        <v>48012360000</v>
      </c>
      <c r="W40" s="4">
        <v>48802087440</v>
      </c>
      <c r="Y40" s="9">
        <v>2.8479860762228919E-4</v>
      </c>
    </row>
    <row r="41" spans="1:25" ht="22.5" thickBot="1" x14ac:dyDescent="0.55000000000000004">
      <c r="E41" s="8">
        <f>SUM(E9:E40)</f>
        <v>19165690825751</v>
      </c>
      <c r="G41" s="8">
        <f>SUM(G9:G40)</f>
        <v>19800123743986.711</v>
      </c>
      <c r="K41" s="8">
        <f>SUM(K9:K40)</f>
        <v>48012360000</v>
      </c>
      <c r="O41" s="8">
        <f>SUM(O9:O40)</f>
        <v>0</v>
      </c>
      <c r="U41" s="8">
        <f>SUM(U9:U40)</f>
        <v>19213703185751</v>
      </c>
      <c r="W41" s="8">
        <f>SUM(W9:W40)</f>
        <v>21199026153162.094</v>
      </c>
      <c r="Y41" s="11">
        <f>SUM(Y9:Y40)</f>
        <v>0.12371300999761206</v>
      </c>
    </row>
    <row r="42" spans="1:25" ht="22.5" thickTop="1" x14ac:dyDescent="0.5"/>
    <row r="43" spans="1:25" x14ac:dyDescent="0.5">
      <c r="W43" s="4"/>
    </row>
  </sheetData>
  <mergeCells count="21">
    <mergeCell ref="A6:A8"/>
    <mergeCell ref="C7:C8"/>
    <mergeCell ref="E7:E8"/>
    <mergeCell ref="G7:G8"/>
    <mergeCell ref="C6:G6"/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10"/>
  <sheetViews>
    <sheetView rightToLeft="1" workbookViewId="0">
      <selection activeCell="Q11" sqref="Q11"/>
    </sheetView>
  </sheetViews>
  <sheetFormatPr defaultRowHeight="21.75" x14ac:dyDescent="0.5"/>
  <cols>
    <col min="1" max="1" width="33.5703125" style="2" bestFit="1" customWidth="1"/>
    <col min="2" max="2" width="1" style="2" customWidth="1"/>
    <col min="3" max="3" width="20.85546875" style="2" bestFit="1" customWidth="1"/>
    <col min="4" max="4" width="1" style="2" customWidth="1"/>
    <col min="5" max="5" width="14.85546875" style="2" bestFit="1" customWidth="1"/>
    <col min="6" max="6" width="1" style="2" customWidth="1"/>
    <col min="7" max="7" width="15.28515625" style="2" bestFit="1" customWidth="1"/>
    <col min="8" max="8" width="1" style="2" customWidth="1"/>
    <col min="9" max="9" width="12.42578125" style="2" bestFit="1" customWidth="1"/>
    <col min="10" max="10" width="1" style="2" customWidth="1"/>
    <col min="11" max="11" width="20.85546875" style="2" bestFit="1" customWidth="1"/>
    <col min="12" max="12" width="1" style="2" customWidth="1"/>
    <col min="13" max="13" width="14.85546875" style="2" bestFit="1" customWidth="1"/>
    <col min="14" max="14" width="1" style="2" customWidth="1"/>
    <col min="15" max="15" width="15.28515625" style="2" bestFit="1" customWidth="1"/>
    <col min="16" max="16" width="1" style="2" customWidth="1"/>
    <col min="17" max="17" width="12.42578125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22.5" x14ac:dyDescent="0.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ht="22.5" x14ac:dyDescent="0.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ht="22.5" x14ac:dyDescent="0.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6" spans="1:17" ht="22.5" x14ac:dyDescent="0.5">
      <c r="A6" s="21" t="s">
        <v>3</v>
      </c>
      <c r="C6" s="19" t="s">
        <v>350</v>
      </c>
      <c r="D6" s="19" t="s">
        <v>4</v>
      </c>
      <c r="E6" s="19" t="s">
        <v>4</v>
      </c>
      <c r="F6" s="19" t="s">
        <v>4</v>
      </c>
      <c r="G6" s="19" t="s">
        <v>4</v>
      </c>
      <c r="H6" s="19" t="s">
        <v>4</v>
      </c>
      <c r="I6" s="19" t="s">
        <v>4</v>
      </c>
      <c r="K6" s="19" t="s">
        <v>6</v>
      </c>
      <c r="L6" s="19" t="s">
        <v>6</v>
      </c>
      <c r="M6" s="19" t="s">
        <v>6</v>
      </c>
      <c r="N6" s="19" t="s">
        <v>6</v>
      </c>
      <c r="O6" s="19" t="s">
        <v>6</v>
      </c>
      <c r="P6" s="19" t="s">
        <v>6</v>
      </c>
      <c r="Q6" s="19" t="s">
        <v>6</v>
      </c>
    </row>
    <row r="7" spans="1:17" ht="22.5" x14ac:dyDescent="0.5">
      <c r="A7" s="19" t="s">
        <v>3</v>
      </c>
      <c r="C7" s="20" t="s">
        <v>49</v>
      </c>
      <c r="E7" s="20" t="s">
        <v>50</v>
      </c>
      <c r="G7" s="20" t="s">
        <v>51</v>
      </c>
      <c r="I7" s="20" t="s">
        <v>52</v>
      </c>
      <c r="K7" s="20" t="s">
        <v>49</v>
      </c>
      <c r="M7" s="20" t="s">
        <v>50</v>
      </c>
      <c r="O7" s="20" t="s">
        <v>51</v>
      </c>
      <c r="Q7" s="20" t="s">
        <v>52</v>
      </c>
    </row>
    <row r="8" spans="1:17" x14ac:dyDescent="0.5">
      <c r="A8" s="2" t="s">
        <v>53</v>
      </c>
      <c r="C8" s="4">
        <v>1568605</v>
      </c>
      <c r="E8" s="4">
        <v>28750</v>
      </c>
      <c r="G8" s="2" t="s">
        <v>54</v>
      </c>
      <c r="I8" s="4">
        <v>1</v>
      </c>
      <c r="K8" s="4">
        <v>1568605</v>
      </c>
      <c r="M8" s="4">
        <v>28750</v>
      </c>
      <c r="O8" s="2" t="s">
        <v>54</v>
      </c>
      <c r="Q8" s="4">
        <v>1</v>
      </c>
    </row>
    <row r="9" spans="1:17" x14ac:dyDescent="0.5">
      <c r="A9" s="2" t="s">
        <v>55</v>
      </c>
      <c r="C9" s="4">
        <v>9500000</v>
      </c>
      <c r="E9" s="4">
        <v>11832</v>
      </c>
      <c r="G9" s="2" t="s">
        <v>56</v>
      </c>
      <c r="I9" s="4">
        <v>1</v>
      </c>
      <c r="K9" s="4">
        <v>16203546</v>
      </c>
      <c r="M9" s="4">
        <v>6937</v>
      </c>
      <c r="O9" s="2" t="s">
        <v>56</v>
      </c>
      <c r="Q9" s="4">
        <v>1</v>
      </c>
    </row>
    <row r="10" spans="1:17" x14ac:dyDescent="0.5">
      <c r="A10" s="2" t="s">
        <v>57</v>
      </c>
      <c r="C10" s="4">
        <v>2642606</v>
      </c>
      <c r="E10" s="4">
        <v>7491</v>
      </c>
      <c r="G10" s="2" t="s">
        <v>58</v>
      </c>
      <c r="I10" s="4">
        <v>1</v>
      </c>
      <c r="K10" s="4">
        <v>2642606</v>
      </c>
      <c r="M10" s="4">
        <v>7491</v>
      </c>
      <c r="O10" s="2" t="s">
        <v>58</v>
      </c>
      <c r="Q10" s="4">
        <v>1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74"/>
  <sheetViews>
    <sheetView rightToLeft="1" topLeftCell="L1" workbookViewId="0">
      <selection activeCell="AK74" sqref="AK74"/>
    </sheetView>
  </sheetViews>
  <sheetFormatPr defaultRowHeight="21.75" x14ac:dyDescent="0.5"/>
  <cols>
    <col min="1" max="1" width="33.140625" style="2" bestFit="1" customWidth="1"/>
    <col min="2" max="2" width="1" style="2" customWidth="1"/>
    <col min="3" max="3" width="28.28515625" style="2" bestFit="1" customWidth="1"/>
    <col min="4" max="4" width="1" style="2" customWidth="1"/>
    <col min="5" max="5" width="25" style="2" bestFit="1" customWidth="1"/>
    <col min="6" max="6" width="1" style="2" customWidth="1"/>
    <col min="7" max="7" width="16" style="2" bestFit="1" customWidth="1"/>
    <col min="8" max="8" width="1" style="2" customWidth="1"/>
    <col min="9" max="9" width="19.28515625" style="2" bestFit="1" customWidth="1"/>
    <col min="10" max="10" width="1" style="2" customWidth="1"/>
    <col min="11" max="11" width="11.85546875" style="2" bestFit="1" customWidth="1"/>
    <col min="12" max="12" width="1" style="2" customWidth="1"/>
    <col min="13" max="13" width="12.42578125" style="2" bestFit="1" customWidth="1"/>
    <col min="14" max="14" width="1" style="2" customWidth="1"/>
    <col min="15" max="15" width="11.42578125" style="2" bestFit="1" customWidth="1"/>
    <col min="16" max="16" width="1" style="2" customWidth="1"/>
    <col min="17" max="17" width="20.5703125" style="2" bestFit="1" customWidth="1"/>
    <col min="18" max="18" width="1" style="2" customWidth="1"/>
    <col min="19" max="19" width="25.140625" style="2" bestFit="1" customWidth="1"/>
    <col min="20" max="20" width="1" style="2" customWidth="1"/>
    <col min="21" max="21" width="11.42578125" style="2" bestFit="1" customWidth="1"/>
    <col min="22" max="22" width="1" style="2" customWidth="1"/>
    <col min="23" max="23" width="20.5703125" style="2" bestFit="1" customWidth="1"/>
    <col min="24" max="24" width="1" style="2" customWidth="1"/>
    <col min="25" max="25" width="11.42578125" style="2" bestFit="1" customWidth="1"/>
    <col min="26" max="26" width="1" style="2" customWidth="1"/>
    <col min="27" max="27" width="20.5703125" style="2" bestFit="1" customWidth="1"/>
    <col min="28" max="28" width="1" style="2" customWidth="1"/>
    <col min="29" max="29" width="11.42578125" style="2" bestFit="1" customWidth="1"/>
    <col min="30" max="30" width="1" style="2" customWidth="1"/>
    <col min="31" max="31" width="21.28515625" style="2" customWidth="1"/>
    <col min="32" max="32" width="1" style="2" customWidth="1"/>
    <col min="33" max="33" width="20.5703125" style="2" bestFit="1" customWidth="1"/>
    <col min="34" max="34" width="1" style="2" customWidth="1"/>
    <col min="35" max="35" width="25.140625" style="2" bestFit="1" customWidth="1"/>
    <col min="36" max="36" width="1" style="2" customWidth="1"/>
    <col min="37" max="37" width="30" style="2" customWidth="1"/>
    <col min="38" max="38" width="1" style="2" customWidth="1"/>
    <col min="39" max="39" width="9.140625" style="2" customWidth="1"/>
    <col min="40" max="16384" width="9.140625" style="2"/>
  </cols>
  <sheetData>
    <row r="2" spans="1:37" ht="22.5" x14ac:dyDescent="0.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</row>
    <row r="3" spans="1:37" ht="22.5" x14ac:dyDescent="0.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</row>
    <row r="4" spans="1:37" ht="22.5" x14ac:dyDescent="0.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</row>
    <row r="6" spans="1:37" ht="22.5" x14ac:dyDescent="0.5">
      <c r="A6" s="19" t="s">
        <v>59</v>
      </c>
      <c r="B6" s="19" t="s">
        <v>59</v>
      </c>
      <c r="C6" s="19" t="s">
        <v>59</v>
      </c>
      <c r="D6" s="19" t="s">
        <v>59</v>
      </c>
      <c r="E6" s="19" t="s">
        <v>59</v>
      </c>
      <c r="F6" s="19" t="s">
        <v>59</v>
      </c>
      <c r="G6" s="19" t="s">
        <v>59</v>
      </c>
      <c r="H6" s="19" t="s">
        <v>59</v>
      </c>
      <c r="I6" s="19" t="s">
        <v>59</v>
      </c>
      <c r="J6" s="19" t="s">
        <v>59</v>
      </c>
      <c r="K6" s="19" t="s">
        <v>59</v>
      </c>
      <c r="L6" s="19" t="s">
        <v>59</v>
      </c>
      <c r="M6" s="19" t="s">
        <v>59</v>
      </c>
      <c r="O6" s="19" t="s">
        <v>350</v>
      </c>
      <c r="P6" s="19" t="s">
        <v>4</v>
      </c>
      <c r="Q6" s="19" t="s">
        <v>4</v>
      </c>
      <c r="R6" s="19" t="s">
        <v>4</v>
      </c>
      <c r="S6" s="19" t="s">
        <v>4</v>
      </c>
      <c r="U6" s="19" t="s">
        <v>5</v>
      </c>
      <c r="V6" s="19" t="s">
        <v>5</v>
      </c>
      <c r="W6" s="19" t="s">
        <v>5</v>
      </c>
      <c r="X6" s="19" t="s">
        <v>5</v>
      </c>
      <c r="Y6" s="19" t="s">
        <v>5</v>
      </c>
      <c r="Z6" s="19" t="s">
        <v>5</v>
      </c>
      <c r="AA6" s="19" t="s">
        <v>5</v>
      </c>
      <c r="AC6" s="19" t="s">
        <v>6</v>
      </c>
      <c r="AD6" s="19" t="s">
        <v>6</v>
      </c>
      <c r="AE6" s="19" t="s">
        <v>6</v>
      </c>
      <c r="AF6" s="19" t="s">
        <v>6</v>
      </c>
      <c r="AG6" s="19" t="s">
        <v>6</v>
      </c>
      <c r="AH6" s="19" t="s">
        <v>6</v>
      </c>
      <c r="AI6" s="19" t="s">
        <v>6</v>
      </c>
      <c r="AJ6" s="19" t="s">
        <v>6</v>
      </c>
      <c r="AK6" s="19" t="s">
        <v>6</v>
      </c>
    </row>
    <row r="7" spans="1:37" ht="22.5" x14ac:dyDescent="0.5">
      <c r="A7" s="18" t="s">
        <v>60</v>
      </c>
      <c r="C7" s="18" t="s">
        <v>61</v>
      </c>
      <c r="E7" s="18" t="s">
        <v>62</v>
      </c>
      <c r="G7" s="18" t="s">
        <v>63</v>
      </c>
      <c r="I7" s="18" t="s">
        <v>64</v>
      </c>
      <c r="K7" s="18" t="s">
        <v>65</v>
      </c>
      <c r="M7" s="18" t="s">
        <v>52</v>
      </c>
      <c r="O7" s="18" t="s">
        <v>7</v>
      </c>
      <c r="Q7" s="18" t="s">
        <v>8</v>
      </c>
      <c r="S7" s="18" t="s">
        <v>9</v>
      </c>
      <c r="U7" s="20" t="s">
        <v>10</v>
      </c>
      <c r="V7" s="20" t="s">
        <v>10</v>
      </c>
      <c r="W7" s="20" t="s">
        <v>10</v>
      </c>
      <c r="Y7" s="20" t="s">
        <v>11</v>
      </c>
      <c r="Z7" s="20" t="s">
        <v>11</v>
      </c>
      <c r="AA7" s="20" t="s">
        <v>11</v>
      </c>
      <c r="AC7" s="18" t="s">
        <v>7</v>
      </c>
      <c r="AE7" s="18" t="s">
        <v>66</v>
      </c>
      <c r="AG7" s="18" t="s">
        <v>8</v>
      </c>
      <c r="AI7" s="18" t="s">
        <v>9</v>
      </c>
      <c r="AK7" s="18" t="s">
        <v>13</v>
      </c>
    </row>
    <row r="8" spans="1:37" ht="22.5" x14ac:dyDescent="0.5">
      <c r="A8" s="19" t="s">
        <v>60</v>
      </c>
      <c r="C8" s="19" t="s">
        <v>61</v>
      </c>
      <c r="E8" s="19" t="s">
        <v>62</v>
      </c>
      <c r="G8" s="19" t="s">
        <v>63</v>
      </c>
      <c r="I8" s="19" t="s">
        <v>64</v>
      </c>
      <c r="K8" s="19" t="s">
        <v>65</v>
      </c>
      <c r="M8" s="19" t="s">
        <v>52</v>
      </c>
      <c r="O8" s="19" t="s">
        <v>7</v>
      </c>
      <c r="Q8" s="19" t="s">
        <v>8</v>
      </c>
      <c r="S8" s="19" t="s">
        <v>9</v>
      </c>
      <c r="U8" s="20" t="s">
        <v>7</v>
      </c>
      <c r="W8" s="20" t="s">
        <v>8</v>
      </c>
      <c r="Y8" s="20" t="s">
        <v>7</v>
      </c>
      <c r="AA8" s="20" t="s">
        <v>14</v>
      </c>
      <c r="AC8" s="19" t="s">
        <v>7</v>
      </c>
      <c r="AE8" s="19" t="s">
        <v>66</v>
      </c>
      <c r="AG8" s="19" t="s">
        <v>8</v>
      </c>
      <c r="AI8" s="19" t="s">
        <v>9</v>
      </c>
      <c r="AK8" s="19" t="s">
        <v>13</v>
      </c>
    </row>
    <row r="9" spans="1:37" x14ac:dyDescent="0.5">
      <c r="A9" s="2" t="s">
        <v>67</v>
      </c>
      <c r="C9" s="2" t="s">
        <v>68</v>
      </c>
      <c r="E9" s="2" t="s">
        <v>68</v>
      </c>
      <c r="G9" s="2" t="s">
        <v>69</v>
      </c>
      <c r="I9" s="2" t="s">
        <v>70</v>
      </c>
      <c r="K9" s="4">
        <v>16</v>
      </c>
      <c r="M9" s="4">
        <v>16</v>
      </c>
      <c r="O9" s="4">
        <v>979500</v>
      </c>
      <c r="Q9" s="4">
        <v>920346325000</v>
      </c>
      <c r="S9" s="4">
        <v>920317228825</v>
      </c>
      <c r="U9" s="4">
        <v>0</v>
      </c>
      <c r="W9" s="4">
        <v>0</v>
      </c>
      <c r="Y9" s="4">
        <v>0</v>
      </c>
      <c r="AA9" s="4">
        <v>0</v>
      </c>
      <c r="AC9" s="4">
        <v>979500</v>
      </c>
      <c r="AE9" s="4">
        <v>939615</v>
      </c>
      <c r="AG9" s="4">
        <v>920346325000</v>
      </c>
      <c r="AI9" s="4">
        <v>920317228825</v>
      </c>
      <c r="AK9" s="9">
        <v>5.3707757001667245E-3</v>
      </c>
    </row>
    <row r="10" spans="1:37" x14ac:dyDescent="0.5">
      <c r="A10" s="2" t="s">
        <v>71</v>
      </c>
      <c r="C10" s="2" t="s">
        <v>68</v>
      </c>
      <c r="E10" s="2" t="s">
        <v>68</v>
      </c>
      <c r="G10" s="2" t="s">
        <v>69</v>
      </c>
      <c r="I10" s="2" t="s">
        <v>70</v>
      </c>
      <c r="K10" s="4">
        <v>16</v>
      </c>
      <c r="M10" s="4">
        <v>16</v>
      </c>
      <c r="O10" s="4">
        <v>1000</v>
      </c>
      <c r="Q10" s="4">
        <v>790022434</v>
      </c>
      <c r="S10" s="4">
        <v>984961831</v>
      </c>
      <c r="U10" s="4">
        <v>0</v>
      </c>
      <c r="W10" s="4">
        <v>0</v>
      </c>
      <c r="Y10" s="4">
        <v>0</v>
      </c>
      <c r="AA10" s="4">
        <v>0</v>
      </c>
      <c r="AC10" s="4">
        <v>1000</v>
      </c>
      <c r="AE10" s="4">
        <v>985000</v>
      </c>
      <c r="AG10" s="4">
        <v>790022434</v>
      </c>
      <c r="AI10" s="4">
        <v>984961831</v>
      </c>
      <c r="AK10" s="9">
        <v>5.7480278558736287E-6</v>
      </c>
    </row>
    <row r="11" spans="1:37" x14ac:dyDescent="0.5">
      <c r="A11" s="2" t="s">
        <v>73</v>
      </c>
      <c r="C11" s="2" t="s">
        <v>68</v>
      </c>
      <c r="E11" s="2" t="s">
        <v>68</v>
      </c>
      <c r="G11" s="2" t="s">
        <v>74</v>
      </c>
      <c r="I11" s="2" t="s">
        <v>75</v>
      </c>
      <c r="K11" s="4">
        <v>18</v>
      </c>
      <c r="M11" s="4">
        <v>18</v>
      </c>
      <c r="O11" s="4">
        <v>3000000</v>
      </c>
      <c r="Q11" s="4">
        <v>3000006093750</v>
      </c>
      <c r="S11" s="4">
        <v>3014883168750</v>
      </c>
      <c r="U11" s="4">
        <v>0</v>
      </c>
      <c r="W11" s="4">
        <v>0</v>
      </c>
      <c r="Y11" s="4">
        <v>3000000</v>
      </c>
      <c r="AA11" s="4">
        <v>3023087625000</v>
      </c>
      <c r="AC11" s="4">
        <v>0</v>
      </c>
      <c r="AE11" s="4">
        <v>0</v>
      </c>
      <c r="AG11" s="4">
        <v>0</v>
      </c>
      <c r="AI11" s="4">
        <v>0</v>
      </c>
      <c r="AK11" s="9">
        <v>0</v>
      </c>
    </row>
    <row r="12" spans="1:37" x14ac:dyDescent="0.5">
      <c r="A12" s="2" t="s">
        <v>76</v>
      </c>
      <c r="C12" s="2" t="s">
        <v>68</v>
      </c>
      <c r="E12" s="2" t="s">
        <v>68</v>
      </c>
      <c r="G12" s="2" t="s">
        <v>77</v>
      </c>
      <c r="I12" s="2" t="s">
        <v>78</v>
      </c>
      <c r="K12" s="4">
        <v>0</v>
      </c>
      <c r="M12" s="4">
        <v>0</v>
      </c>
      <c r="O12" s="4">
        <v>1755972</v>
      </c>
      <c r="Q12" s="4">
        <v>1229716990147</v>
      </c>
      <c r="S12" s="4">
        <v>1237806934802</v>
      </c>
      <c r="U12" s="4">
        <v>770120</v>
      </c>
      <c r="W12" s="4">
        <v>548084172531</v>
      </c>
      <c r="Y12" s="4">
        <v>0</v>
      </c>
      <c r="AA12" s="4">
        <v>0</v>
      </c>
      <c r="AC12" s="4">
        <v>2526092</v>
      </c>
      <c r="AE12" s="4">
        <v>718910</v>
      </c>
      <c r="AG12" s="4">
        <v>1777801162666</v>
      </c>
      <c r="AI12" s="4">
        <v>1815962428449</v>
      </c>
      <c r="AK12" s="9">
        <v>1.0597570682863114E-2</v>
      </c>
    </row>
    <row r="13" spans="1:37" x14ac:dyDescent="0.5">
      <c r="A13" s="2" t="s">
        <v>79</v>
      </c>
      <c r="C13" s="2" t="s">
        <v>68</v>
      </c>
      <c r="E13" s="2" t="s">
        <v>68</v>
      </c>
      <c r="G13" s="2" t="s">
        <v>80</v>
      </c>
      <c r="I13" s="2" t="s">
        <v>81</v>
      </c>
      <c r="K13" s="4">
        <v>0</v>
      </c>
      <c r="M13" s="4">
        <v>0</v>
      </c>
      <c r="O13" s="4">
        <v>3026095</v>
      </c>
      <c r="Q13" s="4">
        <v>2089998986502</v>
      </c>
      <c r="S13" s="4">
        <v>2101813877606</v>
      </c>
      <c r="U13" s="4">
        <v>1162876</v>
      </c>
      <c r="W13" s="4">
        <v>815390074185</v>
      </c>
      <c r="Y13" s="4">
        <v>0</v>
      </c>
      <c r="AA13" s="4">
        <v>0</v>
      </c>
      <c r="AC13" s="4">
        <v>4188971</v>
      </c>
      <c r="AE13" s="4">
        <v>706030</v>
      </c>
      <c r="AG13" s="4">
        <v>2905389060671</v>
      </c>
      <c r="AI13" s="4">
        <v>2957424590486</v>
      </c>
      <c r="AK13" s="9">
        <v>1.7258901200770678E-2</v>
      </c>
    </row>
    <row r="14" spans="1:37" x14ac:dyDescent="0.5">
      <c r="A14" s="2" t="s">
        <v>83</v>
      </c>
      <c r="C14" s="2" t="s">
        <v>68</v>
      </c>
      <c r="E14" s="2" t="s">
        <v>68</v>
      </c>
      <c r="G14" s="2" t="s">
        <v>84</v>
      </c>
      <c r="I14" s="2" t="s">
        <v>85</v>
      </c>
      <c r="K14" s="4">
        <v>0</v>
      </c>
      <c r="M14" s="4">
        <v>0</v>
      </c>
      <c r="O14" s="4">
        <v>817550</v>
      </c>
      <c r="Q14" s="4">
        <v>696399323353</v>
      </c>
      <c r="S14" s="4">
        <v>781964448203</v>
      </c>
      <c r="U14" s="4">
        <v>0</v>
      </c>
      <c r="W14" s="4">
        <v>0</v>
      </c>
      <c r="Y14" s="4">
        <v>0</v>
      </c>
      <c r="AA14" s="4">
        <v>0</v>
      </c>
      <c r="AC14" s="4">
        <v>817550</v>
      </c>
      <c r="AE14" s="4">
        <v>984450</v>
      </c>
      <c r="AG14" s="4">
        <v>696399323353</v>
      </c>
      <c r="AI14" s="4">
        <v>804805910062</v>
      </c>
      <c r="AK14" s="9">
        <v>4.6966762000426208E-3</v>
      </c>
    </row>
    <row r="15" spans="1:37" x14ac:dyDescent="0.5">
      <c r="A15" s="2" t="s">
        <v>86</v>
      </c>
      <c r="C15" s="2" t="s">
        <v>68</v>
      </c>
      <c r="E15" s="2" t="s">
        <v>68</v>
      </c>
      <c r="G15" s="2" t="s">
        <v>87</v>
      </c>
      <c r="I15" s="2" t="s">
        <v>88</v>
      </c>
      <c r="K15" s="4">
        <v>0</v>
      </c>
      <c r="M15" s="4">
        <v>0</v>
      </c>
      <c r="O15" s="4">
        <v>2307686</v>
      </c>
      <c r="Q15" s="4">
        <v>1780465032481</v>
      </c>
      <c r="S15" s="4">
        <v>2169740757647</v>
      </c>
      <c r="U15" s="4">
        <v>0</v>
      </c>
      <c r="W15" s="4">
        <v>0</v>
      </c>
      <c r="Y15" s="4">
        <v>0</v>
      </c>
      <c r="AA15" s="4">
        <v>0</v>
      </c>
      <c r="AC15" s="4">
        <v>2307686</v>
      </c>
      <c r="AE15" s="4">
        <v>954260</v>
      </c>
      <c r="AG15" s="4">
        <v>1780465032481</v>
      </c>
      <c r="AI15" s="4">
        <v>2202047109727</v>
      </c>
      <c r="AK15" s="9">
        <v>1.2850678806310828E-2</v>
      </c>
    </row>
    <row r="16" spans="1:37" x14ac:dyDescent="0.5">
      <c r="A16" s="2" t="s">
        <v>89</v>
      </c>
      <c r="C16" s="2" t="s">
        <v>68</v>
      </c>
      <c r="E16" s="2" t="s">
        <v>68</v>
      </c>
      <c r="G16" s="2" t="s">
        <v>90</v>
      </c>
      <c r="I16" s="2" t="s">
        <v>91</v>
      </c>
      <c r="K16" s="4">
        <v>0</v>
      </c>
      <c r="M16" s="4">
        <v>0</v>
      </c>
      <c r="O16" s="4">
        <v>1880649</v>
      </c>
      <c r="Q16" s="4">
        <v>1273784775399</v>
      </c>
      <c r="S16" s="4">
        <v>1268561430779</v>
      </c>
      <c r="U16" s="4">
        <v>1055433</v>
      </c>
      <c r="W16" s="4">
        <v>719915245636</v>
      </c>
      <c r="Y16" s="4">
        <v>0</v>
      </c>
      <c r="AA16" s="4">
        <v>0</v>
      </c>
      <c r="AC16" s="4">
        <v>2936082</v>
      </c>
      <c r="AE16" s="4">
        <v>693980</v>
      </c>
      <c r="AG16" s="4">
        <v>1993700021031</v>
      </c>
      <c r="AI16" s="4">
        <v>2037503230050</v>
      </c>
      <c r="AK16" s="9">
        <v>1.1890435704365781E-2</v>
      </c>
    </row>
    <row r="17" spans="1:37" x14ac:dyDescent="0.5">
      <c r="A17" s="2" t="s">
        <v>92</v>
      </c>
      <c r="C17" s="2" t="s">
        <v>68</v>
      </c>
      <c r="E17" s="2" t="s">
        <v>68</v>
      </c>
      <c r="G17" s="2" t="s">
        <v>93</v>
      </c>
      <c r="I17" s="2" t="s">
        <v>94</v>
      </c>
      <c r="K17" s="4">
        <v>0</v>
      </c>
      <c r="M17" s="4">
        <v>0</v>
      </c>
      <c r="O17" s="4">
        <v>1332684</v>
      </c>
      <c r="Q17" s="4">
        <v>1162570965821</v>
      </c>
      <c r="S17" s="4">
        <v>1241680200027</v>
      </c>
      <c r="U17" s="4">
        <v>53</v>
      </c>
      <c r="W17" s="4">
        <v>46926956</v>
      </c>
      <c r="Y17" s="4">
        <v>0</v>
      </c>
      <c r="AA17" s="4">
        <v>0</v>
      </c>
      <c r="AC17" s="4">
        <v>1332737</v>
      </c>
      <c r="AE17" s="4">
        <v>946190</v>
      </c>
      <c r="AG17" s="4">
        <v>1162617892777</v>
      </c>
      <c r="AI17" s="4">
        <v>1260973557411</v>
      </c>
      <c r="AK17" s="9">
        <v>7.3587736147701461E-3</v>
      </c>
    </row>
    <row r="18" spans="1:37" x14ac:dyDescent="0.5">
      <c r="A18" s="2" t="s">
        <v>95</v>
      </c>
      <c r="C18" s="2" t="s">
        <v>68</v>
      </c>
      <c r="E18" s="2" t="s">
        <v>68</v>
      </c>
      <c r="G18" s="2" t="s">
        <v>96</v>
      </c>
      <c r="I18" s="2" t="s">
        <v>97</v>
      </c>
      <c r="K18" s="4">
        <v>0</v>
      </c>
      <c r="M18" s="4">
        <v>0</v>
      </c>
      <c r="O18" s="4">
        <v>710283</v>
      </c>
      <c r="Q18" s="4">
        <v>582066650543</v>
      </c>
      <c r="S18" s="4">
        <v>650118145335</v>
      </c>
      <c r="U18" s="4">
        <v>0</v>
      </c>
      <c r="W18" s="4">
        <v>0</v>
      </c>
      <c r="Y18" s="4">
        <v>0</v>
      </c>
      <c r="AA18" s="4">
        <v>0</v>
      </c>
      <c r="AC18" s="4">
        <v>710283</v>
      </c>
      <c r="AE18" s="4">
        <v>930940</v>
      </c>
      <c r="AG18" s="4">
        <v>582066650543</v>
      </c>
      <c r="AI18" s="4">
        <v>661205233324</v>
      </c>
      <c r="AK18" s="9">
        <v>3.858653178201962E-3</v>
      </c>
    </row>
    <row r="19" spans="1:37" x14ac:dyDescent="0.5">
      <c r="A19" s="2" t="s">
        <v>98</v>
      </c>
      <c r="C19" s="2" t="s">
        <v>68</v>
      </c>
      <c r="E19" s="2" t="s">
        <v>68</v>
      </c>
      <c r="G19" s="2" t="s">
        <v>99</v>
      </c>
      <c r="I19" s="2" t="s">
        <v>100</v>
      </c>
      <c r="K19" s="4">
        <v>0</v>
      </c>
      <c r="M19" s="4">
        <v>0</v>
      </c>
      <c r="O19" s="4">
        <v>545126</v>
      </c>
      <c r="Q19" s="4">
        <v>461842228195</v>
      </c>
      <c r="S19" s="4">
        <v>496568738175</v>
      </c>
      <c r="U19" s="4">
        <v>0</v>
      </c>
      <c r="W19" s="4">
        <v>0</v>
      </c>
      <c r="Y19" s="4">
        <v>0</v>
      </c>
      <c r="AA19" s="4">
        <v>0</v>
      </c>
      <c r="AC19" s="4">
        <v>545126</v>
      </c>
      <c r="AE19" s="4">
        <v>929140</v>
      </c>
      <c r="AG19" s="4">
        <v>461842228195</v>
      </c>
      <c r="AI19" s="4">
        <v>506478744828</v>
      </c>
      <c r="AK19" s="9">
        <v>2.9557022841418669E-3</v>
      </c>
    </row>
    <row r="20" spans="1:37" x14ac:dyDescent="0.5">
      <c r="A20" s="2" t="s">
        <v>101</v>
      </c>
      <c r="C20" s="2" t="s">
        <v>68</v>
      </c>
      <c r="E20" s="2" t="s">
        <v>68</v>
      </c>
      <c r="G20" s="2" t="s">
        <v>102</v>
      </c>
      <c r="I20" s="2" t="s">
        <v>103</v>
      </c>
      <c r="K20" s="4">
        <v>0</v>
      </c>
      <c r="M20" s="4">
        <v>0</v>
      </c>
      <c r="O20" s="4">
        <v>1058538</v>
      </c>
      <c r="Q20" s="4">
        <v>980881181323</v>
      </c>
      <c r="S20" s="4">
        <v>1008567679027</v>
      </c>
      <c r="U20" s="4">
        <v>0</v>
      </c>
      <c r="W20" s="4">
        <v>0</v>
      </c>
      <c r="Y20" s="4">
        <v>0</v>
      </c>
      <c r="AA20" s="4">
        <v>0</v>
      </c>
      <c r="AC20" s="4">
        <v>1058538</v>
      </c>
      <c r="AE20" s="4">
        <v>971090</v>
      </c>
      <c r="AG20" s="4">
        <v>980881181323</v>
      </c>
      <c r="AI20" s="4">
        <v>1027895833912</v>
      </c>
      <c r="AK20" s="9">
        <v>5.9985815696675746E-3</v>
      </c>
    </row>
    <row r="21" spans="1:37" x14ac:dyDescent="0.5">
      <c r="A21" s="2" t="s">
        <v>104</v>
      </c>
      <c r="C21" s="2" t="s">
        <v>68</v>
      </c>
      <c r="E21" s="2" t="s">
        <v>68</v>
      </c>
      <c r="G21" s="2" t="s">
        <v>105</v>
      </c>
      <c r="I21" s="2" t="s">
        <v>106</v>
      </c>
      <c r="K21" s="4">
        <v>0</v>
      </c>
      <c r="M21" s="4">
        <v>0</v>
      </c>
      <c r="O21" s="4">
        <v>1846132</v>
      </c>
      <c r="Q21" s="4">
        <v>1524544073926</v>
      </c>
      <c r="S21" s="4">
        <v>1649990380675</v>
      </c>
      <c r="U21" s="4">
        <v>194660</v>
      </c>
      <c r="W21" s="4">
        <v>175692108365</v>
      </c>
      <c r="Y21" s="4">
        <v>0</v>
      </c>
      <c r="AA21" s="4">
        <v>0</v>
      </c>
      <c r="AC21" s="4">
        <v>2040792</v>
      </c>
      <c r="AE21" s="4">
        <v>913860</v>
      </c>
      <c r="AG21" s="4">
        <v>1700236182286</v>
      </c>
      <c r="AI21" s="4">
        <v>1864925908440</v>
      </c>
      <c r="AK21" s="9">
        <v>1.0883311143103119E-2</v>
      </c>
    </row>
    <row r="22" spans="1:37" x14ac:dyDescent="0.5">
      <c r="A22" s="2" t="s">
        <v>107</v>
      </c>
      <c r="C22" s="2" t="s">
        <v>68</v>
      </c>
      <c r="E22" s="2" t="s">
        <v>68</v>
      </c>
      <c r="G22" s="2" t="s">
        <v>102</v>
      </c>
      <c r="I22" s="2" t="s">
        <v>108</v>
      </c>
      <c r="K22" s="4">
        <v>0</v>
      </c>
      <c r="M22" s="4">
        <v>0</v>
      </c>
      <c r="O22" s="4">
        <v>36372</v>
      </c>
      <c r="Q22" s="4">
        <v>32883667045</v>
      </c>
      <c r="S22" s="4">
        <v>34050874317</v>
      </c>
      <c r="U22" s="4">
        <v>9779</v>
      </c>
      <c r="W22" s="4">
        <v>9233126963</v>
      </c>
      <c r="Y22" s="4">
        <v>0</v>
      </c>
      <c r="AA22" s="4">
        <v>0</v>
      </c>
      <c r="AC22" s="4">
        <v>46151</v>
      </c>
      <c r="AE22" s="4">
        <v>954250</v>
      </c>
      <c r="AG22" s="4">
        <v>42116794008</v>
      </c>
      <c r="AI22" s="4">
        <v>44037885215</v>
      </c>
      <c r="AK22" s="9">
        <v>2.5699573624349449E-4</v>
      </c>
    </row>
    <row r="23" spans="1:37" x14ac:dyDescent="0.5">
      <c r="A23" s="2" t="s">
        <v>109</v>
      </c>
      <c r="C23" s="2" t="s">
        <v>68</v>
      </c>
      <c r="E23" s="2" t="s">
        <v>68</v>
      </c>
      <c r="G23" s="2" t="s">
        <v>110</v>
      </c>
      <c r="I23" s="2" t="s">
        <v>111</v>
      </c>
      <c r="K23" s="4">
        <v>0</v>
      </c>
      <c r="M23" s="4">
        <v>0</v>
      </c>
      <c r="O23" s="4">
        <v>259508</v>
      </c>
      <c r="Q23" s="4">
        <v>142306678567</v>
      </c>
      <c r="S23" s="4">
        <v>145391508100</v>
      </c>
      <c r="U23" s="4">
        <v>0</v>
      </c>
      <c r="W23" s="4">
        <v>0</v>
      </c>
      <c r="Y23" s="4">
        <v>0</v>
      </c>
      <c r="AA23" s="4">
        <v>0</v>
      </c>
      <c r="AC23" s="4">
        <v>259508</v>
      </c>
      <c r="AE23" s="4">
        <v>578010</v>
      </c>
      <c r="AG23" s="4">
        <v>142306678567</v>
      </c>
      <c r="AI23" s="4">
        <v>149992406649</v>
      </c>
      <c r="AK23" s="9">
        <v>8.7532379880411509E-4</v>
      </c>
    </row>
    <row r="24" spans="1:37" x14ac:dyDescent="0.5">
      <c r="A24" s="2" t="s">
        <v>112</v>
      </c>
      <c r="C24" s="2" t="s">
        <v>68</v>
      </c>
      <c r="E24" s="2" t="s">
        <v>68</v>
      </c>
      <c r="G24" s="2" t="s">
        <v>113</v>
      </c>
      <c r="I24" s="2" t="s">
        <v>114</v>
      </c>
      <c r="K24" s="4">
        <v>0</v>
      </c>
      <c r="M24" s="4">
        <v>0</v>
      </c>
      <c r="O24" s="4">
        <v>860253</v>
      </c>
      <c r="Q24" s="4">
        <v>705112883347</v>
      </c>
      <c r="S24" s="4">
        <v>766326688740</v>
      </c>
      <c r="U24" s="4">
        <v>115098</v>
      </c>
      <c r="W24" s="4">
        <v>103466736861</v>
      </c>
      <c r="Y24" s="4">
        <v>0</v>
      </c>
      <c r="AA24" s="4">
        <v>0</v>
      </c>
      <c r="AC24" s="4">
        <v>975351</v>
      </c>
      <c r="AE24" s="4">
        <v>910610</v>
      </c>
      <c r="AG24" s="4">
        <v>808579620202</v>
      </c>
      <c r="AI24" s="4">
        <v>888129957740</v>
      </c>
      <c r="AK24" s="9">
        <v>5.182937628702272E-3</v>
      </c>
    </row>
    <row r="25" spans="1:37" x14ac:dyDescent="0.5">
      <c r="A25" s="2" t="s">
        <v>115</v>
      </c>
      <c r="C25" s="2" t="s">
        <v>68</v>
      </c>
      <c r="E25" s="2" t="s">
        <v>68</v>
      </c>
      <c r="G25" s="2" t="s">
        <v>116</v>
      </c>
      <c r="I25" s="2" t="s">
        <v>117</v>
      </c>
      <c r="K25" s="4">
        <v>0</v>
      </c>
      <c r="M25" s="4">
        <v>0</v>
      </c>
      <c r="O25" s="4">
        <v>175337</v>
      </c>
      <c r="Q25" s="4">
        <v>122170946524</v>
      </c>
      <c r="S25" s="4">
        <v>123655134167</v>
      </c>
      <c r="U25" s="4">
        <v>222662</v>
      </c>
      <c r="W25" s="4">
        <v>158774927917</v>
      </c>
      <c r="Y25" s="4">
        <v>0</v>
      </c>
      <c r="AA25" s="4">
        <v>0</v>
      </c>
      <c r="AC25" s="4">
        <v>397999</v>
      </c>
      <c r="AE25" s="4">
        <v>714990</v>
      </c>
      <c r="AG25" s="4">
        <v>280945874438</v>
      </c>
      <c r="AI25" s="4">
        <v>284554278104</v>
      </c>
      <c r="AK25" s="9">
        <v>1.6605982745434968E-3</v>
      </c>
    </row>
    <row r="26" spans="1:37" x14ac:dyDescent="0.5">
      <c r="A26" s="2" t="s">
        <v>118</v>
      </c>
      <c r="C26" s="2" t="s">
        <v>68</v>
      </c>
      <c r="E26" s="2" t="s">
        <v>68</v>
      </c>
      <c r="G26" s="2" t="s">
        <v>119</v>
      </c>
      <c r="I26" s="2" t="s">
        <v>81</v>
      </c>
      <c r="K26" s="4">
        <v>0</v>
      </c>
      <c r="M26" s="4">
        <v>0</v>
      </c>
      <c r="O26" s="4">
        <v>76430</v>
      </c>
      <c r="Q26" s="4">
        <v>52098240871</v>
      </c>
      <c r="S26" s="4">
        <v>52989158490</v>
      </c>
      <c r="U26" s="4">
        <v>444907</v>
      </c>
      <c r="W26" s="4">
        <v>312521737894</v>
      </c>
      <c r="Y26" s="4">
        <v>0</v>
      </c>
      <c r="AA26" s="4">
        <v>0</v>
      </c>
      <c r="AC26" s="4">
        <v>521337</v>
      </c>
      <c r="AE26" s="4">
        <v>704080</v>
      </c>
      <c r="AG26" s="4">
        <v>364619978765</v>
      </c>
      <c r="AI26" s="4">
        <v>367048731270</v>
      </c>
      <c r="AK26" s="9">
        <v>2.1420183659919241E-3</v>
      </c>
    </row>
    <row r="27" spans="1:37" x14ac:dyDescent="0.5">
      <c r="A27" s="2" t="s">
        <v>120</v>
      </c>
      <c r="C27" s="2" t="s">
        <v>68</v>
      </c>
      <c r="E27" s="2" t="s">
        <v>68</v>
      </c>
      <c r="G27" s="2" t="s">
        <v>110</v>
      </c>
      <c r="I27" s="2" t="s">
        <v>121</v>
      </c>
      <c r="K27" s="4">
        <v>0</v>
      </c>
      <c r="M27" s="4">
        <v>0</v>
      </c>
      <c r="O27" s="4">
        <v>10484</v>
      </c>
      <c r="Q27" s="4">
        <v>5202022262</v>
      </c>
      <c r="S27" s="4">
        <v>5665229223</v>
      </c>
      <c r="U27" s="4">
        <v>0</v>
      </c>
      <c r="W27" s="4">
        <v>0</v>
      </c>
      <c r="Y27" s="4">
        <v>0</v>
      </c>
      <c r="AA27" s="4">
        <v>0</v>
      </c>
      <c r="AC27" s="4">
        <v>10484</v>
      </c>
      <c r="AE27" s="4">
        <v>556770</v>
      </c>
      <c r="AG27" s="4">
        <v>5202022262</v>
      </c>
      <c r="AI27" s="4">
        <v>5836950489</v>
      </c>
      <c r="AK27" s="9">
        <v>3.406320219542314E-5</v>
      </c>
    </row>
    <row r="28" spans="1:37" x14ac:dyDescent="0.5">
      <c r="A28" s="2" t="s">
        <v>122</v>
      </c>
      <c r="C28" s="2" t="s">
        <v>68</v>
      </c>
      <c r="E28" s="2" t="s">
        <v>68</v>
      </c>
      <c r="G28" s="2" t="s">
        <v>123</v>
      </c>
      <c r="I28" s="2" t="s">
        <v>70</v>
      </c>
      <c r="K28" s="4">
        <v>0</v>
      </c>
      <c r="M28" s="4">
        <v>0</v>
      </c>
      <c r="O28" s="4">
        <v>2334004</v>
      </c>
      <c r="Q28" s="4">
        <v>1836258132888</v>
      </c>
      <c r="S28" s="4">
        <v>1950521577279</v>
      </c>
      <c r="U28" s="4">
        <v>747496</v>
      </c>
      <c r="W28" s="4">
        <v>630015363321</v>
      </c>
      <c r="Y28" s="4">
        <v>0</v>
      </c>
      <c r="AA28" s="4">
        <v>0</v>
      </c>
      <c r="AC28" s="4">
        <v>3081500</v>
      </c>
      <c r="AE28" s="4">
        <v>848720</v>
      </c>
      <c r="AG28" s="4">
        <v>2466273496185</v>
      </c>
      <c r="AI28" s="4">
        <v>2615229335936</v>
      </c>
      <c r="AK28" s="9">
        <v>1.5261922441396633E-2</v>
      </c>
    </row>
    <row r="29" spans="1:37" x14ac:dyDescent="0.5">
      <c r="A29" s="2" t="s">
        <v>124</v>
      </c>
      <c r="C29" s="2" t="s">
        <v>68</v>
      </c>
      <c r="E29" s="2" t="s">
        <v>68</v>
      </c>
      <c r="G29" s="2" t="s">
        <v>110</v>
      </c>
      <c r="I29" s="2" t="s">
        <v>125</v>
      </c>
      <c r="K29" s="4">
        <v>0</v>
      </c>
      <c r="M29" s="4">
        <v>0</v>
      </c>
      <c r="O29" s="4">
        <v>26094</v>
      </c>
      <c r="Q29" s="4">
        <v>15250476957</v>
      </c>
      <c r="S29" s="4">
        <v>15756773181</v>
      </c>
      <c r="U29" s="4">
        <v>0</v>
      </c>
      <c r="W29" s="4">
        <v>0</v>
      </c>
      <c r="Y29" s="4">
        <v>0</v>
      </c>
      <c r="AA29" s="4">
        <v>0</v>
      </c>
      <c r="AC29" s="4">
        <v>26094</v>
      </c>
      <c r="AE29" s="4">
        <v>620170</v>
      </c>
      <c r="AG29" s="4">
        <v>15250476957</v>
      </c>
      <c r="AI29" s="4">
        <v>16182088899</v>
      </c>
      <c r="AK29" s="9">
        <v>9.4435230716747857E-5</v>
      </c>
    </row>
    <row r="30" spans="1:37" x14ac:dyDescent="0.5">
      <c r="A30" s="2" t="s">
        <v>126</v>
      </c>
      <c r="C30" s="2" t="s">
        <v>68</v>
      </c>
      <c r="E30" s="2" t="s">
        <v>68</v>
      </c>
      <c r="G30" s="2" t="s">
        <v>127</v>
      </c>
      <c r="I30" s="2" t="s">
        <v>128</v>
      </c>
      <c r="K30" s="4">
        <v>0</v>
      </c>
      <c r="M30" s="4">
        <v>0</v>
      </c>
      <c r="O30" s="4">
        <v>2754106</v>
      </c>
      <c r="Q30" s="4">
        <v>2088866145783</v>
      </c>
      <c r="S30" s="4">
        <v>2274665703988</v>
      </c>
      <c r="U30" s="4">
        <v>515560</v>
      </c>
      <c r="W30" s="4">
        <v>428223139787</v>
      </c>
      <c r="Y30" s="4">
        <v>17126</v>
      </c>
      <c r="AA30" s="4">
        <v>14318322486</v>
      </c>
      <c r="AC30" s="4">
        <v>3252540</v>
      </c>
      <c r="AE30" s="4">
        <v>841810</v>
      </c>
      <c r="AG30" s="4">
        <v>2503905838236</v>
      </c>
      <c r="AI30" s="4">
        <v>2737914599097</v>
      </c>
      <c r="AK30" s="9">
        <v>1.5977887555941886E-2</v>
      </c>
    </row>
    <row r="31" spans="1:37" x14ac:dyDescent="0.5">
      <c r="A31" s="2" t="s">
        <v>129</v>
      </c>
      <c r="C31" s="2" t="s">
        <v>68</v>
      </c>
      <c r="E31" s="2" t="s">
        <v>68</v>
      </c>
      <c r="G31" s="2" t="s">
        <v>130</v>
      </c>
      <c r="I31" s="2" t="s">
        <v>131</v>
      </c>
      <c r="K31" s="4">
        <v>0</v>
      </c>
      <c r="M31" s="4">
        <v>0</v>
      </c>
      <c r="O31" s="4">
        <v>986060</v>
      </c>
      <c r="Q31" s="4">
        <v>544332396320</v>
      </c>
      <c r="S31" s="4">
        <v>582590974724</v>
      </c>
      <c r="U31" s="4">
        <v>41071</v>
      </c>
      <c r="W31" s="4">
        <v>24567880199</v>
      </c>
      <c r="Y31" s="4">
        <v>0</v>
      </c>
      <c r="AA31" s="4">
        <v>0</v>
      </c>
      <c r="AC31" s="4">
        <v>1027131</v>
      </c>
      <c r="AE31" s="4">
        <v>606480</v>
      </c>
      <c r="AG31" s="4">
        <v>568900276519</v>
      </c>
      <c r="AI31" s="4">
        <v>622910270171</v>
      </c>
      <c r="AK31" s="9">
        <v>3.635171914243117E-3</v>
      </c>
    </row>
    <row r="32" spans="1:37" x14ac:dyDescent="0.5">
      <c r="A32" s="2" t="s">
        <v>132</v>
      </c>
      <c r="C32" s="2" t="s">
        <v>68</v>
      </c>
      <c r="E32" s="2" t="s">
        <v>68</v>
      </c>
      <c r="G32" s="2" t="s">
        <v>133</v>
      </c>
      <c r="I32" s="2" t="s">
        <v>134</v>
      </c>
      <c r="K32" s="4">
        <v>0</v>
      </c>
      <c r="M32" s="4">
        <v>0</v>
      </c>
      <c r="O32" s="4">
        <v>2431674</v>
      </c>
      <c r="Q32" s="4">
        <v>1898210905616</v>
      </c>
      <c r="S32" s="4">
        <v>1969336457855</v>
      </c>
      <c r="U32" s="4">
        <v>215451</v>
      </c>
      <c r="W32" s="4">
        <v>176190020783</v>
      </c>
      <c r="Y32" s="4">
        <v>0</v>
      </c>
      <c r="AA32" s="4">
        <v>0</v>
      </c>
      <c r="AC32" s="4">
        <v>2647125</v>
      </c>
      <c r="AE32" s="4">
        <v>822600</v>
      </c>
      <c r="AG32" s="4">
        <v>2074400926398</v>
      </c>
      <c r="AI32" s="4">
        <v>2177440645905</v>
      </c>
      <c r="AK32" s="9">
        <v>1.2707080714454005E-2</v>
      </c>
    </row>
    <row r="33" spans="1:37" x14ac:dyDescent="0.5">
      <c r="A33" s="2" t="s">
        <v>135</v>
      </c>
      <c r="C33" s="2" t="s">
        <v>68</v>
      </c>
      <c r="E33" s="2" t="s">
        <v>68</v>
      </c>
      <c r="G33" s="2" t="s">
        <v>110</v>
      </c>
      <c r="I33" s="2" t="s">
        <v>121</v>
      </c>
      <c r="K33" s="4">
        <v>0</v>
      </c>
      <c r="M33" s="4">
        <v>0</v>
      </c>
      <c r="O33" s="4">
        <v>164255</v>
      </c>
      <c r="Q33" s="4">
        <v>92401056511</v>
      </c>
      <c r="S33" s="4">
        <v>95175514105</v>
      </c>
      <c r="U33" s="4">
        <v>196277</v>
      </c>
      <c r="W33" s="4">
        <v>115210846384</v>
      </c>
      <c r="Y33" s="4">
        <v>0</v>
      </c>
      <c r="AA33" s="4">
        <v>0</v>
      </c>
      <c r="AC33" s="4">
        <v>360532</v>
      </c>
      <c r="AE33" s="4">
        <v>594820</v>
      </c>
      <c r="AG33" s="4">
        <v>207611902895</v>
      </c>
      <c r="AI33" s="4">
        <v>214443334238</v>
      </c>
      <c r="AK33" s="9">
        <v>1.2514457107997751E-3</v>
      </c>
    </row>
    <row r="34" spans="1:37" x14ac:dyDescent="0.5">
      <c r="A34" s="2" t="s">
        <v>136</v>
      </c>
      <c r="C34" s="2" t="s">
        <v>68</v>
      </c>
      <c r="E34" s="2" t="s">
        <v>68</v>
      </c>
      <c r="G34" s="2" t="s">
        <v>137</v>
      </c>
      <c r="I34" s="2" t="s">
        <v>138</v>
      </c>
      <c r="K34" s="4">
        <v>0</v>
      </c>
      <c r="M34" s="4">
        <v>0</v>
      </c>
      <c r="O34" s="4">
        <v>1693537</v>
      </c>
      <c r="Q34" s="4">
        <v>1237405819534</v>
      </c>
      <c r="S34" s="4">
        <v>1317520730093</v>
      </c>
      <c r="U34" s="4">
        <v>206778</v>
      </c>
      <c r="W34" s="4">
        <v>162483375188</v>
      </c>
      <c r="Y34" s="4">
        <v>0</v>
      </c>
      <c r="AA34" s="4">
        <v>0</v>
      </c>
      <c r="AC34" s="4">
        <v>1900315</v>
      </c>
      <c r="AE34" s="4">
        <v>792000</v>
      </c>
      <c r="AG34" s="4">
        <v>1399889194721</v>
      </c>
      <c r="AI34" s="4">
        <v>1504991159332</v>
      </c>
      <c r="AK34" s="9">
        <v>8.7828084646702238E-3</v>
      </c>
    </row>
    <row r="35" spans="1:37" x14ac:dyDescent="0.5">
      <c r="A35" s="2" t="s">
        <v>139</v>
      </c>
      <c r="C35" s="2" t="s">
        <v>68</v>
      </c>
      <c r="E35" s="2" t="s">
        <v>68</v>
      </c>
      <c r="G35" s="2" t="s">
        <v>110</v>
      </c>
      <c r="I35" s="2" t="s">
        <v>140</v>
      </c>
      <c r="K35" s="4">
        <v>0</v>
      </c>
      <c r="M35" s="4">
        <v>0</v>
      </c>
      <c r="O35" s="4">
        <v>119889</v>
      </c>
      <c r="Q35" s="4">
        <v>66822178143</v>
      </c>
      <c r="S35" s="4">
        <v>68391626441</v>
      </c>
      <c r="U35" s="4">
        <v>0</v>
      </c>
      <c r="W35" s="4">
        <v>0</v>
      </c>
      <c r="Y35" s="4">
        <v>0</v>
      </c>
      <c r="AA35" s="4">
        <v>0</v>
      </c>
      <c r="AC35" s="4">
        <v>119889</v>
      </c>
      <c r="AE35" s="4">
        <v>586460</v>
      </c>
      <c r="AG35" s="4">
        <v>66822178143</v>
      </c>
      <c r="AI35" s="4">
        <v>70307378423</v>
      </c>
      <c r="AK35" s="9">
        <v>4.1029891405898803E-4</v>
      </c>
    </row>
    <row r="36" spans="1:37" x14ac:dyDescent="0.5">
      <c r="A36" s="2" t="s">
        <v>141</v>
      </c>
      <c r="C36" s="2" t="s">
        <v>68</v>
      </c>
      <c r="E36" s="2" t="s">
        <v>68</v>
      </c>
      <c r="G36" s="2" t="s">
        <v>142</v>
      </c>
      <c r="I36" s="2" t="s">
        <v>143</v>
      </c>
      <c r="K36" s="4">
        <v>0</v>
      </c>
      <c r="M36" s="4">
        <v>0</v>
      </c>
      <c r="O36" s="4">
        <v>22194</v>
      </c>
      <c r="Q36" s="4">
        <v>16712234385</v>
      </c>
      <c r="S36" s="4">
        <v>16934697395</v>
      </c>
      <c r="U36" s="4">
        <v>0</v>
      </c>
      <c r="W36" s="4">
        <v>0</v>
      </c>
      <c r="Y36" s="4">
        <v>0</v>
      </c>
      <c r="AA36" s="4">
        <v>0</v>
      </c>
      <c r="AC36" s="4">
        <v>22194</v>
      </c>
      <c r="AE36" s="4">
        <v>767010</v>
      </c>
      <c r="AG36" s="4">
        <v>16712234385</v>
      </c>
      <c r="AI36" s="4">
        <v>17022360297</v>
      </c>
      <c r="AK36" s="9">
        <v>9.9338875964903549E-5</v>
      </c>
    </row>
    <row r="37" spans="1:37" x14ac:dyDescent="0.5">
      <c r="A37" s="2" t="s">
        <v>144</v>
      </c>
      <c r="C37" s="2" t="s">
        <v>68</v>
      </c>
      <c r="E37" s="2" t="s">
        <v>68</v>
      </c>
      <c r="G37" s="2" t="s">
        <v>145</v>
      </c>
      <c r="I37" s="2" t="s">
        <v>146</v>
      </c>
      <c r="K37" s="4">
        <v>0</v>
      </c>
      <c r="M37" s="4">
        <v>0</v>
      </c>
      <c r="O37" s="4">
        <v>36154</v>
      </c>
      <c r="Q37" s="4">
        <v>19541185431</v>
      </c>
      <c r="S37" s="4">
        <v>20024563078</v>
      </c>
      <c r="U37" s="4">
        <v>246504</v>
      </c>
      <c r="W37" s="4">
        <v>138506324125</v>
      </c>
      <c r="Y37" s="4">
        <v>0</v>
      </c>
      <c r="AA37" s="4">
        <v>0</v>
      </c>
      <c r="AC37" s="4">
        <v>282658</v>
      </c>
      <c r="AE37" s="4">
        <v>570380</v>
      </c>
      <c r="AG37" s="4">
        <v>158047509556</v>
      </c>
      <c r="AI37" s="4">
        <v>161216222669</v>
      </c>
      <c r="AK37" s="9">
        <v>9.4082360306217542E-4</v>
      </c>
    </row>
    <row r="38" spans="1:37" x14ac:dyDescent="0.5">
      <c r="A38" s="2" t="s">
        <v>147</v>
      </c>
      <c r="C38" s="2" t="s">
        <v>68</v>
      </c>
      <c r="E38" s="2" t="s">
        <v>68</v>
      </c>
      <c r="G38" s="2" t="s">
        <v>148</v>
      </c>
      <c r="I38" s="2" t="s">
        <v>149</v>
      </c>
      <c r="K38" s="4">
        <v>0</v>
      </c>
      <c r="M38" s="4">
        <v>0</v>
      </c>
      <c r="O38" s="4">
        <v>413995</v>
      </c>
      <c r="Q38" s="4">
        <v>290993276505</v>
      </c>
      <c r="S38" s="4">
        <v>297282429309</v>
      </c>
      <c r="U38" s="4">
        <v>253534</v>
      </c>
      <c r="W38" s="4">
        <v>183343768073</v>
      </c>
      <c r="Y38" s="4">
        <v>0</v>
      </c>
      <c r="AA38" s="4">
        <v>0</v>
      </c>
      <c r="AC38" s="4">
        <v>667529</v>
      </c>
      <c r="AE38" s="4">
        <v>729180</v>
      </c>
      <c r="AG38" s="4">
        <v>474337044578</v>
      </c>
      <c r="AI38" s="4">
        <v>486729934704</v>
      </c>
      <c r="AK38" s="9">
        <v>2.8404524265937207E-3</v>
      </c>
    </row>
    <row r="39" spans="1:37" x14ac:dyDescent="0.5">
      <c r="A39" s="2" t="s">
        <v>150</v>
      </c>
      <c r="C39" s="2" t="s">
        <v>68</v>
      </c>
      <c r="E39" s="2" t="s">
        <v>68</v>
      </c>
      <c r="G39" s="2" t="s">
        <v>148</v>
      </c>
      <c r="I39" s="2" t="s">
        <v>151</v>
      </c>
      <c r="K39" s="4">
        <v>0</v>
      </c>
      <c r="M39" s="4">
        <v>0</v>
      </c>
      <c r="O39" s="4">
        <v>399845</v>
      </c>
      <c r="Q39" s="4">
        <v>288008157364</v>
      </c>
      <c r="S39" s="4">
        <v>291999486531</v>
      </c>
      <c r="U39" s="4">
        <v>464434</v>
      </c>
      <c r="W39" s="4">
        <v>342313414610</v>
      </c>
      <c r="Y39" s="4">
        <v>0</v>
      </c>
      <c r="AA39" s="4">
        <v>0</v>
      </c>
      <c r="AC39" s="4">
        <v>864279</v>
      </c>
      <c r="AE39" s="4">
        <v>750710</v>
      </c>
      <c r="AG39" s="4">
        <v>630321571960</v>
      </c>
      <c r="AI39" s="4">
        <v>648797746203</v>
      </c>
      <c r="AK39" s="9">
        <v>3.7862457210312678E-3</v>
      </c>
    </row>
    <row r="40" spans="1:37" x14ac:dyDescent="0.5">
      <c r="A40" s="2" t="s">
        <v>152</v>
      </c>
      <c r="C40" s="2" t="s">
        <v>68</v>
      </c>
      <c r="E40" s="2" t="s">
        <v>68</v>
      </c>
      <c r="G40" s="2" t="s">
        <v>153</v>
      </c>
      <c r="I40" s="2" t="s">
        <v>154</v>
      </c>
      <c r="K40" s="4">
        <v>0</v>
      </c>
      <c r="M40" s="4">
        <v>0</v>
      </c>
      <c r="O40" s="4">
        <v>647120</v>
      </c>
      <c r="Q40" s="4">
        <v>494093844829</v>
      </c>
      <c r="S40" s="4">
        <v>495318809652</v>
      </c>
      <c r="U40" s="4">
        <v>421158</v>
      </c>
      <c r="W40" s="4">
        <v>325209999199</v>
      </c>
      <c r="Y40" s="4">
        <v>0</v>
      </c>
      <c r="AA40" s="4">
        <v>0</v>
      </c>
      <c r="AC40" s="4">
        <v>1068278</v>
      </c>
      <c r="AE40" s="4">
        <v>780310</v>
      </c>
      <c r="AG40" s="4">
        <v>819303844021</v>
      </c>
      <c r="AI40" s="4">
        <v>833555704644</v>
      </c>
      <c r="AK40" s="9">
        <v>4.8644538893975508E-3</v>
      </c>
    </row>
    <row r="41" spans="1:37" x14ac:dyDescent="0.5">
      <c r="A41" s="2" t="s">
        <v>155</v>
      </c>
      <c r="C41" s="2" t="s">
        <v>68</v>
      </c>
      <c r="E41" s="2" t="s">
        <v>68</v>
      </c>
      <c r="G41" s="2" t="s">
        <v>156</v>
      </c>
      <c r="I41" s="2" t="s">
        <v>157</v>
      </c>
      <c r="K41" s="4">
        <v>18</v>
      </c>
      <c r="M41" s="4">
        <v>18</v>
      </c>
      <c r="O41" s="4">
        <v>990000</v>
      </c>
      <c r="Q41" s="4">
        <v>976593625000</v>
      </c>
      <c r="S41" s="4">
        <v>989961637500</v>
      </c>
      <c r="U41" s="4">
        <v>0</v>
      </c>
      <c r="W41" s="4">
        <v>0</v>
      </c>
      <c r="Y41" s="4">
        <v>990000</v>
      </c>
      <c r="AA41" s="4">
        <v>990000000000</v>
      </c>
      <c r="AC41" s="4">
        <v>0</v>
      </c>
      <c r="AE41" s="4">
        <v>0</v>
      </c>
      <c r="AG41" s="4">
        <v>0</v>
      </c>
      <c r="AI41" s="4">
        <v>0</v>
      </c>
      <c r="AK41" s="9">
        <v>0</v>
      </c>
    </row>
    <row r="42" spans="1:37" x14ac:dyDescent="0.5">
      <c r="A42" s="2" t="s">
        <v>158</v>
      </c>
      <c r="C42" s="2" t="s">
        <v>68</v>
      </c>
      <c r="E42" s="2" t="s">
        <v>68</v>
      </c>
      <c r="G42" s="2" t="s">
        <v>156</v>
      </c>
      <c r="I42" s="2" t="s">
        <v>157</v>
      </c>
      <c r="K42" s="4">
        <v>18</v>
      </c>
      <c r="M42" s="4">
        <v>18</v>
      </c>
      <c r="O42" s="4">
        <v>3000</v>
      </c>
      <c r="Q42" s="4">
        <v>2643409665</v>
      </c>
      <c r="S42" s="4">
        <v>2999883750</v>
      </c>
      <c r="U42" s="4">
        <v>0</v>
      </c>
      <c r="W42" s="4">
        <v>0</v>
      </c>
      <c r="Y42" s="4">
        <v>3000</v>
      </c>
      <c r="AA42" s="4">
        <v>3000000000</v>
      </c>
      <c r="AC42" s="4">
        <v>0</v>
      </c>
      <c r="AE42" s="4">
        <v>0</v>
      </c>
      <c r="AG42" s="4">
        <v>0</v>
      </c>
      <c r="AI42" s="4">
        <v>0</v>
      </c>
      <c r="AK42" s="9">
        <v>0</v>
      </c>
    </row>
    <row r="43" spans="1:37" x14ac:dyDescent="0.5">
      <c r="A43" s="2" t="s">
        <v>159</v>
      </c>
      <c r="C43" s="2" t="s">
        <v>68</v>
      </c>
      <c r="E43" s="2" t="s">
        <v>68</v>
      </c>
      <c r="G43" s="2" t="s">
        <v>160</v>
      </c>
      <c r="I43" s="2" t="s">
        <v>161</v>
      </c>
      <c r="K43" s="4">
        <v>16</v>
      </c>
      <c r="M43" s="4">
        <v>16</v>
      </c>
      <c r="O43" s="4">
        <v>5850000</v>
      </c>
      <c r="Q43" s="4">
        <v>5722622945047</v>
      </c>
      <c r="S43" s="4">
        <v>5762026712812</v>
      </c>
      <c r="U43" s="4">
        <v>0</v>
      </c>
      <c r="W43" s="4">
        <v>0</v>
      </c>
      <c r="Y43" s="4">
        <v>0</v>
      </c>
      <c r="AA43" s="4">
        <v>0</v>
      </c>
      <c r="AC43" s="4">
        <v>5850000</v>
      </c>
      <c r="AE43" s="4">
        <v>1000000</v>
      </c>
      <c r="AG43" s="4">
        <v>5722622945047</v>
      </c>
      <c r="AI43" s="4">
        <v>5849773312500</v>
      </c>
      <c r="AK43" s="9">
        <v>3.4138033467406667E-2</v>
      </c>
    </row>
    <row r="44" spans="1:37" x14ac:dyDescent="0.5">
      <c r="A44" s="2" t="s">
        <v>162</v>
      </c>
      <c r="C44" s="2" t="s">
        <v>68</v>
      </c>
      <c r="E44" s="2" t="s">
        <v>68</v>
      </c>
      <c r="G44" s="2" t="s">
        <v>163</v>
      </c>
      <c r="I44" s="2" t="s">
        <v>164</v>
      </c>
      <c r="K44" s="4">
        <v>16</v>
      </c>
      <c r="M44" s="4">
        <v>16</v>
      </c>
      <c r="O44" s="4">
        <v>3497458</v>
      </c>
      <c r="Q44" s="4">
        <v>3349000051726</v>
      </c>
      <c r="S44" s="4">
        <v>3401310479637</v>
      </c>
      <c r="U44" s="4">
        <v>0</v>
      </c>
      <c r="W44" s="4">
        <v>0</v>
      </c>
      <c r="Y44" s="4">
        <v>0</v>
      </c>
      <c r="AA44" s="4">
        <v>0</v>
      </c>
      <c r="AC44" s="4">
        <v>3497458</v>
      </c>
      <c r="AE44" s="4">
        <v>972547</v>
      </c>
      <c r="AG44" s="4">
        <v>3349000051726</v>
      </c>
      <c r="AI44" s="4">
        <v>3401310479637</v>
      </c>
      <c r="AK44" s="9">
        <v>1.9849324885593832E-2</v>
      </c>
    </row>
    <row r="45" spans="1:37" x14ac:dyDescent="0.5">
      <c r="A45" s="2" t="s">
        <v>165</v>
      </c>
      <c r="C45" s="2" t="s">
        <v>68</v>
      </c>
      <c r="E45" s="2" t="s">
        <v>68</v>
      </c>
      <c r="G45" s="2" t="s">
        <v>166</v>
      </c>
      <c r="I45" s="2" t="s">
        <v>167</v>
      </c>
      <c r="K45" s="4">
        <v>18</v>
      </c>
      <c r="M45" s="4">
        <v>18</v>
      </c>
      <c r="O45" s="4">
        <v>5000000</v>
      </c>
      <c r="Q45" s="4">
        <v>4703008125000</v>
      </c>
      <c r="S45" s="4">
        <v>4717432192418</v>
      </c>
      <c r="U45" s="4">
        <v>0</v>
      </c>
      <c r="W45" s="4">
        <v>0</v>
      </c>
      <c r="Y45" s="4">
        <v>0</v>
      </c>
      <c r="AA45" s="4">
        <v>0</v>
      </c>
      <c r="AC45" s="4">
        <v>5000000</v>
      </c>
      <c r="AE45" s="4">
        <v>944273</v>
      </c>
      <c r="AG45" s="4">
        <v>4703008125000</v>
      </c>
      <c r="AI45" s="4">
        <v>4721182047106</v>
      </c>
      <c r="AK45" s="9">
        <v>2.7551814766125459E-2</v>
      </c>
    </row>
    <row r="46" spans="1:37" x14ac:dyDescent="0.5">
      <c r="A46" s="2" t="s">
        <v>168</v>
      </c>
      <c r="C46" s="2" t="s">
        <v>68</v>
      </c>
      <c r="E46" s="2" t="s">
        <v>68</v>
      </c>
      <c r="G46" s="2" t="s">
        <v>169</v>
      </c>
      <c r="I46" s="2" t="s">
        <v>170</v>
      </c>
      <c r="K46" s="4">
        <v>18</v>
      </c>
      <c r="M46" s="4">
        <v>18</v>
      </c>
      <c r="O46" s="4">
        <v>1998800</v>
      </c>
      <c r="Q46" s="4">
        <v>1998800000000</v>
      </c>
      <c r="S46" s="4">
        <v>1898512594186</v>
      </c>
      <c r="U46" s="4">
        <v>0</v>
      </c>
      <c r="W46" s="4">
        <v>0</v>
      </c>
      <c r="Y46" s="4">
        <v>0</v>
      </c>
      <c r="AA46" s="4">
        <v>0</v>
      </c>
      <c r="AC46" s="4">
        <v>1998800</v>
      </c>
      <c r="AE46" s="4">
        <v>949863</v>
      </c>
      <c r="AG46" s="4">
        <v>1998800000000</v>
      </c>
      <c r="AI46" s="4">
        <v>1898512594186</v>
      </c>
      <c r="AK46" s="9">
        <v>1.1079315901032142E-2</v>
      </c>
    </row>
    <row r="47" spans="1:37" x14ac:dyDescent="0.5">
      <c r="A47" s="2" t="s">
        <v>171</v>
      </c>
      <c r="C47" s="2" t="s">
        <v>68</v>
      </c>
      <c r="E47" s="2" t="s">
        <v>68</v>
      </c>
      <c r="G47" s="2" t="s">
        <v>172</v>
      </c>
      <c r="I47" s="2" t="s">
        <v>173</v>
      </c>
      <c r="K47" s="4">
        <v>15</v>
      </c>
      <c r="M47" s="4">
        <v>15</v>
      </c>
      <c r="O47" s="4">
        <v>7833000</v>
      </c>
      <c r="Q47" s="4">
        <v>7616787942331</v>
      </c>
      <c r="S47" s="4">
        <v>7711704808858</v>
      </c>
      <c r="U47" s="4">
        <v>0</v>
      </c>
      <c r="W47" s="4">
        <v>0</v>
      </c>
      <c r="Y47" s="4">
        <v>4040891</v>
      </c>
      <c r="AA47" s="4">
        <v>3989133278538</v>
      </c>
      <c r="AC47" s="4">
        <v>3792109</v>
      </c>
      <c r="AE47" s="4">
        <v>985588</v>
      </c>
      <c r="AG47" s="4">
        <v>3687436500346</v>
      </c>
      <c r="AI47" s="4">
        <v>3737312298628</v>
      </c>
      <c r="AK47" s="9">
        <v>2.1810160071687939E-2</v>
      </c>
    </row>
    <row r="48" spans="1:37" x14ac:dyDescent="0.5">
      <c r="A48" s="2" t="s">
        <v>174</v>
      </c>
      <c r="C48" s="2" t="s">
        <v>68</v>
      </c>
      <c r="E48" s="2" t="s">
        <v>68</v>
      </c>
      <c r="G48" s="2" t="s">
        <v>172</v>
      </c>
      <c r="I48" s="2" t="s">
        <v>175</v>
      </c>
      <c r="K48" s="4">
        <v>15</v>
      </c>
      <c r="M48" s="4">
        <v>15</v>
      </c>
      <c r="O48" s="4">
        <v>7719700</v>
      </c>
      <c r="Q48" s="4">
        <v>7360254786438</v>
      </c>
      <c r="S48" s="4">
        <v>7558474511862</v>
      </c>
      <c r="U48" s="4">
        <v>100</v>
      </c>
      <c r="W48" s="4">
        <v>98503815</v>
      </c>
      <c r="Y48" s="4">
        <v>2458500</v>
      </c>
      <c r="AA48" s="4">
        <v>2421614050568</v>
      </c>
      <c r="AC48" s="4">
        <v>5261300</v>
      </c>
      <c r="AE48" s="4">
        <v>983115</v>
      </c>
      <c r="AG48" s="4">
        <v>5016326139916</v>
      </c>
      <c r="AI48" s="4">
        <v>5172262516560</v>
      </c>
      <c r="AK48" s="9">
        <v>3.018422449212442E-2</v>
      </c>
    </row>
    <row r="49" spans="1:37" x14ac:dyDescent="0.5">
      <c r="A49" s="2" t="s">
        <v>176</v>
      </c>
      <c r="C49" s="2" t="s">
        <v>68</v>
      </c>
      <c r="E49" s="2" t="s">
        <v>68</v>
      </c>
      <c r="G49" s="2" t="s">
        <v>177</v>
      </c>
      <c r="I49" s="2" t="s">
        <v>178</v>
      </c>
      <c r="K49" s="4">
        <v>16</v>
      </c>
      <c r="M49" s="4">
        <v>16</v>
      </c>
      <c r="O49" s="4">
        <v>500000</v>
      </c>
      <c r="Q49" s="4">
        <v>475186111875</v>
      </c>
      <c r="S49" s="4">
        <v>488480570644</v>
      </c>
      <c r="U49" s="4">
        <v>0</v>
      </c>
      <c r="W49" s="4">
        <v>0</v>
      </c>
      <c r="Y49" s="4">
        <v>0</v>
      </c>
      <c r="AA49" s="4">
        <v>0</v>
      </c>
      <c r="AC49" s="4">
        <v>500000</v>
      </c>
      <c r="AE49" s="4">
        <v>976999</v>
      </c>
      <c r="AG49" s="4">
        <v>475186111875</v>
      </c>
      <c r="AI49" s="4">
        <v>488480570644</v>
      </c>
      <c r="AK49" s="9">
        <v>2.8506687657775419E-3</v>
      </c>
    </row>
    <row r="50" spans="1:37" x14ac:dyDescent="0.5">
      <c r="A50" s="2" t="s">
        <v>179</v>
      </c>
      <c r="C50" s="2" t="s">
        <v>68</v>
      </c>
      <c r="E50" s="2" t="s">
        <v>68</v>
      </c>
      <c r="G50" s="2" t="s">
        <v>180</v>
      </c>
      <c r="I50" s="2" t="s">
        <v>181</v>
      </c>
      <c r="K50" s="4">
        <v>16</v>
      </c>
      <c r="M50" s="4">
        <v>16</v>
      </c>
      <c r="O50" s="4">
        <v>4699900</v>
      </c>
      <c r="Q50" s="4">
        <v>4467451732470</v>
      </c>
      <c r="S50" s="4">
        <v>4578794137851</v>
      </c>
      <c r="U50" s="4">
        <v>0</v>
      </c>
      <c r="W50" s="4">
        <v>0</v>
      </c>
      <c r="Y50" s="4">
        <v>0</v>
      </c>
      <c r="AA50" s="4">
        <v>0</v>
      </c>
      <c r="AC50" s="4">
        <v>4699900</v>
      </c>
      <c r="AE50" s="4">
        <v>974270</v>
      </c>
      <c r="AG50" s="4">
        <v>4467451732470</v>
      </c>
      <c r="AI50" s="4">
        <v>4578794137851</v>
      </c>
      <c r="AK50" s="9">
        <v>2.672086919749728E-2</v>
      </c>
    </row>
    <row r="51" spans="1:37" x14ac:dyDescent="0.5">
      <c r="A51" s="2" t="s">
        <v>182</v>
      </c>
      <c r="C51" s="2" t="s">
        <v>68</v>
      </c>
      <c r="E51" s="2" t="s">
        <v>68</v>
      </c>
      <c r="G51" s="2" t="s">
        <v>183</v>
      </c>
      <c r="I51" s="2" t="s">
        <v>184</v>
      </c>
      <c r="K51" s="4">
        <v>17</v>
      </c>
      <c r="M51" s="4">
        <v>17</v>
      </c>
      <c r="O51" s="4">
        <v>100000</v>
      </c>
      <c r="Q51" s="4">
        <v>93503623125</v>
      </c>
      <c r="S51" s="4">
        <v>98995163788</v>
      </c>
      <c r="U51" s="4">
        <v>0</v>
      </c>
      <c r="W51" s="4">
        <v>0</v>
      </c>
      <c r="Y51" s="4">
        <v>0</v>
      </c>
      <c r="AA51" s="4">
        <v>0</v>
      </c>
      <c r="AC51" s="4">
        <v>100000</v>
      </c>
      <c r="AE51" s="4">
        <v>988000</v>
      </c>
      <c r="AG51" s="4">
        <v>93503623125</v>
      </c>
      <c r="AI51" s="4">
        <v>98796171500</v>
      </c>
      <c r="AK51" s="9">
        <v>5.765534541162014E-4</v>
      </c>
    </row>
    <row r="52" spans="1:37" x14ac:dyDescent="0.5">
      <c r="A52" s="2" t="s">
        <v>185</v>
      </c>
      <c r="C52" s="2" t="s">
        <v>68</v>
      </c>
      <c r="E52" s="2" t="s">
        <v>68</v>
      </c>
      <c r="G52" s="2" t="s">
        <v>186</v>
      </c>
      <c r="I52" s="2" t="s">
        <v>187</v>
      </c>
      <c r="K52" s="4">
        <v>16</v>
      </c>
      <c r="M52" s="4">
        <v>16</v>
      </c>
      <c r="O52" s="4">
        <v>4721729</v>
      </c>
      <c r="Q52" s="4">
        <v>4474815073300</v>
      </c>
      <c r="S52" s="4">
        <v>4665605155602</v>
      </c>
      <c r="U52" s="4">
        <v>0</v>
      </c>
      <c r="W52" s="4">
        <v>0</v>
      </c>
      <c r="Y52" s="4">
        <v>0</v>
      </c>
      <c r="AA52" s="4">
        <v>0</v>
      </c>
      <c r="AC52" s="4">
        <v>4721729</v>
      </c>
      <c r="AE52" s="4">
        <v>988152</v>
      </c>
      <c r="AG52" s="4">
        <v>4474815073300</v>
      </c>
      <c r="AI52" s="4">
        <v>4665605155602</v>
      </c>
      <c r="AK52" s="9">
        <v>2.7227479842219297E-2</v>
      </c>
    </row>
    <row r="53" spans="1:37" x14ac:dyDescent="0.5">
      <c r="A53" s="2" t="s">
        <v>188</v>
      </c>
      <c r="C53" s="2" t="s">
        <v>68</v>
      </c>
      <c r="E53" s="2" t="s">
        <v>68</v>
      </c>
      <c r="G53" s="2" t="s">
        <v>189</v>
      </c>
      <c r="I53" s="2" t="s">
        <v>190</v>
      </c>
      <c r="K53" s="4">
        <v>16</v>
      </c>
      <c r="M53" s="4">
        <v>16</v>
      </c>
      <c r="O53" s="4">
        <v>1462222</v>
      </c>
      <c r="Q53" s="4">
        <v>1381122195409</v>
      </c>
      <c r="S53" s="4">
        <v>1422254073806</v>
      </c>
      <c r="U53" s="4">
        <v>0</v>
      </c>
      <c r="W53" s="4">
        <v>0</v>
      </c>
      <c r="Y53" s="4">
        <v>0</v>
      </c>
      <c r="AA53" s="4">
        <v>0</v>
      </c>
      <c r="AC53" s="4">
        <v>1462222</v>
      </c>
      <c r="AE53" s="4">
        <v>975025</v>
      </c>
      <c r="AG53" s="4">
        <v>1381122195409</v>
      </c>
      <c r="AI53" s="4">
        <v>1425647759558</v>
      </c>
      <c r="AK53" s="9">
        <v>8.3197772509452841E-3</v>
      </c>
    </row>
    <row r="54" spans="1:37" x14ac:dyDescent="0.5">
      <c r="A54" s="2" t="s">
        <v>191</v>
      </c>
      <c r="C54" s="2" t="s">
        <v>68</v>
      </c>
      <c r="E54" s="2" t="s">
        <v>68</v>
      </c>
      <c r="G54" s="2" t="s">
        <v>192</v>
      </c>
      <c r="I54" s="2" t="s">
        <v>193</v>
      </c>
      <c r="K54" s="4">
        <v>16</v>
      </c>
      <c r="M54" s="4">
        <v>16</v>
      </c>
      <c r="O54" s="4">
        <v>1238600</v>
      </c>
      <c r="Q54" s="4">
        <v>1169358026865</v>
      </c>
      <c r="S54" s="4">
        <v>1195112269804</v>
      </c>
      <c r="U54" s="4">
        <v>0</v>
      </c>
      <c r="W54" s="4">
        <v>0</v>
      </c>
      <c r="Y54" s="4">
        <v>0</v>
      </c>
      <c r="AA54" s="4">
        <v>0</v>
      </c>
      <c r="AC54" s="4">
        <v>1238600</v>
      </c>
      <c r="AE54" s="4">
        <v>966845</v>
      </c>
      <c r="AG54" s="4">
        <v>1169358026865</v>
      </c>
      <c r="AI54" s="4">
        <v>1197487812549</v>
      </c>
      <c r="AK54" s="9">
        <v>6.9882843039841911E-3</v>
      </c>
    </row>
    <row r="55" spans="1:37" x14ac:dyDescent="0.5">
      <c r="A55" s="2" t="s">
        <v>194</v>
      </c>
      <c r="C55" s="2" t="s">
        <v>68</v>
      </c>
      <c r="E55" s="2" t="s">
        <v>68</v>
      </c>
      <c r="G55" s="2" t="s">
        <v>142</v>
      </c>
      <c r="I55" s="2" t="s">
        <v>195</v>
      </c>
      <c r="K55" s="4">
        <v>17</v>
      </c>
      <c r="M55" s="4">
        <v>17</v>
      </c>
      <c r="O55" s="4">
        <v>5500000</v>
      </c>
      <c r="Q55" s="4">
        <v>5091194315235</v>
      </c>
      <c r="S55" s="4">
        <v>5277188501021</v>
      </c>
      <c r="U55" s="4">
        <v>1073000</v>
      </c>
      <c r="W55" s="4">
        <v>999833172362</v>
      </c>
      <c r="Y55" s="4">
        <v>2000</v>
      </c>
      <c r="AA55" s="4">
        <v>1919925600</v>
      </c>
      <c r="AC55" s="4">
        <v>6571000</v>
      </c>
      <c r="AE55" s="4">
        <v>960007</v>
      </c>
      <c r="AG55" s="4">
        <v>6089176144210</v>
      </c>
      <c r="AI55" s="4">
        <v>6307961554017</v>
      </c>
      <c r="AK55" s="9">
        <v>3.6811922640147078E-2</v>
      </c>
    </row>
    <row r="56" spans="1:37" x14ac:dyDescent="0.5">
      <c r="A56" s="2" t="s">
        <v>196</v>
      </c>
      <c r="C56" s="2" t="s">
        <v>68</v>
      </c>
      <c r="E56" s="2" t="s">
        <v>68</v>
      </c>
      <c r="G56" s="2" t="s">
        <v>197</v>
      </c>
      <c r="I56" s="2" t="s">
        <v>198</v>
      </c>
      <c r="K56" s="4">
        <v>16</v>
      </c>
      <c r="M56" s="4">
        <v>16</v>
      </c>
      <c r="O56" s="4">
        <v>7000000</v>
      </c>
      <c r="Q56" s="4">
        <v>6591290000000</v>
      </c>
      <c r="S56" s="4">
        <v>6602851129603</v>
      </c>
      <c r="U56" s="4">
        <v>0</v>
      </c>
      <c r="W56" s="4">
        <v>0</v>
      </c>
      <c r="Y56" s="4">
        <v>0</v>
      </c>
      <c r="AA56" s="4">
        <v>0</v>
      </c>
      <c r="AC56" s="4">
        <v>7000000</v>
      </c>
      <c r="AE56" s="4">
        <v>943301</v>
      </c>
      <c r="AG56" s="4">
        <v>6591290000000</v>
      </c>
      <c r="AI56" s="4">
        <v>6602851129603</v>
      </c>
      <c r="AK56" s="9">
        <v>3.8532835513648139E-2</v>
      </c>
    </row>
    <row r="57" spans="1:37" x14ac:dyDescent="0.5">
      <c r="A57" s="2" t="s">
        <v>199</v>
      </c>
      <c r="C57" s="2" t="s">
        <v>68</v>
      </c>
      <c r="E57" s="2" t="s">
        <v>68</v>
      </c>
      <c r="G57" s="2" t="s">
        <v>200</v>
      </c>
      <c r="I57" s="2" t="s">
        <v>201</v>
      </c>
      <c r="K57" s="4">
        <v>16</v>
      </c>
      <c r="M57" s="4">
        <v>16</v>
      </c>
      <c r="O57" s="4">
        <v>8000000</v>
      </c>
      <c r="Q57" s="4">
        <v>7478860000000</v>
      </c>
      <c r="S57" s="4">
        <v>7606001256030</v>
      </c>
      <c r="U57" s="4">
        <v>0</v>
      </c>
      <c r="W57" s="4">
        <v>0</v>
      </c>
      <c r="Y57" s="4">
        <v>35600</v>
      </c>
      <c r="AA57" s="4">
        <v>34538494590</v>
      </c>
      <c r="AC57" s="4">
        <v>7964400</v>
      </c>
      <c r="AE57" s="4">
        <v>955334</v>
      </c>
      <c r="AG57" s="4">
        <v>7445579073000</v>
      </c>
      <c r="AI57" s="4">
        <v>7608367273943</v>
      </c>
      <c r="AK57" s="9">
        <v>4.4400813972599172E-2</v>
      </c>
    </row>
    <row r="58" spans="1:37" x14ac:dyDescent="0.5">
      <c r="A58" s="2" t="s">
        <v>202</v>
      </c>
      <c r="C58" s="2" t="s">
        <v>68</v>
      </c>
      <c r="E58" s="2" t="s">
        <v>68</v>
      </c>
      <c r="G58" s="2" t="s">
        <v>200</v>
      </c>
      <c r="I58" s="2" t="s">
        <v>203</v>
      </c>
      <c r="K58" s="4">
        <v>17</v>
      </c>
      <c r="M58" s="4">
        <v>17</v>
      </c>
      <c r="O58" s="4">
        <v>2999900</v>
      </c>
      <c r="Q58" s="4">
        <v>2777967398000</v>
      </c>
      <c r="S58" s="4">
        <v>2814850085232</v>
      </c>
      <c r="U58" s="4">
        <v>0</v>
      </c>
      <c r="W58" s="4">
        <v>0</v>
      </c>
      <c r="Y58" s="4">
        <v>0</v>
      </c>
      <c r="AA58" s="4">
        <v>0</v>
      </c>
      <c r="AC58" s="4">
        <v>2999900</v>
      </c>
      <c r="AE58" s="4">
        <v>938351</v>
      </c>
      <c r="AG58" s="4">
        <v>2777967398000</v>
      </c>
      <c r="AI58" s="4">
        <v>2814850085232</v>
      </c>
      <c r="AK58" s="9">
        <v>1.6426866697560175E-2</v>
      </c>
    </row>
    <row r="59" spans="1:37" x14ac:dyDescent="0.5">
      <c r="A59" s="2" t="s">
        <v>204</v>
      </c>
      <c r="C59" s="2" t="s">
        <v>68</v>
      </c>
      <c r="E59" s="2" t="s">
        <v>68</v>
      </c>
      <c r="G59" s="2" t="s">
        <v>205</v>
      </c>
      <c r="I59" s="2" t="s">
        <v>206</v>
      </c>
      <c r="K59" s="4">
        <v>17</v>
      </c>
      <c r="M59" s="4">
        <v>17</v>
      </c>
      <c r="O59" s="4">
        <v>6000000</v>
      </c>
      <c r="Q59" s="4">
        <v>5537100000000</v>
      </c>
      <c r="S59" s="4">
        <v>5385091319625</v>
      </c>
      <c r="U59" s="4">
        <v>0</v>
      </c>
      <c r="W59" s="4">
        <v>0</v>
      </c>
      <c r="Y59" s="4">
        <v>0</v>
      </c>
      <c r="AA59" s="4">
        <v>0</v>
      </c>
      <c r="AC59" s="4">
        <v>6000000</v>
      </c>
      <c r="AE59" s="4">
        <v>899039</v>
      </c>
      <c r="AG59" s="4">
        <v>5537100000000</v>
      </c>
      <c r="AI59" s="4">
        <v>5394024973432</v>
      </c>
      <c r="AK59" s="9">
        <v>3.1478383046667668E-2</v>
      </c>
    </row>
    <row r="60" spans="1:37" x14ac:dyDescent="0.5">
      <c r="A60" s="2" t="s">
        <v>207</v>
      </c>
      <c r="C60" s="2" t="s">
        <v>68</v>
      </c>
      <c r="E60" s="2" t="s">
        <v>68</v>
      </c>
      <c r="G60" s="2" t="s">
        <v>208</v>
      </c>
      <c r="I60" s="2" t="s">
        <v>209</v>
      </c>
      <c r="K60" s="4">
        <v>16</v>
      </c>
      <c r="M60" s="4">
        <v>16</v>
      </c>
      <c r="O60" s="4">
        <v>6000000</v>
      </c>
      <c r="Q60" s="4">
        <v>5647800000000</v>
      </c>
      <c r="S60" s="4">
        <v>5540611292992</v>
      </c>
      <c r="U60" s="4">
        <v>0</v>
      </c>
      <c r="W60" s="4">
        <v>0</v>
      </c>
      <c r="Y60" s="4">
        <v>0</v>
      </c>
      <c r="AA60" s="4">
        <v>0</v>
      </c>
      <c r="AC60" s="4">
        <v>6000000</v>
      </c>
      <c r="AE60" s="4">
        <v>924402</v>
      </c>
      <c r="AG60" s="4">
        <v>5647800000000</v>
      </c>
      <c r="AI60" s="4">
        <v>5546197076535</v>
      </c>
      <c r="AK60" s="9">
        <v>3.2366427090602723E-2</v>
      </c>
    </row>
    <row r="61" spans="1:37" x14ac:dyDescent="0.5">
      <c r="A61" s="2" t="s">
        <v>210</v>
      </c>
      <c r="C61" s="2" t="s">
        <v>68</v>
      </c>
      <c r="E61" s="2" t="s">
        <v>68</v>
      </c>
      <c r="G61" s="2" t="s">
        <v>211</v>
      </c>
      <c r="I61" s="2" t="s">
        <v>212</v>
      </c>
      <c r="K61" s="4">
        <v>16</v>
      </c>
      <c r="M61" s="4">
        <v>16</v>
      </c>
      <c r="O61" s="4">
        <v>7021051</v>
      </c>
      <c r="Q61" s="4">
        <v>6626532669500</v>
      </c>
      <c r="S61" s="4">
        <v>6694579503429</v>
      </c>
      <c r="U61" s="4">
        <v>0</v>
      </c>
      <c r="W61" s="4">
        <v>0</v>
      </c>
      <c r="Y61" s="4">
        <v>0</v>
      </c>
      <c r="AA61" s="4">
        <v>0</v>
      </c>
      <c r="AC61" s="4">
        <v>7021051</v>
      </c>
      <c r="AE61" s="4">
        <v>953538</v>
      </c>
      <c r="AG61" s="4">
        <v>6626532669500</v>
      </c>
      <c r="AI61" s="4">
        <v>6694579503429</v>
      </c>
      <c r="AK61" s="9">
        <v>3.9068142803059071E-2</v>
      </c>
    </row>
    <row r="62" spans="1:37" x14ac:dyDescent="0.5">
      <c r="A62" s="2" t="s">
        <v>213</v>
      </c>
      <c r="C62" s="2" t="s">
        <v>68</v>
      </c>
      <c r="E62" s="2" t="s">
        <v>68</v>
      </c>
      <c r="G62" s="2" t="s">
        <v>148</v>
      </c>
      <c r="I62" s="2" t="s">
        <v>91</v>
      </c>
      <c r="K62" s="4">
        <v>17</v>
      </c>
      <c r="M62" s="4">
        <v>17</v>
      </c>
      <c r="O62" s="4">
        <v>6682400</v>
      </c>
      <c r="Q62" s="4">
        <v>6183450652805</v>
      </c>
      <c r="S62" s="4">
        <v>6321679639821</v>
      </c>
      <c r="U62" s="4">
        <v>0</v>
      </c>
      <c r="W62" s="4">
        <v>0</v>
      </c>
      <c r="Y62" s="4">
        <v>0</v>
      </c>
      <c r="AA62" s="4">
        <v>0</v>
      </c>
      <c r="AC62" s="4">
        <v>6682400</v>
      </c>
      <c r="AE62" s="4">
        <v>947560</v>
      </c>
      <c r="AG62" s="4">
        <v>6183450652805</v>
      </c>
      <c r="AI62" s="4">
        <v>6331729579970</v>
      </c>
      <c r="AK62" s="9">
        <v>3.6950627786841203E-2</v>
      </c>
    </row>
    <row r="63" spans="1:37" x14ac:dyDescent="0.5">
      <c r="A63" s="2" t="s">
        <v>214</v>
      </c>
      <c r="C63" s="2" t="s">
        <v>68</v>
      </c>
      <c r="E63" s="2" t="s">
        <v>68</v>
      </c>
      <c r="G63" s="2" t="s">
        <v>215</v>
      </c>
      <c r="I63" s="2" t="s">
        <v>216</v>
      </c>
      <c r="K63" s="4">
        <v>18</v>
      </c>
      <c r="M63" s="4">
        <v>18</v>
      </c>
      <c r="O63" s="4">
        <v>1000000</v>
      </c>
      <c r="Q63" s="4">
        <v>1000000000000</v>
      </c>
      <c r="S63" s="4">
        <v>972962296250</v>
      </c>
      <c r="U63" s="4">
        <v>0</v>
      </c>
      <c r="W63" s="4">
        <v>0</v>
      </c>
      <c r="Y63" s="4">
        <v>0</v>
      </c>
      <c r="AA63" s="4">
        <v>0</v>
      </c>
      <c r="AC63" s="4">
        <v>1000000</v>
      </c>
      <c r="AE63" s="4">
        <v>990000</v>
      </c>
      <c r="AG63" s="4">
        <v>1000000000000</v>
      </c>
      <c r="AI63" s="4">
        <v>989961637500</v>
      </c>
      <c r="AK63" s="9">
        <v>5.7772056637149741E-3</v>
      </c>
    </row>
    <row r="64" spans="1:37" x14ac:dyDescent="0.5">
      <c r="A64" s="2" t="s">
        <v>217</v>
      </c>
      <c r="C64" s="2" t="s">
        <v>68</v>
      </c>
      <c r="E64" s="2" t="s">
        <v>68</v>
      </c>
      <c r="G64" s="2" t="s">
        <v>215</v>
      </c>
      <c r="I64" s="2" t="s">
        <v>216</v>
      </c>
      <c r="K64" s="4">
        <v>18</v>
      </c>
      <c r="M64" s="4">
        <v>18</v>
      </c>
      <c r="O64" s="4">
        <v>726612</v>
      </c>
      <c r="Q64" s="4">
        <v>653973354142</v>
      </c>
      <c r="S64" s="4">
        <v>690254651595</v>
      </c>
      <c r="U64" s="4">
        <v>0</v>
      </c>
      <c r="W64" s="4">
        <v>0</v>
      </c>
      <c r="Y64" s="4">
        <v>0</v>
      </c>
      <c r="AA64" s="4">
        <v>0</v>
      </c>
      <c r="AC64" s="4">
        <v>726612</v>
      </c>
      <c r="AE64" s="4">
        <v>990000</v>
      </c>
      <c r="AG64" s="4">
        <v>653973354142</v>
      </c>
      <c r="AI64" s="4">
        <v>719318005347</v>
      </c>
      <c r="AK64" s="9">
        <v>4.1977869617223895E-3</v>
      </c>
    </row>
    <row r="65" spans="1:37" x14ac:dyDescent="0.5">
      <c r="A65" s="2" t="s">
        <v>218</v>
      </c>
      <c r="C65" s="2" t="s">
        <v>68</v>
      </c>
      <c r="E65" s="2" t="s">
        <v>68</v>
      </c>
      <c r="G65" s="2" t="s">
        <v>215</v>
      </c>
      <c r="I65" s="2" t="s">
        <v>216</v>
      </c>
      <c r="K65" s="4">
        <v>18</v>
      </c>
      <c r="M65" s="4">
        <v>18</v>
      </c>
      <c r="O65" s="4">
        <v>1700000</v>
      </c>
      <c r="Q65" s="4">
        <v>1700006215308</v>
      </c>
      <c r="S65" s="4">
        <v>1669238414504</v>
      </c>
      <c r="U65" s="4">
        <v>0</v>
      </c>
      <c r="W65" s="4">
        <v>0</v>
      </c>
      <c r="Y65" s="4">
        <v>0</v>
      </c>
      <c r="AA65" s="4">
        <v>0</v>
      </c>
      <c r="AC65" s="4">
        <v>1700000</v>
      </c>
      <c r="AE65" s="4">
        <v>990000</v>
      </c>
      <c r="AG65" s="4">
        <v>1700006215308</v>
      </c>
      <c r="AI65" s="4">
        <v>1682934783750</v>
      </c>
      <c r="AK65" s="9">
        <v>9.8212496283154559E-3</v>
      </c>
    </row>
    <row r="66" spans="1:37" x14ac:dyDescent="0.5">
      <c r="A66" s="2" t="s">
        <v>219</v>
      </c>
      <c r="C66" s="2" t="s">
        <v>68</v>
      </c>
      <c r="E66" s="2" t="s">
        <v>68</v>
      </c>
      <c r="G66" s="2" t="s">
        <v>215</v>
      </c>
      <c r="I66" s="2" t="s">
        <v>216</v>
      </c>
      <c r="K66" s="4">
        <v>18</v>
      </c>
      <c r="M66" s="4">
        <v>18</v>
      </c>
      <c r="O66" s="4">
        <v>3850000</v>
      </c>
      <c r="Q66" s="4">
        <v>3726816187650</v>
      </c>
      <c r="S66" s="4">
        <v>3849850812500</v>
      </c>
      <c r="U66" s="4">
        <v>50000</v>
      </c>
      <c r="W66" s="4">
        <v>49001898750</v>
      </c>
      <c r="Y66" s="4">
        <v>0</v>
      </c>
      <c r="AA66" s="4">
        <v>0</v>
      </c>
      <c r="AC66" s="4">
        <v>3900000</v>
      </c>
      <c r="AE66" s="4">
        <v>981500</v>
      </c>
      <c r="AG66" s="4">
        <v>3775818086400</v>
      </c>
      <c r="AI66" s="4">
        <v>3827701670812</v>
      </c>
      <c r="AK66" s="9">
        <v>2.2337653232170178E-2</v>
      </c>
    </row>
    <row r="67" spans="1:37" x14ac:dyDescent="0.5">
      <c r="A67" s="2" t="s">
        <v>220</v>
      </c>
      <c r="C67" s="2" t="s">
        <v>68</v>
      </c>
      <c r="E67" s="2" t="s">
        <v>68</v>
      </c>
      <c r="G67" s="2" t="s">
        <v>221</v>
      </c>
      <c r="I67" s="2" t="s">
        <v>222</v>
      </c>
      <c r="K67" s="4">
        <v>18</v>
      </c>
      <c r="M67" s="4">
        <v>18</v>
      </c>
      <c r="O67" s="4">
        <v>1000000</v>
      </c>
      <c r="Q67" s="4">
        <v>1000000000000</v>
      </c>
      <c r="S67" s="4">
        <v>951236138171</v>
      </c>
      <c r="U67" s="4">
        <v>0</v>
      </c>
      <c r="W67" s="4">
        <v>0</v>
      </c>
      <c r="Y67" s="4">
        <v>0</v>
      </c>
      <c r="AA67" s="4">
        <v>0</v>
      </c>
      <c r="AC67" s="4">
        <v>1000000</v>
      </c>
      <c r="AE67" s="4">
        <v>955060</v>
      </c>
      <c r="AG67" s="4">
        <v>1000000000000</v>
      </c>
      <c r="AI67" s="4">
        <v>955022991425</v>
      </c>
      <c r="AK67" s="9">
        <v>5.5733111527147706E-3</v>
      </c>
    </row>
    <row r="68" spans="1:37" x14ac:dyDescent="0.5">
      <c r="A68" s="2" t="s">
        <v>223</v>
      </c>
      <c r="C68" s="2" t="s">
        <v>68</v>
      </c>
      <c r="E68" s="2" t="s">
        <v>68</v>
      </c>
      <c r="G68" s="2" t="s">
        <v>224</v>
      </c>
      <c r="I68" s="2" t="s">
        <v>225</v>
      </c>
      <c r="K68" s="4">
        <v>18</v>
      </c>
      <c r="M68" s="4">
        <v>18</v>
      </c>
      <c r="O68" s="4">
        <v>7484000</v>
      </c>
      <c r="Q68" s="4">
        <v>7344053773778</v>
      </c>
      <c r="S68" s="4">
        <v>7413610083476</v>
      </c>
      <c r="U68" s="4">
        <v>0</v>
      </c>
      <c r="W68" s="4">
        <v>0</v>
      </c>
      <c r="Y68" s="4">
        <v>0</v>
      </c>
      <c r="AA68" s="4">
        <v>0</v>
      </c>
      <c r="AC68" s="4">
        <v>7484000</v>
      </c>
      <c r="AE68" s="4">
        <v>990633</v>
      </c>
      <c r="AG68" s="4">
        <v>7344053773778</v>
      </c>
      <c r="AI68" s="4">
        <v>7413610083476</v>
      </c>
      <c r="AK68" s="9">
        <v>4.3264252411833473E-2</v>
      </c>
    </row>
    <row r="69" spans="1:37" x14ac:dyDescent="0.5">
      <c r="A69" s="2" t="s">
        <v>226</v>
      </c>
      <c r="C69" s="2" t="s">
        <v>68</v>
      </c>
      <c r="E69" s="2" t="s">
        <v>68</v>
      </c>
      <c r="G69" s="2" t="s">
        <v>227</v>
      </c>
      <c r="I69" s="2" t="s">
        <v>228</v>
      </c>
      <c r="K69" s="4">
        <v>19</v>
      </c>
      <c r="M69" s="4">
        <v>19</v>
      </c>
      <c r="O69" s="4">
        <v>2270000</v>
      </c>
      <c r="Q69" s="4">
        <v>2254402081954</v>
      </c>
      <c r="S69" s="4">
        <v>2269912037500</v>
      </c>
      <c r="U69" s="4">
        <v>0</v>
      </c>
      <c r="W69" s="4">
        <v>0</v>
      </c>
      <c r="Y69" s="4">
        <v>2270000</v>
      </c>
      <c r="AA69" s="4">
        <v>2270000000000</v>
      </c>
      <c r="AC69" s="4">
        <v>0</v>
      </c>
      <c r="AE69" s="4">
        <v>0</v>
      </c>
      <c r="AG69" s="4">
        <v>0</v>
      </c>
      <c r="AI69" s="4">
        <v>0</v>
      </c>
      <c r="AK69" s="9">
        <v>0</v>
      </c>
    </row>
    <row r="70" spans="1:37" x14ac:dyDescent="0.5">
      <c r="A70" s="2" t="s">
        <v>229</v>
      </c>
      <c r="C70" s="2" t="s">
        <v>68</v>
      </c>
      <c r="E70" s="2" t="s">
        <v>68</v>
      </c>
      <c r="G70" s="2" t="s">
        <v>230</v>
      </c>
      <c r="I70" s="2" t="s">
        <v>231</v>
      </c>
      <c r="K70" s="4">
        <v>16</v>
      </c>
      <c r="M70" s="4">
        <v>16</v>
      </c>
      <c r="O70" s="4">
        <v>0</v>
      </c>
      <c r="Q70" s="4">
        <v>0</v>
      </c>
      <c r="S70" s="4">
        <v>0</v>
      </c>
      <c r="U70" s="4">
        <v>1000000</v>
      </c>
      <c r="W70" s="4">
        <v>947190000000</v>
      </c>
      <c r="Y70" s="4">
        <v>0</v>
      </c>
      <c r="AA70" s="4">
        <v>0</v>
      </c>
      <c r="AC70" s="4">
        <v>1000000</v>
      </c>
      <c r="AE70" s="4">
        <v>945990</v>
      </c>
      <c r="AG70" s="4">
        <v>947189999995</v>
      </c>
      <c r="AI70" s="4">
        <v>945953342887</v>
      </c>
      <c r="AK70" s="9">
        <v>5.5203826119341812E-3</v>
      </c>
    </row>
    <row r="71" spans="1:37" x14ac:dyDescent="0.5">
      <c r="A71" s="2" t="s">
        <v>232</v>
      </c>
      <c r="C71" s="2" t="s">
        <v>68</v>
      </c>
      <c r="E71" s="2" t="s">
        <v>68</v>
      </c>
      <c r="G71" s="2" t="s">
        <v>233</v>
      </c>
      <c r="I71" s="2" t="s">
        <v>234</v>
      </c>
      <c r="K71" s="4">
        <v>18</v>
      </c>
      <c r="M71" s="4">
        <v>18</v>
      </c>
      <c r="O71" s="4">
        <v>0</v>
      </c>
      <c r="Q71" s="4">
        <v>0</v>
      </c>
      <c r="S71" s="4">
        <v>0</v>
      </c>
      <c r="U71" s="4">
        <v>3700000</v>
      </c>
      <c r="W71" s="4">
        <v>3532398125000</v>
      </c>
      <c r="Y71" s="4">
        <v>0</v>
      </c>
      <c r="AA71" s="4">
        <v>0</v>
      </c>
      <c r="AC71" s="4">
        <v>3700000</v>
      </c>
      <c r="AE71" s="4">
        <v>965000</v>
      </c>
      <c r="AG71" s="4">
        <v>3532398125000</v>
      </c>
      <c r="AI71" s="4">
        <v>3570361643125</v>
      </c>
      <c r="AK71" s="9">
        <v>2.0835871537671025E-2</v>
      </c>
    </row>
    <row r="72" spans="1:37" ht="22.5" thickBot="1" x14ac:dyDescent="0.55000000000000004">
      <c r="Q72" s="8">
        <f>SUM(Q9:Q71)</f>
        <v>133056677194379</v>
      </c>
      <c r="S72" s="8">
        <f>SUM(S9:S71)</f>
        <v>135618177242617</v>
      </c>
      <c r="W72" s="8">
        <f>SUM(W9:W71)</f>
        <v>10897710888904</v>
      </c>
      <c r="AA72" s="8">
        <f>SUM(AA9:AA71)</f>
        <v>12747611696782</v>
      </c>
      <c r="AG72" s="8">
        <f>SUM(AG9:AG71)</f>
        <v>131399048562773</v>
      </c>
      <c r="AI72" s="8">
        <f>SUM(AI9:AI71)</f>
        <v>134547455918134</v>
      </c>
      <c r="AK72" s="11">
        <f>SUM(AK9:AK71)</f>
        <v>0.78519034973078417</v>
      </c>
    </row>
    <row r="73" spans="1:37" ht="22.5" thickTop="1" x14ac:dyDescent="0.5"/>
    <row r="74" spans="1:37" x14ac:dyDescent="0.5">
      <c r="AK74" s="4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36"/>
  <sheetViews>
    <sheetView rightToLeft="1" topLeftCell="A10" workbookViewId="0">
      <selection activeCell="K36" sqref="K36"/>
    </sheetView>
  </sheetViews>
  <sheetFormatPr defaultRowHeight="21.75" x14ac:dyDescent="0.5"/>
  <cols>
    <col min="1" max="1" width="33.140625" style="2" bestFit="1" customWidth="1"/>
    <col min="2" max="2" width="1" style="2" customWidth="1"/>
    <col min="3" max="3" width="11.42578125" style="2" bestFit="1" customWidth="1"/>
    <col min="4" max="4" width="1" style="2" customWidth="1"/>
    <col min="5" max="5" width="15" style="2" bestFit="1" customWidth="1"/>
    <col min="6" max="6" width="1" style="2" customWidth="1"/>
    <col min="7" max="7" width="23" style="2" bestFit="1" customWidth="1"/>
    <col min="8" max="8" width="1" style="2" customWidth="1"/>
    <col min="9" max="9" width="15.140625" style="2" bestFit="1" customWidth="1"/>
    <col min="10" max="10" width="1" style="2" customWidth="1"/>
    <col min="11" max="11" width="32.7109375" style="2" bestFit="1" customWidth="1"/>
    <col min="12" max="12" width="1" style="2" customWidth="1"/>
    <col min="13" max="13" width="35.140625" style="2" customWidth="1"/>
    <col min="14" max="14" width="1" style="2" customWidth="1"/>
    <col min="15" max="15" width="9.140625" style="2" customWidth="1"/>
    <col min="16" max="16384" width="9.140625" style="2"/>
  </cols>
  <sheetData>
    <row r="2" spans="1:13" ht="22.5" x14ac:dyDescent="0.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22.5" x14ac:dyDescent="0.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3" ht="22.5" x14ac:dyDescent="0.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</row>
    <row r="6" spans="1:13" ht="22.5" x14ac:dyDescent="0.5">
      <c r="A6" s="21" t="s">
        <v>3</v>
      </c>
      <c r="C6" s="19" t="s">
        <v>6</v>
      </c>
      <c r="D6" s="19" t="s">
        <v>6</v>
      </c>
      <c r="E6" s="19" t="s">
        <v>6</v>
      </c>
      <c r="F6" s="19" t="s">
        <v>6</v>
      </c>
      <c r="G6" s="19" t="s">
        <v>6</v>
      </c>
      <c r="H6" s="19" t="s">
        <v>6</v>
      </c>
      <c r="I6" s="19" t="s">
        <v>6</v>
      </c>
      <c r="J6" s="19" t="s">
        <v>6</v>
      </c>
      <c r="K6" s="19" t="s">
        <v>6</v>
      </c>
      <c r="L6" s="19" t="s">
        <v>6</v>
      </c>
      <c r="M6" s="19" t="s">
        <v>6</v>
      </c>
    </row>
    <row r="7" spans="1:13" ht="22.5" x14ac:dyDescent="0.5">
      <c r="A7" s="19" t="s">
        <v>3</v>
      </c>
      <c r="C7" s="20" t="s">
        <v>7</v>
      </c>
      <c r="E7" s="20" t="s">
        <v>235</v>
      </c>
      <c r="G7" s="20" t="s">
        <v>236</v>
      </c>
      <c r="I7" s="20" t="s">
        <v>237</v>
      </c>
      <c r="K7" s="20" t="s">
        <v>238</v>
      </c>
      <c r="M7" s="20" t="s">
        <v>239</v>
      </c>
    </row>
    <row r="8" spans="1:13" x14ac:dyDescent="0.5">
      <c r="A8" s="2" t="s">
        <v>159</v>
      </c>
      <c r="C8" s="4">
        <v>5850000</v>
      </c>
      <c r="E8" s="4">
        <v>993741</v>
      </c>
      <c r="G8" s="4">
        <v>1000000</v>
      </c>
      <c r="I8" s="2" t="s">
        <v>37</v>
      </c>
      <c r="K8" s="4">
        <v>5850000000000</v>
      </c>
      <c r="M8" s="2" t="s">
        <v>351</v>
      </c>
    </row>
    <row r="9" spans="1:13" x14ac:dyDescent="0.5">
      <c r="A9" s="2" t="s">
        <v>67</v>
      </c>
      <c r="C9" s="4">
        <v>979500</v>
      </c>
      <c r="E9" s="4">
        <v>940000</v>
      </c>
      <c r="G9" s="4">
        <v>939615</v>
      </c>
      <c r="I9" s="2" t="s">
        <v>240</v>
      </c>
      <c r="K9" s="4">
        <v>920352892500</v>
      </c>
      <c r="M9" s="2" t="s">
        <v>351</v>
      </c>
    </row>
    <row r="10" spans="1:13" x14ac:dyDescent="0.5">
      <c r="A10" s="2" t="s">
        <v>162</v>
      </c>
      <c r="C10" s="4">
        <v>3497458</v>
      </c>
      <c r="E10" s="4">
        <v>957000</v>
      </c>
      <c r="G10" s="4">
        <v>972547</v>
      </c>
      <c r="I10" s="2" t="s">
        <v>241</v>
      </c>
      <c r="K10" s="4">
        <v>3401442285526</v>
      </c>
      <c r="M10" s="2" t="s">
        <v>351</v>
      </c>
    </row>
    <row r="11" spans="1:13" x14ac:dyDescent="0.5">
      <c r="A11" s="2" t="s">
        <v>223</v>
      </c>
      <c r="C11" s="4">
        <v>7484000</v>
      </c>
      <c r="E11" s="4">
        <v>999990</v>
      </c>
      <c r="G11" s="4">
        <v>990633</v>
      </c>
      <c r="I11" s="2" t="s">
        <v>242</v>
      </c>
      <c r="K11" s="4">
        <v>7413897372000</v>
      </c>
      <c r="M11" s="2" t="s">
        <v>351</v>
      </c>
    </row>
    <row r="12" spans="1:13" x14ac:dyDescent="0.5">
      <c r="A12" s="2" t="s">
        <v>218</v>
      </c>
      <c r="C12" s="4">
        <v>1700000</v>
      </c>
      <c r="E12" s="4">
        <v>999999</v>
      </c>
      <c r="G12" s="4">
        <v>990000</v>
      </c>
      <c r="I12" s="2" t="s">
        <v>243</v>
      </c>
      <c r="K12" s="4">
        <v>1683000000000</v>
      </c>
      <c r="M12" s="2" t="s">
        <v>351</v>
      </c>
    </row>
    <row r="13" spans="1:13" x14ac:dyDescent="0.5">
      <c r="A13" s="2" t="s">
        <v>217</v>
      </c>
      <c r="C13" s="4">
        <v>726612</v>
      </c>
      <c r="E13" s="4">
        <v>999000</v>
      </c>
      <c r="G13" s="4">
        <v>990000</v>
      </c>
      <c r="I13" s="2" t="s">
        <v>244</v>
      </c>
      <c r="K13" s="4">
        <v>719345880000</v>
      </c>
      <c r="M13" s="2" t="s">
        <v>351</v>
      </c>
    </row>
    <row r="14" spans="1:13" x14ac:dyDescent="0.5">
      <c r="A14" s="2" t="s">
        <v>219</v>
      </c>
      <c r="C14" s="4">
        <v>3900000</v>
      </c>
      <c r="E14" s="4">
        <v>999990</v>
      </c>
      <c r="G14" s="4">
        <v>981500</v>
      </c>
      <c r="I14" s="2" t="s">
        <v>245</v>
      </c>
      <c r="K14" s="4">
        <v>3827850000000</v>
      </c>
      <c r="M14" s="2" t="s">
        <v>351</v>
      </c>
    </row>
    <row r="15" spans="1:13" x14ac:dyDescent="0.5">
      <c r="A15" s="2" t="s">
        <v>214</v>
      </c>
      <c r="C15" s="4">
        <v>1000000</v>
      </c>
      <c r="E15" s="4">
        <v>973159</v>
      </c>
      <c r="G15" s="4">
        <v>990000</v>
      </c>
      <c r="I15" s="2" t="s">
        <v>82</v>
      </c>
      <c r="K15" s="4">
        <v>990000000000</v>
      </c>
      <c r="M15" s="2" t="s">
        <v>351</v>
      </c>
    </row>
    <row r="16" spans="1:13" x14ac:dyDescent="0.5">
      <c r="A16" s="2" t="s">
        <v>220</v>
      </c>
      <c r="C16" s="4">
        <v>1000000</v>
      </c>
      <c r="E16" s="4">
        <v>975000</v>
      </c>
      <c r="G16" s="4">
        <v>955060</v>
      </c>
      <c r="I16" s="2" t="s">
        <v>246</v>
      </c>
      <c r="K16" s="4">
        <v>955060000000</v>
      </c>
      <c r="M16" s="2" t="s">
        <v>351</v>
      </c>
    </row>
    <row r="17" spans="1:13" x14ac:dyDescent="0.5">
      <c r="A17" s="2" t="s">
        <v>232</v>
      </c>
      <c r="C17" s="4">
        <v>3700000</v>
      </c>
      <c r="E17" s="4">
        <v>965000</v>
      </c>
      <c r="G17" s="4">
        <v>965000</v>
      </c>
      <c r="I17" s="2" t="s">
        <v>72</v>
      </c>
      <c r="K17" s="4">
        <v>3570500000000</v>
      </c>
      <c r="M17" s="2" t="s">
        <v>351</v>
      </c>
    </row>
    <row r="18" spans="1:13" x14ac:dyDescent="0.5">
      <c r="A18" s="2" t="s">
        <v>168</v>
      </c>
      <c r="C18" s="4">
        <v>1998800</v>
      </c>
      <c r="E18" s="4">
        <v>963950</v>
      </c>
      <c r="G18" s="4">
        <v>949863</v>
      </c>
      <c r="I18" s="2" t="s">
        <v>247</v>
      </c>
      <c r="K18" s="4">
        <v>1898586164400</v>
      </c>
      <c r="M18" s="2" t="s">
        <v>351</v>
      </c>
    </row>
    <row r="19" spans="1:13" x14ac:dyDescent="0.5">
      <c r="A19" s="2" t="s">
        <v>171</v>
      </c>
      <c r="C19" s="4">
        <v>3792109</v>
      </c>
      <c r="E19" s="4">
        <v>995000</v>
      </c>
      <c r="G19" s="4">
        <v>985588</v>
      </c>
      <c r="I19" s="2" t="s">
        <v>248</v>
      </c>
      <c r="K19" s="4">
        <v>3737457125092</v>
      </c>
      <c r="M19" s="2" t="s">
        <v>351</v>
      </c>
    </row>
    <row r="20" spans="1:13" x14ac:dyDescent="0.5">
      <c r="A20" s="2" t="s">
        <v>174</v>
      </c>
      <c r="C20" s="4">
        <v>5261300</v>
      </c>
      <c r="E20" s="4">
        <v>988500</v>
      </c>
      <c r="G20" s="4">
        <v>983115</v>
      </c>
      <c r="I20" s="2" t="s">
        <v>249</v>
      </c>
      <c r="K20" s="4">
        <v>5172462949500</v>
      </c>
      <c r="M20" s="2" t="s">
        <v>351</v>
      </c>
    </row>
    <row r="21" spans="1:13" x14ac:dyDescent="0.5">
      <c r="A21" s="2" t="s">
        <v>176</v>
      </c>
      <c r="C21" s="4">
        <v>500000</v>
      </c>
      <c r="E21" s="4">
        <v>992000</v>
      </c>
      <c r="G21" s="4">
        <v>976999</v>
      </c>
      <c r="I21" s="2" t="s">
        <v>250</v>
      </c>
      <c r="K21" s="4">
        <v>488499500000</v>
      </c>
      <c r="M21" s="2" t="s">
        <v>351</v>
      </c>
    </row>
    <row r="22" spans="1:13" x14ac:dyDescent="0.5">
      <c r="A22" s="2" t="s">
        <v>179</v>
      </c>
      <c r="C22" s="4">
        <v>4699900</v>
      </c>
      <c r="E22" s="4">
        <v>985000</v>
      </c>
      <c r="G22" s="4">
        <v>974270</v>
      </c>
      <c r="I22" s="2" t="s">
        <v>251</v>
      </c>
      <c r="K22" s="4">
        <v>4578971573000</v>
      </c>
      <c r="M22" s="2" t="s">
        <v>351</v>
      </c>
    </row>
    <row r="23" spans="1:13" x14ac:dyDescent="0.5">
      <c r="A23" s="2" t="s">
        <v>185</v>
      </c>
      <c r="C23" s="4">
        <v>4721729</v>
      </c>
      <c r="E23" s="4">
        <v>1000000</v>
      </c>
      <c r="G23" s="4">
        <v>988152</v>
      </c>
      <c r="I23" s="2" t="s">
        <v>252</v>
      </c>
      <c r="K23" s="4">
        <v>4665785954808</v>
      </c>
      <c r="M23" s="2" t="s">
        <v>351</v>
      </c>
    </row>
    <row r="24" spans="1:13" x14ac:dyDescent="0.5">
      <c r="A24" s="2" t="s">
        <v>188</v>
      </c>
      <c r="C24" s="4">
        <v>1462222</v>
      </c>
      <c r="E24" s="4">
        <v>999990</v>
      </c>
      <c r="G24" s="4">
        <v>975025</v>
      </c>
      <c r="I24" s="2" t="s">
        <v>253</v>
      </c>
      <c r="K24" s="4">
        <v>1425703005550</v>
      </c>
      <c r="M24" s="2" t="s">
        <v>351</v>
      </c>
    </row>
    <row r="25" spans="1:13" x14ac:dyDescent="0.5">
      <c r="A25" s="2" t="s">
        <v>194</v>
      </c>
      <c r="C25" s="4">
        <v>6571000</v>
      </c>
      <c r="E25" s="4">
        <v>999490</v>
      </c>
      <c r="G25" s="4">
        <v>960007</v>
      </c>
      <c r="I25" s="2" t="s">
        <v>254</v>
      </c>
      <c r="K25" s="4">
        <v>6308205997000</v>
      </c>
      <c r="M25" s="2" t="s">
        <v>351</v>
      </c>
    </row>
    <row r="26" spans="1:13" x14ac:dyDescent="0.5">
      <c r="A26" s="2" t="s">
        <v>191</v>
      </c>
      <c r="C26" s="4">
        <v>1238600</v>
      </c>
      <c r="E26" s="4">
        <v>960000</v>
      </c>
      <c r="G26" s="4">
        <v>966845</v>
      </c>
      <c r="I26" s="2" t="s">
        <v>255</v>
      </c>
      <c r="K26" s="4">
        <v>1197534217000</v>
      </c>
      <c r="M26" s="2" t="s">
        <v>351</v>
      </c>
    </row>
    <row r="27" spans="1:13" x14ac:dyDescent="0.5">
      <c r="A27" s="2" t="s">
        <v>213</v>
      </c>
      <c r="C27" s="4">
        <v>6682400</v>
      </c>
      <c r="E27" s="4">
        <v>984920</v>
      </c>
      <c r="G27" s="4">
        <v>947560</v>
      </c>
      <c r="I27" s="2" t="s">
        <v>256</v>
      </c>
      <c r="K27" s="4">
        <v>6331974944000</v>
      </c>
      <c r="M27" s="2" t="s">
        <v>351</v>
      </c>
    </row>
    <row r="28" spans="1:13" x14ac:dyDescent="0.5">
      <c r="A28" s="2" t="s">
        <v>210</v>
      </c>
      <c r="C28" s="4">
        <v>7021051</v>
      </c>
      <c r="E28" s="4">
        <v>945000</v>
      </c>
      <c r="G28" s="4">
        <v>953538</v>
      </c>
      <c r="I28" s="2" t="s">
        <v>257</v>
      </c>
      <c r="K28" s="4">
        <v>6694838928438</v>
      </c>
      <c r="M28" s="2" t="s">
        <v>351</v>
      </c>
    </row>
    <row r="29" spans="1:13" x14ac:dyDescent="0.5">
      <c r="A29" s="2" t="s">
        <v>196</v>
      </c>
      <c r="C29" s="4">
        <v>7000000</v>
      </c>
      <c r="E29" s="4">
        <v>943750</v>
      </c>
      <c r="G29" s="4">
        <v>943301</v>
      </c>
      <c r="I29" s="2" t="s">
        <v>258</v>
      </c>
      <c r="K29" s="4">
        <v>6603107000000</v>
      </c>
      <c r="M29" s="2" t="s">
        <v>351</v>
      </c>
    </row>
    <row r="30" spans="1:13" x14ac:dyDescent="0.5">
      <c r="A30" s="2" t="s">
        <v>202</v>
      </c>
      <c r="C30" s="4">
        <v>2999900</v>
      </c>
      <c r="E30" s="4">
        <v>957990</v>
      </c>
      <c r="G30" s="4">
        <v>938351</v>
      </c>
      <c r="I30" s="2" t="s">
        <v>246</v>
      </c>
      <c r="K30" s="4">
        <v>2814959164900</v>
      </c>
      <c r="M30" s="2" t="s">
        <v>351</v>
      </c>
    </row>
    <row r="31" spans="1:13" x14ac:dyDescent="0.5">
      <c r="A31" s="2" t="s">
        <v>199</v>
      </c>
      <c r="C31" s="4">
        <v>7964400</v>
      </c>
      <c r="E31" s="4">
        <v>970000</v>
      </c>
      <c r="G31" s="4">
        <v>955334</v>
      </c>
      <c r="I31" s="2" t="s">
        <v>250</v>
      </c>
      <c r="K31" s="4">
        <v>7608662109600</v>
      </c>
      <c r="M31" s="2" t="s">
        <v>351</v>
      </c>
    </row>
    <row r="32" spans="1:13" x14ac:dyDescent="0.5">
      <c r="A32" s="2" t="s">
        <v>204</v>
      </c>
      <c r="C32" s="4">
        <v>6000000</v>
      </c>
      <c r="E32" s="4">
        <v>926960</v>
      </c>
      <c r="G32" s="4">
        <v>899039</v>
      </c>
      <c r="I32" s="2" t="s">
        <v>259</v>
      </c>
      <c r="K32" s="4">
        <v>5394234000000</v>
      </c>
      <c r="M32" s="2" t="s">
        <v>351</v>
      </c>
    </row>
    <row r="33" spans="1:13" x14ac:dyDescent="0.5">
      <c r="A33" s="2" t="s">
        <v>165</v>
      </c>
      <c r="C33" s="4">
        <v>5000000</v>
      </c>
      <c r="E33" s="4">
        <v>940000</v>
      </c>
      <c r="G33" s="4">
        <v>944273</v>
      </c>
      <c r="I33" s="2" t="s">
        <v>260</v>
      </c>
      <c r="K33" s="4">
        <v>4721365000000</v>
      </c>
      <c r="M33" s="2" t="s">
        <v>351</v>
      </c>
    </row>
    <row r="34" spans="1:13" x14ac:dyDescent="0.5">
      <c r="A34" s="2" t="s">
        <v>207</v>
      </c>
      <c r="C34" s="4">
        <v>6000000</v>
      </c>
      <c r="E34" s="4">
        <v>945000</v>
      </c>
      <c r="G34" s="4">
        <v>924402</v>
      </c>
      <c r="I34" s="2" t="s">
        <v>261</v>
      </c>
      <c r="K34" s="4">
        <v>5546412000000</v>
      </c>
      <c r="M34" s="2" t="s">
        <v>351</v>
      </c>
    </row>
    <row r="35" spans="1:13" ht="22.5" thickBot="1" x14ac:dyDescent="0.55000000000000004">
      <c r="K35" s="8">
        <f>SUM(K8:K34)</f>
        <v>104520208063314</v>
      </c>
    </row>
    <row r="36" spans="1:13" ht="22.5" thickTop="1" x14ac:dyDescent="0.5"/>
  </sheetData>
  <mergeCells count="11">
    <mergeCell ref="A2:M2"/>
    <mergeCell ref="A3:M3"/>
    <mergeCell ref="A4:M4"/>
    <mergeCell ref="K7"/>
    <mergeCell ref="M7"/>
    <mergeCell ref="C6:M6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4"/>
  <sheetViews>
    <sheetView rightToLeft="1" workbookViewId="0">
      <selection activeCell="M20" sqref="M20"/>
    </sheetView>
  </sheetViews>
  <sheetFormatPr defaultRowHeight="21.75" x14ac:dyDescent="0.5"/>
  <cols>
    <col min="1" max="1" width="24.28515625" style="2" bestFit="1" customWidth="1"/>
    <col min="2" max="2" width="1" style="2" customWidth="1"/>
    <col min="3" max="3" width="24.85546875" style="2" bestFit="1" customWidth="1"/>
    <col min="4" max="4" width="1" style="2" customWidth="1"/>
    <col min="5" max="5" width="14.28515625" style="2" bestFit="1" customWidth="1"/>
    <col min="6" max="6" width="1" style="2" customWidth="1"/>
    <col min="7" max="7" width="15.42578125" style="2" bestFit="1" customWidth="1"/>
    <col min="8" max="8" width="1" style="2" customWidth="1"/>
    <col min="9" max="9" width="11.85546875" style="2" bestFit="1" customWidth="1"/>
    <col min="10" max="10" width="1" style="2" customWidth="1"/>
    <col min="11" max="11" width="20.5703125" style="2" bestFit="1" customWidth="1"/>
    <col min="12" max="12" width="1" style="2" customWidth="1"/>
    <col min="13" max="13" width="22" style="2" bestFit="1" customWidth="1"/>
    <col min="14" max="14" width="1" style="2" customWidth="1"/>
    <col min="15" max="15" width="22" style="2" bestFit="1" customWidth="1"/>
    <col min="16" max="16" width="1" style="2" customWidth="1"/>
    <col min="17" max="17" width="20.5703125" style="2" bestFit="1" customWidth="1"/>
    <col min="18" max="18" width="1" style="2" customWidth="1"/>
    <col min="19" max="19" width="26.140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22.5" x14ac:dyDescent="0.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19" ht="22.5" x14ac:dyDescent="0.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19" ht="22.5" x14ac:dyDescent="0.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6" spans="1:19" ht="22.5" x14ac:dyDescent="0.5">
      <c r="A6" s="21" t="s">
        <v>263</v>
      </c>
      <c r="C6" s="19" t="s">
        <v>264</v>
      </c>
      <c r="D6" s="19" t="s">
        <v>264</v>
      </c>
      <c r="E6" s="19" t="s">
        <v>264</v>
      </c>
      <c r="F6" s="19" t="s">
        <v>264</v>
      </c>
      <c r="G6" s="19" t="s">
        <v>264</v>
      </c>
      <c r="H6" s="19" t="s">
        <v>264</v>
      </c>
      <c r="I6" s="19" t="s">
        <v>264</v>
      </c>
      <c r="K6" s="19" t="s">
        <v>350</v>
      </c>
      <c r="M6" s="19" t="s">
        <v>5</v>
      </c>
      <c r="N6" s="19" t="s">
        <v>5</v>
      </c>
      <c r="O6" s="19" t="s">
        <v>5</v>
      </c>
      <c r="Q6" s="19" t="s">
        <v>6</v>
      </c>
      <c r="R6" s="19" t="s">
        <v>6</v>
      </c>
      <c r="S6" s="19" t="s">
        <v>6</v>
      </c>
    </row>
    <row r="7" spans="1:19" ht="22.5" x14ac:dyDescent="0.5">
      <c r="A7" s="19" t="s">
        <v>263</v>
      </c>
      <c r="C7" s="20" t="s">
        <v>265</v>
      </c>
      <c r="E7" s="20" t="s">
        <v>266</v>
      </c>
      <c r="G7" s="20" t="s">
        <v>267</v>
      </c>
      <c r="I7" s="20" t="s">
        <v>65</v>
      </c>
      <c r="K7" s="20" t="s">
        <v>268</v>
      </c>
      <c r="M7" s="20" t="s">
        <v>269</v>
      </c>
      <c r="O7" s="20" t="s">
        <v>270</v>
      </c>
      <c r="Q7" s="20" t="s">
        <v>268</v>
      </c>
      <c r="S7" s="20" t="s">
        <v>262</v>
      </c>
    </row>
    <row r="8" spans="1:19" x14ac:dyDescent="0.5">
      <c r="A8" s="2" t="s">
        <v>271</v>
      </c>
      <c r="C8" s="2" t="s">
        <v>272</v>
      </c>
      <c r="E8" s="2" t="s">
        <v>273</v>
      </c>
      <c r="G8" s="2" t="s">
        <v>274</v>
      </c>
      <c r="I8" s="4">
        <v>8</v>
      </c>
      <c r="K8" s="4">
        <v>2212120010501</v>
      </c>
      <c r="M8" s="4">
        <v>508333220602</v>
      </c>
      <c r="O8" s="4">
        <v>1546292894187</v>
      </c>
      <c r="Q8" s="4">
        <v>1174160336916</v>
      </c>
      <c r="S8" s="2" t="s">
        <v>275</v>
      </c>
    </row>
    <row r="9" spans="1:19" x14ac:dyDescent="0.5">
      <c r="A9" s="2" t="s">
        <v>276</v>
      </c>
      <c r="C9" s="2" t="s">
        <v>277</v>
      </c>
      <c r="E9" s="2" t="s">
        <v>273</v>
      </c>
      <c r="G9" s="2" t="s">
        <v>278</v>
      </c>
      <c r="I9" s="4">
        <v>10</v>
      </c>
      <c r="K9" s="4">
        <v>3291851634561</v>
      </c>
      <c r="M9" s="4">
        <v>14706425853639</v>
      </c>
      <c r="O9" s="4">
        <v>14954415923971</v>
      </c>
      <c r="Q9" s="4">
        <v>3043861564229</v>
      </c>
      <c r="S9" s="2" t="s">
        <v>279</v>
      </c>
    </row>
    <row r="10" spans="1:19" x14ac:dyDescent="0.5">
      <c r="A10" s="2" t="s">
        <v>280</v>
      </c>
      <c r="C10" s="2" t="s">
        <v>281</v>
      </c>
      <c r="E10" s="2" t="s">
        <v>273</v>
      </c>
      <c r="G10" s="2" t="s">
        <v>282</v>
      </c>
      <c r="I10" s="4">
        <v>10</v>
      </c>
      <c r="K10" s="4">
        <v>2491382524164</v>
      </c>
      <c r="M10" s="4">
        <v>7675323397743</v>
      </c>
      <c r="O10" s="4">
        <v>6946093622986</v>
      </c>
      <c r="Q10" s="4">
        <v>3220612298921</v>
      </c>
      <c r="S10" s="2" t="s">
        <v>283</v>
      </c>
    </row>
    <row r="11" spans="1:19" x14ac:dyDescent="0.5">
      <c r="A11" s="2" t="s">
        <v>280</v>
      </c>
      <c r="C11" s="2" t="s">
        <v>284</v>
      </c>
      <c r="E11" s="2" t="s">
        <v>285</v>
      </c>
      <c r="G11" s="2" t="s">
        <v>286</v>
      </c>
      <c r="I11" s="12">
        <v>21.5</v>
      </c>
      <c r="K11" s="4">
        <v>1029659000000</v>
      </c>
      <c r="M11" s="4">
        <v>0</v>
      </c>
      <c r="O11" s="4">
        <v>0</v>
      </c>
      <c r="Q11" s="4">
        <v>1029659000000</v>
      </c>
      <c r="S11" s="2" t="s">
        <v>23</v>
      </c>
    </row>
    <row r="12" spans="1:19" x14ac:dyDescent="0.5">
      <c r="A12" s="2" t="s">
        <v>280</v>
      </c>
      <c r="C12" s="2" t="s">
        <v>287</v>
      </c>
      <c r="E12" s="2" t="s">
        <v>285</v>
      </c>
      <c r="G12" s="2" t="s">
        <v>288</v>
      </c>
      <c r="I12" s="12">
        <v>21.5</v>
      </c>
      <c r="K12" s="4">
        <v>3000000000000</v>
      </c>
      <c r="M12" s="4">
        <v>0</v>
      </c>
      <c r="O12" s="4">
        <v>0</v>
      </c>
      <c r="Q12" s="4">
        <v>3000000000000</v>
      </c>
      <c r="S12" s="2" t="s">
        <v>289</v>
      </c>
    </row>
    <row r="13" spans="1:19" ht="22.5" thickBot="1" x14ac:dyDescent="0.55000000000000004">
      <c r="K13" s="8">
        <f>SUM(K8:K12)</f>
        <v>12025013169226</v>
      </c>
      <c r="M13" s="8">
        <f>SUM(M8:M12)</f>
        <v>22890082471984</v>
      </c>
      <c r="O13" s="8">
        <f>SUM(O8:O12)</f>
        <v>23446802441144</v>
      </c>
      <c r="Q13" s="8">
        <f>SUM(Q8:Q12)</f>
        <v>11468293200066</v>
      </c>
      <c r="S13" s="8">
        <f>SUM(S8:S12)</f>
        <v>0</v>
      </c>
    </row>
    <row r="14" spans="1:19" ht="22.5" thickTop="1" x14ac:dyDescent="0.5"/>
  </sheetData>
  <mergeCells count="17"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</mergeCells>
  <pageMargins left="0.7" right="0.7" top="0.75" bottom="0.75" header="0.3" footer="0.3"/>
  <ignoredErrors>
    <ignoredError sqref="C8:C12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I15"/>
  <sheetViews>
    <sheetView rightToLeft="1" workbookViewId="0">
      <selection activeCell="G15" sqref="G15"/>
    </sheetView>
  </sheetViews>
  <sheetFormatPr defaultRowHeight="21.75" x14ac:dyDescent="0.5"/>
  <cols>
    <col min="1" max="1" width="24.28515625" style="2" bestFit="1" customWidth="1"/>
    <col min="2" max="2" width="1" style="2" customWidth="1"/>
    <col min="3" max="3" width="20.42578125" style="2" bestFit="1" customWidth="1"/>
    <col min="4" max="4" width="1" style="2" customWidth="1"/>
    <col min="5" max="5" width="24.85546875" style="2" bestFit="1" customWidth="1"/>
    <col min="6" max="6" width="1" style="2" customWidth="1"/>
    <col min="7" max="7" width="32.140625" style="2" customWidth="1"/>
    <col min="8" max="8" width="1" style="2" customWidth="1"/>
    <col min="9" max="9" width="9.140625" style="2" customWidth="1"/>
    <col min="10" max="16384" width="9.140625" style="2"/>
  </cols>
  <sheetData>
    <row r="2" spans="1:9" ht="22.5" x14ac:dyDescent="0.5">
      <c r="A2" s="17" t="s">
        <v>0</v>
      </c>
      <c r="B2" s="17"/>
      <c r="C2" s="17"/>
      <c r="D2" s="17"/>
      <c r="E2" s="17"/>
      <c r="F2" s="17"/>
      <c r="G2" s="17"/>
      <c r="H2" s="7"/>
      <c r="I2" s="7"/>
    </row>
    <row r="3" spans="1:9" ht="22.5" x14ac:dyDescent="0.5">
      <c r="A3" s="17" t="s">
        <v>290</v>
      </c>
      <c r="B3" s="17"/>
      <c r="C3" s="17"/>
      <c r="D3" s="17"/>
      <c r="E3" s="17"/>
      <c r="F3" s="17"/>
      <c r="G3" s="17"/>
    </row>
    <row r="4" spans="1:9" ht="22.5" x14ac:dyDescent="0.5">
      <c r="A4" s="17" t="s">
        <v>2</v>
      </c>
      <c r="B4" s="17"/>
      <c r="C4" s="17"/>
      <c r="D4" s="17"/>
      <c r="E4" s="17"/>
      <c r="F4" s="17"/>
      <c r="G4" s="17"/>
    </row>
    <row r="6" spans="1:9" ht="22.5" x14ac:dyDescent="0.5">
      <c r="A6" s="19" t="s">
        <v>294</v>
      </c>
      <c r="C6" s="19" t="s">
        <v>268</v>
      </c>
      <c r="E6" s="19" t="s">
        <v>339</v>
      </c>
      <c r="G6" s="19" t="s">
        <v>13</v>
      </c>
    </row>
    <row r="7" spans="1:9" x14ac:dyDescent="0.5">
      <c r="A7" s="2" t="s">
        <v>347</v>
      </c>
      <c r="C7" s="4">
        <f>'سرمایه‌گذاری در سهام'!I49</f>
        <v>69247097029</v>
      </c>
      <c r="E7" s="9">
        <f>C7/$C$12</f>
        <v>2.8041423869737979E-2</v>
      </c>
      <c r="G7" s="9">
        <v>4.041113372453881E-4</v>
      </c>
    </row>
    <row r="8" spans="1:9" x14ac:dyDescent="0.5">
      <c r="A8" s="2" t="s">
        <v>348</v>
      </c>
      <c r="C8" s="4">
        <f>'سرمایه‌گذاری در اوراق بهادار'!I83</f>
        <v>2309230171117</v>
      </c>
      <c r="E8" s="9">
        <f t="shared" ref="E8:E11" si="0">C8/$C$12</f>
        <v>0.93511648602339226</v>
      </c>
      <c r="G8" s="9">
        <v>1.3476176366883339E-2</v>
      </c>
    </row>
    <row r="9" spans="1:9" x14ac:dyDescent="0.5">
      <c r="A9" s="2" t="s">
        <v>367</v>
      </c>
      <c r="C9" s="4">
        <f>'سرمایه گذاری در صندوق'!C9</f>
        <v>4101114000</v>
      </c>
      <c r="E9" s="9">
        <f t="shared" si="0"/>
        <v>1.6607349758496776E-3</v>
      </c>
      <c r="G9" s="9">
        <v>2.3933229461470694E-5</v>
      </c>
    </row>
    <row r="10" spans="1:9" x14ac:dyDescent="0.5">
      <c r="A10" s="2" t="s">
        <v>349</v>
      </c>
      <c r="C10" s="4">
        <f>'درآمد سپرده بانکی'!E13</f>
        <v>85797071492</v>
      </c>
      <c r="E10" s="9">
        <f t="shared" si="0"/>
        <v>3.4743291079506612E-2</v>
      </c>
      <c r="G10" s="9">
        <v>5.0069346990604059E-4</v>
      </c>
    </row>
    <row r="11" spans="1:9" x14ac:dyDescent="0.5">
      <c r="A11" s="2" t="s">
        <v>346</v>
      </c>
      <c r="C11" s="4">
        <f>'سایر درآمدها'!C10</f>
        <v>1081780441</v>
      </c>
      <c r="E11" s="9">
        <f t="shared" si="0"/>
        <v>4.3806405151351286E-4</v>
      </c>
      <c r="G11" s="9">
        <v>6.3130406814792174E-6</v>
      </c>
    </row>
    <row r="12" spans="1:9" ht="22.5" thickBot="1" x14ac:dyDescent="0.55000000000000004">
      <c r="C12" s="8">
        <f>SUM(C7:C11)</f>
        <v>2469457234079</v>
      </c>
      <c r="E12" s="16">
        <f>SUM(E7:E11)</f>
        <v>1</v>
      </c>
      <c r="G12" s="16">
        <f>SUM(G7:G11)</f>
        <v>1.4411227444177719E-2</v>
      </c>
    </row>
    <row r="13" spans="1:9" ht="22.5" thickTop="1" x14ac:dyDescent="0.5"/>
    <row r="15" spans="1:9" x14ac:dyDescent="0.5">
      <c r="G15" s="4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55"/>
  <sheetViews>
    <sheetView rightToLeft="1" topLeftCell="A29" workbookViewId="0">
      <selection activeCell="S8" sqref="S8:S47"/>
    </sheetView>
  </sheetViews>
  <sheetFormatPr defaultRowHeight="21.75" x14ac:dyDescent="0.5"/>
  <cols>
    <col min="1" max="1" width="33.140625" style="2" bestFit="1" customWidth="1"/>
    <col min="2" max="2" width="1" style="2" customWidth="1"/>
    <col min="3" max="3" width="20.85546875" style="2" bestFit="1" customWidth="1"/>
    <col min="4" max="4" width="1" style="2" customWidth="1"/>
    <col min="5" max="5" width="19.28515625" style="2" bestFit="1" customWidth="1"/>
    <col min="6" max="6" width="1" style="2" customWidth="1"/>
    <col min="7" max="7" width="11.85546875" style="2" bestFit="1" customWidth="1"/>
    <col min="8" max="8" width="1" style="2" customWidth="1"/>
    <col min="9" max="9" width="18.7109375" style="2" bestFit="1" customWidth="1"/>
    <col min="10" max="10" width="1" style="2" customWidth="1"/>
    <col min="11" max="11" width="15.140625" style="2" bestFit="1" customWidth="1"/>
    <col min="12" max="12" width="1" style="2" customWidth="1"/>
    <col min="13" max="13" width="18.7109375" style="2" bestFit="1" customWidth="1"/>
    <col min="14" max="14" width="1" style="2" customWidth="1"/>
    <col min="15" max="15" width="18.7109375" style="2" bestFit="1" customWidth="1"/>
    <col min="16" max="16" width="1" style="2" customWidth="1"/>
    <col min="17" max="17" width="18.42578125" style="2" bestFit="1" customWidth="1"/>
    <col min="18" max="18" width="1" style="2" customWidth="1"/>
    <col min="19" max="19" width="18.710937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22.5" x14ac:dyDescent="0.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19" ht="22.5" x14ac:dyDescent="0.5">
      <c r="A3" s="17" t="s">
        <v>290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19" ht="22.5" x14ac:dyDescent="0.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6" spans="1:19" ht="22.5" x14ac:dyDescent="0.5">
      <c r="A6" s="19" t="s">
        <v>291</v>
      </c>
      <c r="B6" s="19" t="s">
        <v>291</v>
      </c>
      <c r="C6" s="19" t="s">
        <v>291</v>
      </c>
      <c r="D6" s="19" t="s">
        <v>291</v>
      </c>
      <c r="E6" s="19" t="s">
        <v>291</v>
      </c>
      <c r="F6" s="19" t="s">
        <v>291</v>
      </c>
      <c r="G6" s="19" t="s">
        <v>291</v>
      </c>
      <c r="I6" s="19" t="s">
        <v>292</v>
      </c>
      <c r="J6" s="19" t="s">
        <v>292</v>
      </c>
      <c r="K6" s="19" t="s">
        <v>292</v>
      </c>
      <c r="L6" s="19" t="s">
        <v>292</v>
      </c>
      <c r="M6" s="19" t="s">
        <v>292</v>
      </c>
      <c r="O6" s="19" t="s">
        <v>293</v>
      </c>
      <c r="P6" s="19" t="s">
        <v>293</v>
      </c>
      <c r="Q6" s="19" t="s">
        <v>293</v>
      </c>
      <c r="R6" s="19" t="s">
        <v>293</v>
      </c>
      <c r="S6" s="19" t="s">
        <v>293</v>
      </c>
    </row>
    <row r="7" spans="1:19" ht="22.5" x14ac:dyDescent="0.5">
      <c r="A7" s="20" t="s">
        <v>294</v>
      </c>
      <c r="C7" s="20" t="s">
        <v>295</v>
      </c>
      <c r="E7" s="20" t="s">
        <v>64</v>
      </c>
      <c r="G7" s="20" t="s">
        <v>65</v>
      </c>
      <c r="I7" s="20" t="s">
        <v>296</v>
      </c>
      <c r="K7" s="20" t="s">
        <v>297</v>
      </c>
      <c r="M7" s="20" t="s">
        <v>298</v>
      </c>
      <c r="O7" s="20" t="s">
        <v>296</v>
      </c>
      <c r="Q7" s="20" t="s">
        <v>297</v>
      </c>
      <c r="S7" s="20" t="s">
        <v>298</v>
      </c>
    </row>
    <row r="8" spans="1:19" x14ac:dyDescent="0.5">
      <c r="A8" s="2" t="s">
        <v>207</v>
      </c>
      <c r="C8" s="2" t="s">
        <v>299</v>
      </c>
      <c r="E8" s="2" t="s">
        <v>209</v>
      </c>
      <c r="G8" s="4">
        <v>16</v>
      </c>
      <c r="I8" s="4">
        <v>74217525166</v>
      </c>
      <c r="K8" s="2" t="s">
        <v>299</v>
      </c>
      <c r="M8" s="4">
        <v>74217525166</v>
      </c>
      <c r="O8" s="4">
        <v>187931281001</v>
      </c>
      <c r="Q8" s="2" t="s">
        <v>299</v>
      </c>
      <c r="S8" s="4">
        <v>187931281001</v>
      </c>
    </row>
    <row r="9" spans="1:19" x14ac:dyDescent="0.5">
      <c r="A9" s="2" t="s">
        <v>165</v>
      </c>
      <c r="C9" s="2" t="s">
        <v>299</v>
      </c>
      <c r="E9" s="2" t="s">
        <v>167</v>
      </c>
      <c r="G9" s="4">
        <v>18</v>
      </c>
      <c r="I9" s="4">
        <v>72951531475</v>
      </c>
      <c r="K9" s="2" t="s">
        <v>299</v>
      </c>
      <c r="M9" s="4">
        <v>72951531475</v>
      </c>
      <c r="O9" s="4">
        <v>200522410342</v>
      </c>
      <c r="Q9" s="2" t="s">
        <v>299</v>
      </c>
      <c r="S9" s="4">
        <v>200522410342</v>
      </c>
    </row>
    <row r="10" spans="1:19" x14ac:dyDescent="0.5">
      <c r="A10" s="2" t="s">
        <v>204</v>
      </c>
      <c r="C10" s="2" t="s">
        <v>299</v>
      </c>
      <c r="E10" s="2" t="s">
        <v>206</v>
      </c>
      <c r="G10" s="4">
        <v>17</v>
      </c>
      <c r="I10" s="4">
        <v>80888018265</v>
      </c>
      <c r="K10" s="2" t="s">
        <v>299</v>
      </c>
      <c r="M10" s="4">
        <v>80888018265</v>
      </c>
      <c r="O10" s="4">
        <v>265789041096</v>
      </c>
      <c r="Q10" s="2" t="s">
        <v>299</v>
      </c>
      <c r="S10" s="4">
        <v>265789041096</v>
      </c>
    </row>
    <row r="11" spans="1:19" x14ac:dyDescent="0.5">
      <c r="A11" s="2" t="s">
        <v>202</v>
      </c>
      <c r="C11" s="2" t="s">
        <v>299</v>
      </c>
      <c r="E11" s="2" t="s">
        <v>203</v>
      </c>
      <c r="G11" s="4">
        <v>17</v>
      </c>
      <c r="I11" s="4">
        <v>40901878567</v>
      </c>
      <c r="K11" s="2" t="s">
        <v>299</v>
      </c>
      <c r="M11" s="4">
        <v>40901878567</v>
      </c>
      <c r="O11" s="4">
        <v>206489038770</v>
      </c>
      <c r="Q11" s="2" t="s">
        <v>299</v>
      </c>
      <c r="S11" s="4">
        <v>206489038770</v>
      </c>
    </row>
    <row r="12" spans="1:19" x14ac:dyDescent="0.5">
      <c r="A12" s="2" t="s">
        <v>199</v>
      </c>
      <c r="C12" s="2" t="s">
        <v>299</v>
      </c>
      <c r="E12" s="2" t="s">
        <v>201</v>
      </c>
      <c r="G12" s="4">
        <v>16</v>
      </c>
      <c r="I12" s="4">
        <v>102536981782</v>
      </c>
      <c r="K12" s="2" t="s">
        <v>299</v>
      </c>
      <c r="M12" s="4">
        <v>102536981782</v>
      </c>
      <c r="O12" s="4">
        <v>518443689370</v>
      </c>
      <c r="Q12" s="2" t="s">
        <v>299</v>
      </c>
      <c r="S12" s="4">
        <v>518443689370</v>
      </c>
    </row>
    <row r="13" spans="1:19" x14ac:dyDescent="0.5">
      <c r="A13" s="2" t="s">
        <v>300</v>
      </c>
      <c r="C13" s="2" t="s">
        <v>299</v>
      </c>
      <c r="E13" s="2" t="s">
        <v>301</v>
      </c>
      <c r="G13" s="4">
        <v>18</v>
      </c>
      <c r="I13" s="4">
        <v>0</v>
      </c>
      <c r="K13" s="2" t="s">
        <v>299</v>
      </c>
      <c r="M13" s="4">
        <v>0</v>
      </c>
      <c r="O13" s="4">
        <v>12551793135</v>
      </c>
      <c r="Q13" s="2" t="s">
        <v>299</v>
      </c>
      <c r="S13" s="4">
        <v>12551793135</v>
      </c>
    </row>
    <row r="14" spans="1:19" x14ac:dyDescent="0.5">
      <c r="A14" s="2" t="s">
        <v>73</v>
      </c>
      <c r="C14" s="2" t="s">
        <v>299</v>
      </c>
      <c r="E14" s="2" t="s">
        <v>75</v>
      </c>
      <c r="G14" s="4">
        <v>18</v>
      </c>
      <c r="I14" s="4">
        <v>24058468122</v>
      </c>
      <c r="K14" s="2" t="s">
        <v>299</v>
      </c>
      <c r="M14" s="4">
        <v>24058468122</v>
      </c>
      <c r="O14" s="4">
        <v>242130324815</v>
      </c>
      <c r="Q14" s="2" t="s">
        <v>299</v>
      </c>
      <c r="S14" s="4">
        <v>242130324815</v>
      </c>
    </row>
    <row r="15" spans="1:19" x14ac:dyDescent="0.5">
      <c r="A15" s="2" t="s">
        <v>196</v>
      </c>
      <c r="C15" s="2" t="s">
        <v>299</v>
      </c>
      <c r="E15" s="2" t="s">
        <v>198</v>
      </c>
      <c r="G15" s="4">
        <v>16</v>
      </c>
      <c r="I15" s="4">
        <v>84761896733</v>
      </c>
      <c r="K15" s="2" t="s">
        <v>299</v>
      </c>
      <c r="M15" s="4">
        <v>84761896733</v>
      </c>
      <c r="O15" s="4">
        <v>458355946619</v>
      </c>
      <c r="Q15" s="2" t="s">
        <v>299</v>
      </c>
      <c r="S15" s="4">
        <v>458355946619</v>
      </c>
    </row>
    <row r="16" spans="1:19" x14ac:dyDescent="0.5">
      <c r="A16" s="2" t="s">
        <v>210</v>
      </c>
      <c r="C16" s="2" t="s">
        <v>299</v>
      </c>
      <c r="E16" s="2" t="s">
        <v>212</v>
      </c>
      <c r="G16" s="4">
        <v>16</v>
      </c>
      <c r="I16" s="4">
        <v>87241997296</v>
      </c>
      <c r="K16" s="2" t="s">
        <v>299</v>
      </c>
      <c r="M16" s="4">
        <v>87241997296</v>
      </c>
      <c r="O16" s="4">
        <v>457512399445</v>
      </c>
      <c r="Q16" s="2" t="s">
        <v>299</v>
      </c>
      <c r="S16" s="4">
        <v>457512399445</v>
      </c>
    </row>
    <row r="17" spans="1:19" x14ac:dyDescent="0.5">
      <c r="A17" s="2" t="s">
        <v>213</v>
      </c>
      <c r="C17" s="2" t="s">
        <v>299</v>
      </c>
      <c r="E17" s="2" t="s">
        <v>91</v>
      </c>
      <c r="G17" s="4">
        <v>17</v>
      </c>
      <c r="I17" s="4">
        <v>89320487765</v>
      </c>
      <c r="K17" s="2" t="s">
        <v>299</v>
      </c>
      <c r="M17" s="4">
        <v>89320487765</v>
      </c>
      <c r="O17" s="4">
        <v>461492493808</v>
      </c>
      <c r="Q17" s="2" t="s">
        <v>299</v>
      </c>
      <c r="S17" s="4">
        <v>461492493808</v>
      </c>
    </row>
    <row r="18" spans="1:19" x14ac:dyDescent="0.5">
      <c r="A18" s="2" t="s">
        <v>191</v>
      </c>
      <c r="C18" s="2" t="s">
        <v>299</v>
      </c>
      <c r="E18" s="2" t="s">
        <v>193</v>
      </c>
      <c r="G18" s="4">
        <v>16</v>
      </c>
      <c r="I18" s="4">
        <v>15787478386</v>
      </c>
      <c r="K18" s="2" t="s">
        <v>299</v>
      </c>
      <c r="M18" s="4">
        <v>15787478386</v>
      </c>
      <c r="O18" s="4">
        <v>80323738209</v>
      </c>
      <c r="Q18" s="2" t="s">
        <v>299</v>
      </c>
      <c r="S18" s="4">
        <v>80323738209</v>
      </c>
    </row>
    <row r="19" spans="1:19" x14ac:dyDescent="0.5">
      <c r="A19" s="2" t="s">
        <v>194</v>
      </c>
      <c r="C19" s="2" t="s">
        <v>299</v>
      </c>
      <c r="E19" s="2" t="s">
        <v>195</v>
      </c>
      <c r="G19" s="4">
        <v>17</v>
      </c>
      <c r="I19" s="4">
        <v>89226230794</v>
      </c>
      <c r="K19" s="2" t="s">
        <v>299</v>
      </c>
      <c r="M19" s="4">
        <v>89226230794</v>
      </c>
      <c r="O19" s="4">
        <v>391626893626</v>
      </c>
      <c r="Q19" s="2" t="s">
        <v>299</v>
      </c>
      <c r="S19" s="4">
        <v>391626893626</v>
      </c>
    </row>
    <row r="20" spans="1:19" x14ac:dyDescent="0.5">
      <c r="A20" s="2" t="s">
        <v>188</v>
      </c>
      <c r="C20" s="2" t="s">
        <v>299</v>
      </c>
      <c r="E20" s="2" t="s">
        <v>190</v>
      </c>
      <c r="G20" s="4">
        <v>16</v>
      </c>
      <c r="I20" s="4">
        <v>19707718736</v>
      </c>
      <c r="K20" s="2" t="s">
        <v>299</v>
      </c>
      <c r="M20" s="4">
        <v>19707718736</v>
      </c>
      <c r="O20" s="4">
        <v>96151921371</v>
      </c>
      <c r="Q20" s="2" t="s">
        <v>299</v>
      </c>
      <c r="S20" s="4">
        <v>96151921371</v>
      </c>
    </row>
    <row r="21" spans="1:19" x14ac:dyDescent="0.5">
      <c r="A21" s="2" t="s">
        <v>185</v>
      </c>
      <c r="C21" s="2" t="s">
        <v>299</v>
      </c>
      <c r="E21" s="2" t="s">
        <v>187</v>
      </c>
      <c r="G21" s="4">
        <v>16</v>
      </c>
      <c r="I21" s="4">
        <v>62960345300</v>
      </c>
      <c r="K21" s="2" t="s">
        <v>299</v>
      </c>
      <c r="M21" s="4">
        <v>62960345300</v>
      </c>
      <c r="O21" s="4">
        <v>312550509030</v>
      </c>
      <c r="Q21" s="2" t="s">
        <v>299</v>
      </c>
      <c r="S21" s="4">
        <v>312550509030</v>
      </c>
    </row>
    <row r="22" spans="1:19" x14ac:dyDescent="0.5">
      <c r="A22" s="2" t="s">
        <v>302</v>
      </c>
      <c r="C22" s="2" t="s">
        <v>299</v>
      </c>
      <c r="E22" s="2" t="s">
        <v>303</v>
      </c>
      <c r="G22" s="4">
        <v>15</v>
      </c>
      <c r="I22" s="4">
        <v>0</v>
      </c>
      <c r="K22" s="2" t="s">
        <v>299</v>
      </c>
      <c r="M22" s="4">
        <v>0</v>
      </c>
      <c r="O22" s="4">
        <v>103167749741</v>
      </c>
      <c r="Q22" s="2" t="s">
        <v>299</v>
      </c>
      <c r="S22" s="4">
        <v>103167749741</v>
      </c>
    </row>
    <row r="23" spans="1:19" x14ac:dyDescent="0.5">
      <c r="A23" s="2" t="s">
        <v>182</v>
      </c>
      <c r="C23" s="2" t="s">
        <v>299</v>
      </c>
      <c r="E23" s="2" t="s">
        <v>184</v>
      </c>
      <c r="G23" s="4">
        <v>17</v>
      </c>
      <c r="I23" s="4">
        <v>1333871486</v>
      </c>
      <c r="K23" s="2" t="s">
        <v>299</v>
      </c>
      <c r="M23" s="4">
        <v>1333871486</v>
      </c>
      <c r="O23" s="4">
        <v>7020565551</v>
      </c>
      <c r="Q23" s="2" t="s">
        <v>299</v>
      </c>
      <c r="S23" s="4">
        <v>7020565551</v>
      </c>
    </row>
    <row r="24" spans="1:19" x14ac:dyDescent="0.5">
      <c r="A24" s="2" t="s">
        <v>304</v>
      </c>
      <c r="C24" s="2" t="s">
        <v>299</v>
      </c>
      <c r="E24" s="2" t="s">
        <v>305</v>
      </c>
      <c r="G24" s="4">
        <v>15</v>
      </c>
      <c r="I24" s="4">
        <v>0</v>
      </c>
      <c r="K24" s="2" t="s">
        <v>299</v>
      </c>
      <c r="M24" s="4">
        <v>0</v>
      </c>
      <c r="O24" s="4">
        <v>137783927055</v>
      </c>
      <c r="Q24" s="2" t="s">
        <v>299</v>
      </c>
      <c r="S24" s="4">
        <v>137783927055</v>
      </c>
    </row>
    <row r="25" spans="1:19" x14ac:dyDescent="0.5">
      <c r="A25" s="2" t="s">
        <v>306</v>
      </c>
      <c r="C25" s="2" t="s">
        <v>299</v>
      </c>
      <c r="E25" s="2" t="s">
        <v>307</v>
      </c>
      <c r="G25" s="4">
        <v>15</v>
      </c>
      <c r="I25" s="4">
        <v>0</v>
      </c>
      <c r="K25" s="2" t="s">
        <v>299</v>
      </c>
      <c r="M25" s="4">
        <v>0</v>
      </c>
      <c r="O25" s="4">
        <v>9792659588</v>
      </c>
      <c r="Q25" s="2" t="s">
        <v>299</v>
      </c>
      <c r="S25" s="4">
        <v>9792659588</v>
      </c>
    </row>
    <row r="26" spans="1:19" x14ac:dyDescent="0.5">
      <c r="A26" s="2" t="s">
        <v>179</v>
      </c>
      <c r="C26" s="2" t="s">
        <v>299</v>
      </c>
      <c r="E26" s="2" t="s">
        <v>181</v>
      </c>
      <c r="G26" s="4">
        <v>16</v>
      </c>
      <c r="I26" s="4">
        <v>56175004673</v>
      </c>
      <c r="K26" s="2" t="s">
        <v>299</v>
      </c>
      <c r="M26" s="4">
        <v>56175004673</v>
      </c>
      <c r="O26" s="4">
        <v>310626608497</v>
      </c>
      <c r="Q26" s="2" t="s">
        <v>299</v>
      </c>
      <c r="S26" s="4">
        <v>310626608497</v>
      </c>
    </row>
    <row r="27" spans="1:19" x14ac:dyDescent="0.5">
      <c r="A27" s="2" t="s">
        <v>176</v>
      </c>
      <c r="C27" s="2" t="s">
        <v>299</v>
      </c>
      <c r="E27" s="2" t="s">
        <v>178</v>
      </c>
      <c r="G27" s="4">
        <v>16</v>
      </c>
      <c r="I27" s="4">
        <v>6054421196</v>
      </c>
      <c r="K27" s="2" t="s">
        <v>299</v>
      </c>
      <c r="M27" s="4">
        <v>6054421196</v>
      </c>
      <c r="O27" s="4">
        <v>32799980972</v>
      </c>
      <c r="Q27" s="2" t="s">
        <v>299</v>
      </c>
      <c r="S27" s="4">
        <v>32799980972</v>
      </c>
    </row>
    <row r="28" spans="1:19" x14ac:dyDescent="0.5">
      <c r="A28" s="2" t="s">
        <v>174</v>
      </c>
      <c r="C28" s="2" t="s">
        <v>299</v>
      </c>
      <c r="E28" s="2" t="s">
        <v>175</v>
      </c>
      <c r="G28" s="4">
        <v>15</v>
      </c>
      <c r="I28" s="4">
        <v>85494860352</v>
      </c>
      <c r="K28" s="2" t="s">
        <v>299</v>
      </c>
      <c r="M28" s="4">
        <v>85494860352</v>
      </c>
      <c r="O28" s="4">
        <v>479911340794</v>
      </c>
      <c r="Q28" s="2" t="s">
        <v>299</v>
      </c>
      <c r="S28" s="4">
        <v>479911340794</v>
      </c>
    </row>
    <row r="29" spans="1:19" x14ac:dyDescent="0.5">
      <c r="A29" s="2" t="s">
        <v>171</v>
      </c>
      <c r="C29" s="2" t="s">
        <v>299</v>
      </c>
      <c r="E29" s="2" t="s">
        <v>173</v>
      </c>
      <c r="G29" s="4">
        <v>15</v>
      </c>
      <c r="I29" s="4">
        <v>66484853713</v>
      </c>
      <c r="K29" s="2" t="s">
        <v>299</v>
      </c>
      <c r="M29" s="4">
        <v>66484853713</v>
      </c>
      <c r="O29" s="4">
        <v>462664757307</v>
      </c>
      <c r="Q29" s="2" t="s">
        <v>299</v>
      </c>
      <c r="S29" s="4">
        <v>462664757307</v>
      </c>
    </row>
    <row r="30" spans="1:19" x14ac:dyDescent="0.5">
      <c r="A30" s="2" t="s">
        <v>168</v>
      </c>
      <c r="C30" s="2" t="s">
        <v>299</v>
      </c>
      <c r="E30" s="2" t="s">
        <v>170</v>
      </c>
      <c r="G30" s="4">
        <v>18</v>
      </c>
      <c r="I30" s="4">
        <v>30086092009</v>
      </c>
      <c r="K30" s="2" t="s">
        <v>299</v>
      </c>
      <c r="M30" s="4">
        <v>30086092009</v>
      </c>
      <c r="O30" s="4">
        <v>148696850042</v>
      </c>
      <c r="Q30" s="2" t="s">
        <v>299</v>
      </c>
      <c r="S30" s="4">
        <v>148696850042</v>
      </c>
    </row>
    <row r="31" spans="1:19" x14ac:dyDescent="0.5">
      <c r="A31" s="2" t="s">
        <v>232</v>
      </c>
      <c r="C31" s="2" t="s">
        <v>299</v>
      </c>
      <c r="E31" s="2" t="s">
        <v>234</v>
      </c>
      <c r="G31" s="4">
        <v>18</v>
      </c>
      <c r="I31" s="4">
        <v>46239392872</v>
      </c>
      <c r="K31" s="2" t="s">
        <v>299</v>
      </c>
      <c r="M31" s="4">
        <v>46239392872</v>
      </c>
      <c r="O31" s="4">
        <v>46239392872</v>
      </c>
      <c r="Q31" s="2" t="s">
        <v>299</v>
      </c>
      <c r="S31" s="4">
        <v>46239392872</v>
      </c>
    </row>
    <row r="32" spans="1:19" x14ac:dyDescent="0.5">
      <c r="A32" s="2" t="s">
        <v>220</v>
      </c>
      <c r="C32" s="2" t="s">
        <v>299</v>
      </c>
      <c r="E32" s="2" t="s">
        <v>222</v>
      </c>
      <c r="G32" s="4">
        <v>18</v>
      </c>
      <c r="I32" s="4">
        <v>14179489087</v>
      </c>
      <c r="K32" s="2" t="s">
        <v>299</v>
      </c>
      <c r="M32" s="4">
        <v>14179489087</v>
      </c>
      <c r="O32" s="4">
        <v>72583515390</v>
      </c>
      <c r="Q32" s="2" t="s">
        <v>299</v>
      </c>
      <c r="S32" s="4">
        <v>72583515390</v>
      </c>
    </row>
    <row r="33" spans="1:19" x14ac:dyDescent="0.5">
      <c r="A33" s="2" t="s">
        <v>214</v>
      </c>
      <c r="C33" s="2" t="s">
        <v>299</v>
      </c>
      <c r="E33" s="2" t="s">
        <v>216</v>
      </c>
      <c r="G33" s="4">
        <v>18</v>
      </c>
      <c r="I33" s="4">
        <v>14598798631</v>
      </c>
      <c r="K33" s="2" t="s">
        <v>299</v>
      </c>
      <c r="M33" s="4">
        <v>14598798631</v>
      </c>
      <c r="O33" s="4">
        <v>72188239271</v>
      </c>
      <c r="Q33" s="2" t="s">
        <v>299</v>
      </c>
      <c r="S33" s="4">
        <v>72188239271</v>
      </c>
    </row>
    <row r="34" spans="1:19" x14ac:dyDescent="0.5">
      <c r="A34" s="2" t="s">
        <v>219</v>
      </c>
      <c r="C34" s="2" t="s">
        <v>299</v>
      </c>
      <c r="E34" s="2" t="s">
        <v>216</v>
      </c>
      <c r="G34" s="4">
        <v>18</v>
      </c>
      <c r="I34" s="4">
        <v>56535139316</v>
      </c>
      <c r="K34" s="2" t="s">
        <v>299</v>
      </c>
      <c r="M34" s="4">
        <v>56535139316</v>
      </c>
      <c r="O34" s="4">
        <v>270162274125</v>
      </c>
      <c r="Q34" s="2" t="s">
        <v>299</v>
      </c>
      <c r="S34" s="4">
        <v>270162274125</v>
      </c>
    </row>
    <row r="35" spans="1:19" x14ac:dyDescent="0.5">
      <c r="A35" s="2" t="s">
        <v>217</v>
      </c>
      <c r="C35" s="2" t="s">
        <v>299</v>
      </c>
      <c r="E35" s="2" t="s">
        <v>216</v>
      </c>
      <c r="G35" s="4">
        <v>18</v>
      </c>
      <c r="I35" s="4">
        <v>10607662271</v>
      </c>
      <c r="K35" s="2" t="s">
        <v>299</v>
      </c>
      <c r="M35" s="4">
        <v>10607662271</v>
      </c>
      <c r="O35" s="4">
        <v>52521524442</v>
      </c>
      <c r="Q35" s="2" t="s">
        <v>299</v>
      </c>
      <c r="S35" s="4">
        <v>52521524442</v>
      </c>
    </row>
    <row r="36" spans="1:19" x14ac:dyDescent="0.5">
      <c r="A36" s="2" t="s">
        <v>218</v>
      </c>
      <c r="C36" s="2" t="s">
        <v>299</v>
      </c>
      <c r="E36" s="2" t="s">
        <v>216</v>
      </c>
      <c r="G36" s="4">
        <v>18</v>
      </c>
      <c r="I36" s="4">
        <v>24817957672</v>
      </c>
      <c r="K36" s="2" t="s">
        <v>299</v>
      </c>
      <c r="M36" s="4">
        <v>24817957672</v>
      </c>
      <c r="O36" s="4">
        <v>120189144661</v>
      </c>
      <c r="Q36" s="2" t="s">
        <v>299</v>
      </c>
      <c r="S36" s="4">
        <v>120189144661</v>
      </c>
    </row>
    <row r="37" spans="1:19" x14ac:dyDescent="0.5">
      <c r="A37" s="2" t="s">
        <v>223</v>
      </c>
      <c r="C37" s="2" t="s">
        <v>299</v>
      </c>
      <c r="E37" s="2" t="s">
        <v>225</v>
      </c>
      <c r="G37" s="4">
        <v>18</v>
      </c>
      <c r="I37" s="4">
        <v>111360433337</v>
      </c>
      <c r="K37" s="2" t="s">
        <v>299</v>
      </c>
      <c r="M37" s="4">
        <v>111360433337</v>
      </c>
      <c r="O37" s="4">
        <v>539165983491</v>
      </c>
      <c r="Q37" s="2" t="s">
        <v>299</v>
      </c>
      <c r="S37" s="4">
        <v>539165983491</v>
      </c>
    </row>
    <row r="38" spans="1:19" x14ac:dyDescent="0.5">
      <c r="A38" s="2" t="s">
        <v>226</v>
      </c>
      <c r="C38" s="2" t="s">
        <v>299</v>
      </c>
      <c r="E38" s="2" t="s">
        <v>228</v>
      </c>
      <c r="G38" s="4">
        <v>19</v>
      </c>
      <c r="I38" s="4">
        <v>28100687660</v>
      </c>
      <c r="K38" s="2" t="s">
        <v>299</v>
      </c>
      <c r="M38" s="4">
        <v>28100687660</v>
      </c>
      <c r="O38" s="4">
        <v>128022699954</v>
      </c>
      <c r="Q38" s="2" t="s">
        <v>299</v>
      </c>
      <c r="S38" s="4">
        <v>128022699954</v>
      </c>
    </row>
    <row r="39" spans="1:19" x14ac:dyDescent="0.5">
      <c r="A39" s="2" t="s">
        <v>162</v>
      </c>
      <c r="C39" s="2" t="s">
        <v>299</v>
      </c>
      <c r="E39" s="2" t="s">
        <v>164</v>
      </c>
      <c r="G39" s="4">
        <v>16</v>
      </c>
      <c r="I39" s="4">
        <v>44836222634</v>
      </c>
      <c r="K39" s="2" t="s">
        <v>299</v>
      </c>
      <c r="M39" s="4">
        <v>44836222634</v>
      </c>
      <c r="O39" s="4">
        <v>74290887525</v>
      </c>
      <c r="Q39" s="2" t="s">
        <v>299</v>
      </c>
      <c r="S39" s="4">
        <v>74290887525</v>
      </c>
    </row>
    <row r="40" spans="1:19" x14ac:dyDescent="0.5">
      <c r="A40" s="2" t="s">
        <v>71</v>
      </c>
      <c r="C40" s="2" t="s">
        <v>299</v>
      </c>
      <c r="E40" s="2" t="s">
        <v>70</v>
      </c>
      <c r="G40" s="4">
        <v>16</v>
      </c>
      <c r="I40" s="4">
        <v>12313403</v>
      </c>
      <c r="K40" s="2" t="s">
        <v>299</v>
      </c>
      <c r="M40" s="4">
        <v>12313403</v>
      </c>
      <c r="O40" s="4">
        <v>65278944</v>
      </c>
      <c r="Q40" s="2" t="s">
        <v>299</v>
      </c>
      <c r="S40" s="4">
        <v>65278944</v>
      </c>
    </row>
    <row r="41" spans="1:19" x14ac:dyDescent="0.5">
      <c r="A41" s="2" t="s">
        <v>67</v>
      </c>
      <c r="C41" s="2" t="s">
        <v>299</v>
      </c>
      <c r="E41" s="2" t="s">
        <v>70</v>
      </c>
      <c r="G41" s="4">
        <v>16</v>
      </c>
      <c r="I41" s="4">
        <v>12060975730</v>
      </c>
      <c r="K41" s="2" t="s">
        <v>299</v>
      </c>
      <c r="M41" s="4">
        <v>12060975730</v>
      </c>
      <c r="O41" s="4">
        <v>63941983665</v>
      </c>
      <c r="Q41" s="2" t="s">
        <v>299</v>
      </c>
      <c r="S41" s="4">
        <v>63941983665</v>
      </c>
    </row>
    <row r="42" spans="1:19" x14ac:dyDescent="0.5">
      <c r="A42" s="2" t="s">
        <v>159</v>
      </c>
      <c r="C42" s="2" t="s">
        <v>299</v>
      </c>
      <c r="E42" s="2" t="s">
        <v>161</v>
      </c>
      <c r="G42" s="4">
        <v>16</v>
      </c>
      <c r="I42" s="4">
        <v>72328294290</v>
      </c>
      <c r="K42" s="2" t="s">
        <v>299</v>
      </c>
      <c r="M42" s="4">
        <v>72328294290</v>
      </c>
      <c r="O42" s="4">
        <v>388798952518</v>
      </c>
      <c r="Q42" s="2" t="s">
        <v>299</v>
      </c>
      <c r="S42" s="4">
        <v>388798952518</v>
      </c>
    </row>
    <row r="43" spans="1:19" x14ac:dyDescent="0.5">
      <c r="A43" s="2" t="s">
        <v>158</v>
      </c>
      <c r="C43" s="2" t="s">
        <v>299</v>
      </c>
      <c r="E43" s="2" t="s">
        <v>157</v>
      </c>
      <c r="G43" s="4">
        <v>18</v>
      </c>
      <c r="I43" s="4">
        <v>7694099</v>
      </c>
      <c r="K43" s="2" t="s">
        <v>299</v>
      </c>
      <c r="M43" s="4">
        <v>7694099</v>
      </c>
      <c r="O43" s="4">
        <v>185872132</v>
      </c>
      <c r="Q43" s="2" t="s">
        <v>299</v>
      </c>
      <c r="S43" s="4">
        <v>185872132</v>
      </c>
    </row>
    <row r="44" spans="1:19" x14ac:dyDescent="0.5">
      <c r="A44" s="2" t="s">
        <v>155</v>
      </c>
      <c r="C44" s="2" t="s">
        <v>299</v>
      </c>
      <c r="E44" s="2" t="s">
        <v>157</v>
      </c>
      <c r="G44" s="4">
        <v>18</v>
      </c>
      <c r="I44" s="4">
        <v>2539051849</v>
      </c>
      <c r="K44" s="2" t="s">
        <v>299</v>
      </c>
      <c r="M44" s="4">
        <v>2539051849</v>
      </c>
      <c r="O44" s="4">
        <v>61337803280</v>
      </c>
      <c r="Q44" s="2" t="s">
        <v>299</v>
      </c>
      <c r="S44" s="4">
        <v>61337803280</v>
      </c>
    </row>
    <row r="45" spans="1:19" x14ac:dyDescent="0.5">
      <c r="A45" s="2" t="s">
        <v>308</v>
      </c>
      <c r="C45" s="2" t="s">
        <v>299</v>
      </c>
      <c r="E45" s="2" t="s">
        <v>309</v>
      </c>
      <c r="G45" s="4">
        <v>17</v>
      </c>
      <c r="I45" s="4">
        <v>0</v>
      </c>
      <c r="K45" s="2" t="s">
        <v>299</v>
      </c>
      <c r="M45" s="4">
        <v>0</v>
      </c>
      <c r="O45" s="4">
        <v>71129835074</v>
      </c>
      <c r="Q45" s="2" t="s">
        <v>299</v>
      </c>
      <c r="S45" s="4">
        <v>71129835074</v>
      </c>
    </row>
    <row r="46" spans="1:19" x14ac:dyDescent="0.5">
      <c r="A46" s="2" t="s">
        <v>310</v>
      </c>
      <c r="C46" s="2" t="s">
        <v>299</v>
      </c>
      <c r="E46" s="2" t="s">
        <v>311</v>
      </c>
      <c r="G46" s="4">
        <v>17</v>
      </c>
      <c r="I46" s="4">
        <v>0</v>
      </c>
      <c r="K46" s="2" t="s">
        <v>299</v>
      </c>
      <c r="M46" s="4">
        <v>0</v>
      </c>
      <c r="O46" s="4">
        <v>12747065441</v>
      </c>
      <c r="Q46" s="2" t="s">
        <v>299</v>
      </c>
      <c r="S46" s="4">
        <v>12747065441</v>
      </c>
    </row>
    <row r="47" spans="1:19" x14ac:dyDescent="0.5">
      <c r="A47" s="2" t="s">
        <v>229</v>
      </c>
      <c r="C47" s="2" t="s">
        <v>299</v>
      </c>
      <c r="E47" s="2" t="s">
        <v>231</v>
      </c>
      <c r="G47" s="4">
        <v>16</v>
      </c>
      <c r="I47" s="4">
        <v>1636912943</v>
      </c>
      <c r="K47" s="2" t="s">
        <v>299</v>
      </c>
      <c r="M47" s="4">
        <v>1636912943</v>
      </c>
      <c r="O47" s="4">
        <v>1636912943</v>
      </c>
      <c r="Q47" s="2" t="s">
        <v>299</v>
      </c>
      <c r="S47" s="4">
        <v>1636912943</v>
      </c>
    </row>
    <row r="48" spans="1:19" x14ac:dyDescent="0.5">
      <c r="A48" s="2" t="s">
        <v>271</v>
      </c>
      <c r="C48" s="4">
        <v>1</v>
      </c>
      <c r="E48" s="2" t="s">
        <v>299</v>
      </c>
      <c r="G48" s="4">
        <v>8</v>
      </c>
      <c r="I48" s="4">
        <v>4232106602</v>
      </c>
      <c r="K48" s="4">
        <v>0</v>
      </c>
      <c r="M48" s="4">
        <v>4232106602</v>
      </c>
      <c r="O48" s="4">
        <v>4544522105</v>
      </c>
      <c r="Q48" s="4">
        <v>0</v>
      </c>
      <c r="S48" s="4">
        <v>4544522105</v>
      </c>
    </row>
    <row r="49" spans="1:19" x14ac:dyDescent="0.5">
      <c r="A49" s="2" t="s">
        <v>276</v>
      </c>
      <c r="C49" s="4">
        <v>1</v>
      </c>
      <c r="E49" s="2" t="s">
        <v>299</v>
      </c>
      <c r="G49" s="4">
        <v>10</v>
      </c>
      <c r="I49" s="4">
        <v>4069202523</v>
      </c>
      <c r="K49" s="4">
        <v>0</v>
      </c>
      <c r="M49" s="4">
        <v>4069202523</v>
      </c>
      <c r="O49" s="4">
        <v>31764786924</v>
      </c>
      <c r="Q49" s="4">
        <v>0</v>
      </c>
      <c r="S49" s="4">
        <v>31764786924</v>
      </c>
    </row>
    <row r="50" spans="1:19" x14ac:dyDescent="0.5">
      <c r="A50" s="2" t="s">
        <v>280</v>
      </c>
      <c r="C50" s="4">
        <v>17</v>
      </c>
      <c r="E50" s="2" t="s">
        <v>299</v>
      </c>
      <c r="G50" s="4">
        <v>10</v>
      </c>
      <c r="I50" s="4">
        <v>8650384486</v>
      </c>
      <c r="K50" s="4">
        <v>0</v>
      </c>
      <c r="M50" s="4">
        <v>8650384486</v>
      </c>
      <c r="O50" s="4">
        <v>36847213905</v>
      </c>
      <c r="Q50" s="4">
        <v>0</v>
      </c>
      <c r="S50" s="4">
        <v>36847213905</v>
      </c>
    </row>
    <row r="51" spans="1:19" x14ac:dyDescent="0.5">
      <c r="A51" s="2" t="s">
        <v>280</v>
      </c>
      <c r="C51" s="4">
        <v>13</v>
      </c>
      <c r="E51" s="2" t="s">
        <v>299</v>
      </c>
      <c r="G51" s="12">
        <v>21.5</v>
      </c>
      <c r="I51" s="4">
        <v>17598802558</v>
      </c>
      <c r="K51" s="4"/>
      <c r="M51" s="4">
        <f>I51</f>
        <v>17598802558</v>
      </c>
      <c r="O51" s="4">
        <v>86062728791</v>
      </c>
      <c r="Q51" s="4">
        <v>78354497</v>
      </c>
      <c r="S51" s="4">
        <v>85984374294</v>
      </c>
    </row>
    <row r="52" spans="1:19" x14ac:dyDescent="0.5">
      <c r="A52" s="2" t="s">
        <v>280</v>
      </c>
      <c r="C52" s="4">
        <v>13</v>
      </c>
      <c r="E52" s="2" t="s">
        <v>299</v>
      </c>
      <c r="G52" s="12">
        <v>21.5</v>
      </c>
      <c r="I52" s="4">
        <v>51246575323</v>
      </c>
      <c r="K52" s="4"/>
      <c r="M52" s="4">
        <f>I52</f>
        <v>51246575323</v>
      </c>
      <c r="O52" s="4">
        <v>83054794490</v>
      </c>
      <c r="Q52" s="4">
        <v>228292562</v>
      </c>
      <c r="S52" s="4">
        <v>82826501928</v>
      </c>
    </row>
    <row r="53" spans="1:19" ht="22.5" thickBot="1" x14ac:dyDescent="0.55000000000000004">
      <c r="I53" s="8">
        <f>SUM(I8:I52)</f>
        <v>1615847759102</v>
      </c>
      <c r="K53" s="8">
        <f>SUM(K8:K52)</f>
        <v>0</v>
      </c>
      <c r="M53" s="8">
        <f>SUM(M8:M52)</f>
        <v>1615847759102</v>
      </c>
      <c r="O53" s="8">
        <f>SUM(O8:O52)</f>
        <v>7801817332127</v>
      </c>
      <c r="Q53" s="8">
        <f>SUM(Q8:Q52)</f>
        <v>306647059</v>
      </c>
      <c r="S53" s="8">
        <f>SUM(S8:S52)</f>
        <v>7801510685068</v>
      </c>
    </row>
    <row r="54" spans="1:19" ht="22.5" thickTop="1" x14ac:dyDescent="0.5"/>
    <row r="55" spans="1:19" x14ac:dyDescent="0.5">
      <c r="Q55" s="4"/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8"/>
  <sheetViews>
    <sheetView rightToLeft="1" workbookViewId="0">
      <selection activeCell="A4" sqref="A4:S4"/>
    </sheetView>
  </sheetViews>
  <sheetFormatPr defaultRowHeight="21.75" x14ac:dyDescent="0.5"/>
  <cols>
    <col min="1" max="1" width="33.140625" style="2" bestFit="1" customWidth="1"/>
    <col min="2" max="2" width="1" style="2" customWidth="1"/>
    <col min="3" max="3" width="15.140625" style="2" bestFit="1" customWidth="1"/>
    <col min="4" max="4" width="1" style="2" customWidth="1"/>
    <col min="5" max="5" width="34.5703125" style="2" customWidth="1"/>
    <col min="6" max="6" width="1" style="2" customWidth="1"/>
    <col min="7" max="7" width="22.140625" style="2" customWidth="1"/>
    <col min="8" max="8" width="1" style="2" customWidth="1"/>
    <col min="9" max="9" width="26.7109375" style="2" bestFit="1" customWidth="1"/>
    <col min="10" max="10" width="1" style="2" customWidth="1"/>
    <col min="11" max="11" width="17.28515625" style="2" bestFit="1" customWidth="1"/>
    <col min="12" max="12" width="1" style="2" customWidth="1"/>
    <col min="13" max="13" width="29.140625" style="2" bestFit="1" customWidth="1"/>
    <col min="14" max="14" width="1" style="2" customWidth="1"/>
    <col min="15" max="15" width="26.7109375" style="2" bestFit="1" customWidth="1"/>
    <col min="16" max="16" width="1" style="2" customWidth="1"/>
    <col min="17" max="17" width="17.28515625" style="2" bestFit="1" customWidth="1"/>
    <col min="18" max="18" width="1" style="2" customWidth="1"/>
    <col min="19" max="19" width="29.140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22.5" x14ac:dyDescent="0.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19" ht="22.5" x14ac:dyDescent="0.5">
      <c r="A3" s="17" t="s">
        <v>290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19" ht="22.5" x14ac:dyDescent="0.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6" spans="1:19" ht="22.5" x14ac:dyDescent="0.5">
      <c r="A6" s="21" t="s">
        <v>3</v>
      </c>
      <c r="C6" s="19" t="s">
        <v>312</v>
      </c>
      <c r="D6" s="19" t="s">
        <v>312</v>
      </c>
      <c r="E6" s="19" t="s">
        <v>312</v>
      </c>
      <c r="F6" s="19" t="s">
        <v>312</v>
      </c>
      <c r="G6" s="19" t="s">
        <v>312</v>
      </c>
      <c r="I6" s="19" t="s">
        <v>292</v>
      </c>
      <c r="J6" s="19" t="s">
        <v>292</v>
      </c>
      <c r="K6" s="19" t="s">
        <v>292</v>
      </c>
      <c r="L6" s="19" t="s">
        <v>292</v>
      </c>
      <c r="M6" s="19" t="s">
        <v>292</v>
      </c>
      <c r="O6" s="19" t="s">
        <v>293</v>
      </c>
      <c r="P6" s="19" t="s">
        <v>293</v>
      </c>
      <c r="Q6" s="19" t="s">
        <v>293</v>
      </c>
      <c r="R6" s="19" t="s">
        <v>293</v>
      </c>
      <c r="S6" s="19" t="s">
        <v>293</v>
      </c>
    </row>
    <row r="7" spans="1:19" ht="22.5" x14ac:dyDescent="0.5">
      <c r="A7" s="19" t="s">
        <v>3</v>
      </c>
      <c r="C7" s="20" t="s">
        <v>313</v>
      </c>
      <c r="E7" s="20" t="s">
        <v>314</v>
      </c>
      <c r="G7" s="20" t="s">
        <v>315</v>
      </c>
      <c r="I7" s="20" t="s">
        <v>316</v>
      </c>
      <c r="K7" s="20" t="s">
        <v>297</v>
      </c>
      <c r="M7" s="20" t="s">
        <v>317</v>
      </c>
      <c r="O7" s="20" t="s">
        <v>316</v>
      </c>
      <c r="Q7" s="20" t="s">
        <v>297</v>
      </c>
      <c r="S7" s="20" t="s">
        <v>317</v>
      </c>
    </row>
    <row r="8" spans="1:19" x14ac:dyDescent="0.5">
      <c r="A8" s="2" t="s">
        <v>33</v>
      </c>
      <c r="C8" s="2" t="s">
        <v>318</v>
      </c>
      <c r="E8" s="4">
        <v>45423097</v>
      </c>
      <c r="G8" s="4">
        <v>1930</v>
      </c>
      <c r="I8" s="4">
        <v>87666577210</v>
      </c>
      <c r="K8" s="4">
        <v>12332143586</v>
      </c>
      <c r="M8" s="4">
        <v>75334433624</v>
      </c>
      <c r="O8" s="4">
        <v>87666577210</v>
      </c>
      <c r="Q8" s="4">
        <v>12332143586</v>
      </c>
      <c r="S8" s="4">
        <f>O8-Q8</f>
        <v>75334433624</v>
      </c>
    </row>
    <row r="9" spans="1:19" x14ac:dyDescent="0.5">
      <c r="A9" s="2" t="s">
        <v>44</v>
      </c>
      <c r="C9" s="2" t="s">
        <v>319</v>
      </c>
      <c r="E9" s="4">
        <v>13726712</v>
      </c>
      <c r="G9" s="4">
        <v>3530</v>
      </c>
      <c r="I9" s="4">
        <v>0</v>
      </c>
      <c r="K9" s="4">
        <v>0</v>
      </c>
      <c r="M9" s="4">
        <v>0</v>
      </c>
      <c r="O9" s="4">
        <v>48455293360</v>
      </c>
      <c r="Q9" s="4">
        <v>5397029023</v>
      </c>
      <c r="S9" s="4">
        <f>O9-Q9</f>
        <v>43058264337</v>
      </c>
    </row>
    <row r="10" spans="1:19" x14ac:dyDescent="0.5">
      <c r="A10" s="2" t="s">
        <v>21</v>
      </c>
      <c r="C10" s="2" t="s">
        <v>320</v>
      </c>
      <c r="E10" s="4">
        <v>1048429</v>
      </c>
      <c r="G10" s="4">
        <v>13500</v>
      </c>
      <c r="I10" s="4">
        <v>0</v>
      </c>
      <c r="K10" s="4">
        <v>0</v>
      </c>
      <c r="M10" s="4">
        <v>0</v>
      </c>
      <c r="O10" s="4">
        <v>14153799590</v>
      </c>
      <c r="Q10" s="4">
        <v>0</v>
      </c>
      <c r="S10" s="4">
        <f t="shared" ref="S10:S14" si="0">O10-Q10</f>
        <v>14153799590</v>
      </c>
    </row>
    <row r="11" spans="1:19" x14ac:dyDescent="0.5">
      <c r="A11" s="2" t="s">
        <v>352</v>
      </c>
      <c r="C11" s="2" t="s">
        <v>353</v>
      </c>
      <c r="G11" s="2">
        <v>354</v>
      </c>
      <c r="I11" s="2">
        <v>0</v>
      </c>
      <c r="K11" s="2">
        <v>0</v>
      </c>
      <c r="M11" s="2">
        <v>0</v>
      </c>
      <c r="O11" s="4">
        <v>327280</v>
      </c>
      <c r="P11" s="4"/>
      <c r="Q11" s="4">
        <v>0</v>
      </c>
      <c r="R11" s="4"/>
      <c r="S11" s="4">
        <f t="shared" si="0"/>
        <v>327280</v>
      </c>
    </row>
    <row r="12" spans="1:19" x14ac:dyDescent="0.5">
      <c r="A12" s="2" t="s">
        <v>354</v>
      </c>
      <c r="C12" s="2" t="s">
        <v>355</v>
      </c>
      <c r="G12" s="2">
        <v>280</v>
      </c>
      <c r="I12" s="2">
        <v>0</v>
      </c>
      <c r="K12" s="2">
        <v>0</v>
      </c>
      <c r="M12" s="2">
        <v>0</v>
      </c>
      <c r="O12" s="4">
        <v>11794</v>
      </c>
      <c r="P12" s="4"/>
      <c r="Q12" s="4">
        <v>0</v>
      </c>
      <c r="R12" s="4"/>
      <c r="S12" s="4">
        <f t="shared" si="0"/>
        <v>11794</v>
      </c>
    </row>
    <row r="13" spans="1:19" x14ac:dyDescent="0.5">
      <c r="A13" s="2" t="s">
        <v>356</v>
      </c>
      <c r="C13" s="2" t="s">
        <v>357</v>
      </c>
      <c r="G13" s="2">
        <v>2130</v>
      </c>
      <c r="I13" s="2">
        <v>0</v>
      </c>
      <c r="K13" s="2">
        <v>0</v>
      </c>
      <c r="M13" s="2">
        <v>0</v>
      </c>
      <c r="O13" s="4">
        <v>724</v>
      </c>
      <c r="P13" s="4"/>
      <c r="Q13" s="4">
        <v>0</v>
      </c>
      <c r="R13" s="4"/>
      <c r="S13" s="4">
        <f t="shared" si="0"/>
        <v>724</v>
      </c>
    </row>
    <row r="14" spans="1:19" x14ac:dyDescent="0.5">
      <c r="A14" s="2" t="s">
        <v>358</v>
      </c>
      <c r="C14" s="2" t="s">
        <v>359</v>
      </c>
      <c r="G14" s="2">
        <v>50</v>
      </c>
      <c r="I14" s="2">
        <v>0</v>
      </c>
      <c r="K14" s="2">
        <v>0</v>
      </c>
      <c r="M14" s="2">
        <v>0</v>
      </c>
      <c r="O14" s="2">
        <v>8853</v>
      </c>
      <c r="Q14" s="2">
        <v>0</v>
      </c>
      <c r="S14" s="4">
        <f t="shared" si="0"/>
        <v>8853</v>
      </c>
    </row>
    <row r="15" spans="1:19" ht="22.5" thickBot="1" x14ac:dyDescent="0.55000000000000004">
      <c r="I15" s="8">
        <f>SUM(I8:I14)</f>
        <v>87666577210</v>
      </c>
      <c r="K15" s="8">
        <f>SUM(K8:K14)</f>
        <v>12332143586</v>
      </c>
      <c r="M15" s="8">
        <f>SUM(M8:M14)</f>
        <v>75334433624</v>
      </c>
      <c r="O15" s="8">
        <f>SUM(O8:O14)</f>
        <v>150276018811</v>
      </c>
      <c r="Q15" s="8">
        <f>SUM(Q8:Q14)</f>
        <v>17729172609</v>
      </c>
      <c r="S15" s="8">
        <f>SUM(S8:S14)</f>
        <v>132546846202</v>
      </c>
    </row>
    <row r="16" spans="1:19" ht="22.5" thickTop="1" x14ac:dyDescent="0.5">
      <c r="K16" s="4"/>
      <c r="S16" s="4"/>
    </row>
    <row r="18" spans="15:15" x14ac:dyDescent="0.5">
      <c r="O18" s="4"/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تاییدیه</vt:lpstr>
      <vt:lpstr>سهام</vt:lpstr>
      <vt:lpstr>تبعی</vt:lpstr>
      <vt:lpstr>اوراق مشارکت</vt:lpstr>
      <vt:lpstr>تعدیل قیمت</vt:lpstr>
      <vt:lpstr>سپرده</vt:lpstr>
      <vt:lpstr>جمع درآمدها</vt:lpstr>
      <vt:lpstr>سود اوراق بهادار و سپرده بانکی</vt:lpstr>
      <vt:lpstr>درآمد سود سهام</vt:lpstr>
      <vt:lpstr>درآمد سود صندوق </vt:lpstr>
      <vt:lpstr>درآمد ناشی از تغییر قیمت اوراق</vt:lpstr>
      <vt:lpstr>درآمد ناشی از فروش</vt:lpstr>
      <vt:lpstr>سرمایه‌گذاری در سهام</vt:lpstr>
      <vt:lpstr>سرمایه گذاری در صندوق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Akrami, Abbas</dc:creator>
  <cp:lastModifiedBy>Abbas Akrami</cp:lastModifiedBy>
  <dcterms:created xsi:type="dcterms:W3CDTF">2022-03-27T06:10:13Z</dcterms:created>
  <dcterms:modified xsi:type="dcterms:W3CDTF">2022-03-29T08:30:03Z</dcterms:modified>
</cp:coreProperties>
</file>