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6AA2A46D-1275-42B5-9736-6B03BC1A5B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سود صندوق" sheetId="16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E8" i="16"/>
  <c r="C8" i="16"/>
  <c r="C9" i="15" l="1"/>
  <c r="E10" i="14"/>
  <c r="C10" i="14"/>
  <c r="K13" i="13"/>
  <c r="I13" i="13"/>
  <c r="G13" i="13"/>
  <c r="E13" i="13"/>
  <c r="G9" i="13" s="1"/>
  <c r="K12" i="13"/>
  <c r="K11" i="13"/>
  <c r="O107" i="12"/>
  <c r="M107" i="12"/>
  <c r="K107" i="12"/>
  <c r="G107" i="12"/>
  <c r="E107" i="12"/>
  <c r="C107" i="12"/>
  <c r="Q9" i="12"/>
  <c r="Q107" i="12" s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8" i="11"/>
  <c r="I61" i="11" s="1"/>
  <c r="C7" i="15" s="1"/>
  <c r="E60" i="11"/>
  <c r="I60" i="11" s="1"/>
  <c r="E61" i="11"/>
  <c r="G61" i="11"/>
  <c r="C61" i="11"/>
  <c r="M61" i="11"/>
  <c r="O61" i="11"/>
  <c r="Q61" i="11"/>
  <c r="G89" i="10"/>
  <c r="E89" i="10"/>
  <c r="Q8" i="10"/>
  <c r="O89" i="10"/>
  <c r="M8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" i="10"/>
  <c r="E48" i="9"/>
  <c r="E121" i="9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8" i="9"/>
  <c r="Q121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8" i="9"/>
  <c r="G121" i="9"/>
  <c r="M121" i="9"/>
  <c r="O121" i="9"/>
  <c r="S36" i="8"/>
  <c r="Q36" i="8"/>
  <c r="O36" i="8"/>
  <c r="I36" i="8"/>
  <c r="K36" i="8"/>
  <c r="M36" i="8"/>
  <c r="T71" i="7"/>
  <c r="S70" i="7"/>
  <c r="Q70" i="7"/>
  <c r="O70" i="7"/>
  <c r="M70" i="7"/>
  <c r="K70" i="7"/>
  <c r="I70" i="7"/>
  <c r="S13" i="6"/>
  <c r="K13" i="6"/>
  <c r="M13" i="6"/>
  <c r="O13" i="6"/>
  <c r="Q13" i="6"/>
  <c r="I20" i="4"/>
  <c r="I16" i="4"/>
  <c r="I10" i="4"/>
  <c r="C11" i="15" l="1"/>
  <c r="E7" i="15"/>
  <c r="G12" i="13"/>
  <c r="G11" i="13"/>
  <c r="G10" i="13"/>
  <c r="G8" i="13"/>
  <c r="K10" i="13"/>
  <c r="K8" i="13"/>
  <c r="K9" i="13"/>
  <c r="I107" i="12"/>
  <c r="C8" i="15" s="1"/>
  <c r="S61" i="11"/>
  <c r="U9" i="11" s="1"/>
  <c r="U47" i="11"/>
  <c r="U54" i="11"/>
  <c r="U50" i="11"/>
  <c r="U46" i="11"/>
  <c r="U38" i="11"/>
  <c r="U34" i="11"/>
  <c r="U31" i="11"/>
  <c r="U23" i="11"/>
  <c r="U19" i="11"/>
  <c r="U15" i="11"/>
  <c r="U48" i="11"/>
  <c r="U59" i="11"/>
  <c r="U51" i="11"/>
  <c r="U43" i="11"/>
  <c r="U39" i="11"/>
  <c r="U35" i="11"/>
  <c r="U32" i="11"/>
  <c r="U28" i="11"/>
  <c r="U24" i="11"/>
  <c r="U20" i="11"/>
  <c r="U16" i="11"/>
  <c r="U12" i="11"/>
  <c r="U8" i="11"/>
  <c r="U57" i="11"/>
  <c r="U53" i="11"/>
  <c r="U49" i="11"/>
  <c r="U45" i="11"/>
  <c r="U41" i="11"/>
  <c r="U37" i="11"/>
  <c r="U30" i="11"/>
  <c r="U26" i="11"/>
  <c r="U22" i="11"/>
  <c r="U18" i="11"/>
  <c r="U14" i="11"/>
  <c r="U10" i="11"/>
  <c r="U60" i="11"/>
  <c r="U56" i="11"/>
  <c r="U44" i="11"/>
  <c r="U40" i="11"/>
  <c r="U36" i="11"/>
  <c r="U33" i="11"/>
  <c r="U29" i="11"/>
  <c r="U25" i="11"/>
  <c r="U21" i="11"/>
  <c r="U17" i="11"/>
  <c r="U13" i="11"/>
  <c r="Q89" i="10"/>
  <c r="I89" i="10"/>
  <c r="I48" i="9"/>
  <c r="I121" i="9"/>
  <c r="I9" i="4"/>
  <c r="I11" i="4"/>
  <c r="I12" i="4"/>
  <c r="I13" i="4"/>
  <c r="I14" i="4"/>
  <c r="I15" i="4"/>
  <c r="I17" i="4"/>
  <c r="I18" i="4"/>
  <c r="I19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8" i="4"/>
  <c r="AK81" i="3"/>
  <c r="AA81" i="3"/>
  <c r="Q81" i="3"/>
  <c r="S81" i="3"/>
  <c r="W81" i="3"/>
  <c r="AG81" i="3"/>
  <c r="AI81" i="3"/>
  <c r="Y55" i="1"/>
  <c r="E55" i="1"/>
  <c r="G55" i="1"/>
  <c r="K55" i="1"/>
  <c r="O55" i="1"/>
  <c r="U55" i="1"/>
  <c r="W55" i="1"/>
  <c r="U11" i="11" l="1"/>
  <c r="U27" i="11"/>
  <c r="U42" i="11"/>
  <c r="U61" i="11" s="1"/>
  <c r="U58" i="11"/>
  <c r="E10" i="15"/>
  <c r="E8" i="15"/>
  <c r="E11" i="15" s="1"/>
  <c r="E9" i="15"/>
  <c r="U55" i="11"/>
  <c r="U52" i="11"/>
  <c r="K9" i="11"/>
  <c r="K13" i="11"/>
  <c r="K17" i="11"/>
  <c r="K21" i="11"/>
  <c r="K25" i="11"/>
  <c r="K29" i="11"/>
  <c r="K33" i="11"/>
  <c r="K36" i="11"/>
  <c r="K40" i="11"/>
  <c r="K44" i="11"/>
  <c r="K48" i="11"/>
  <c r="K52" i="11"/>
  <c r="K56" i="11"/>
  <c r="K60" i="11"/>
  <c r="K10" i="11"/>
  <c r="K14" i="11"/>
  <c r="K18" i="11"/>
  <c r="K22" i="11"/>
  <c r="K26" i="11"/>
  <c r="K30" i="11"/>
  <c r="K37" i="11"/>
  <c r="K41" i="11"/>
  <c r="K45" i="11"/>
  <c r="K49" i="11"/>
  <c r="K53" i="11"/>
  <c r="K57" i="11"/>
  <c r="K11" i="11"/>
  <c r="K15" i="11"/>
  <c r="K19" i="11"/>
  <c r="K23" i="11"/>
  <c r="K27" i="11"/>
  <c r="K31" i="11"/>
  <c r="K34" i="11"/>
  <c r="K38" i="11"/>
  <c r="K42" i="11"/>
  <c r="K46" i="11"/>
  <c r="K50" i="11"/>
  <c r="K54" i="11"/>
  <c r="K58" i="11"/>
  <c r="K12" i="11"/>
  <c r="K16" i="11"/>
  <c r="K20" i="11"/>
  <c r="K24" i="11"/>
  <c r="K28" i="11"/>
  <c r="K32" i="11"/>
  <c r="K35" i="11"/>
  <c r="K39" i="11"/>
  <c r="K43" i="11"/>
  <c r="K47" i="11"/>
  <c r="K51" i="11"/>
  <c r="K55" i="11"/>
  <c r="K59" i="11"/>
  <c r="K8" i="11"/>
  <c r="K61" i="11" l="1"/>
</calcChain>
</file>

<file path=xl/sharedStrings.xml><?xml version="1.0" encoding="utf-8"?>
<sst xmlns="http://schemas.openxmlformats.org/spreadsheetml/2006/main" count="1571" uniqueCount="412">
  <si>
    <t>صندوق سرمایه‌گذاری ثابت حامی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</si>
  <si>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</si>
  <si>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</si>
  <si>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</si>
  <si>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</si>
  <si>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</si>
  <si>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</si>
  <si>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</si>
  <si>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</si>
  <si>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</si>
  <si>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</si>
  <si>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</si>
  <si>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</si>
  <si>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</si>
  <si>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</si>
  <si>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</si>
  <si>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</si>
  <si>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</si>
  <si>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</si>
  <si>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</si>
  <si>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</si>
  <si>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</si>
  <si>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</si>
  <si>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</si>
  <si>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</si>
  <si>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</si>
  <si>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</si>
  <si>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</si>
  <si>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</si>
  <si>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</si>
  <si>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</si>
  <si>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</si>
  <si>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</si>
  <si>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</si>
  <si>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</si>
  <si>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</si>
  <si>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صنایع پتروشیمی خلیج فارس</t>
  </si>
  <si>
    <t>صندوق پالایشی یکم-سهام</t>
  </si>
  <si>
    <t>صندوق س شاخصی آرام مفید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</si>
  <si>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</si>
  <si>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</si>
  <si>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</si>
  <si>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</si>
  <si>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</si>
  <si>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</si>
  <si>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</si>
  <si>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 خوزستان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</si>
  <si>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</si>
  <si>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</si>
  <si>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</si>
  <si>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</si>
  <si>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</si>
  <si>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</si>
  <si>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پاسارگاد</t>
  </si>
  <si>
    <t>کالسیمین‌</t>
  </si>
  <si>
    <t>بانک سینا</t>
  </si>
  <si>
    <t>ح . سرمایه گذاری‌البرز(هلدینگ‌</t>
  </si>
  <si>
    <t>سرمایه گذاری گروه توسعه ملی</t>
  </si>
  <si>
    <t>سیمان‌هگمتان‌</t>
  </si>
  <si>
    <t>صندوق س. ثروت هیوا-س</t>
  </si>
  <si>
    <t>صنایع گلدیران</t>
  </si>
  <si>
    <t>تعداد اوراق تبعی</t>
  </si>
  <si>
    <t>قیمت اعمال</t>
  </si>
  <si>
    <t>تاریخ اعمال</t>
  </si>
  <si>
    <t>نرخ موثر</t>
  </si>
  <si>
    <t>اختیارف ت کیمیا-10406-01/06/16</t>
  </si>
  <si>
    <t>1401/06/16</t>
  </si>
  <si>
    <t/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</si>
  <si>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</si>
  <si>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</si>
  <si>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</si>
  <si>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</si>
  <si>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</si>
  <si>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</si>
  <si>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</si>
  <si>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</si>
  <si>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</si>
  <si>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</si>
  <si>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</si>
  <si>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</si>
  <si>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</si>
  <si>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</si>
  <si>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</si>
  <si>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اقتصادی تدبیر14040606</t>
  </si>
  <si>
    <t>1400/06/06</t>
  </si>
  <si>
    <t>1404/06/05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</si>
  <si>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</si>
  <si>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</si>
  <si>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</si>
  <si>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</si>
  <si>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</si>
  <si>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</si>
  <si>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</si>
  <si>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</si>
  <si>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</si>
  <si>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</si>
  <si>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</si>
  <si>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</si>
  <si>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</si>
  <si>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</si>
  <si>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</si>
  <si>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</si>
  <si>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</si>
  <si>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</si>
  <si>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</si>
  <si>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</si>
  <si>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</si>
  <si>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</si>
  <si>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</si>
  <si>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</si>
  <si>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</si>
  <si>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</si>
  <si>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</si>
  <si>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</si>
  <si>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</si>
  <si>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</si>
  <si>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</si>
  <si>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</si>
  <si>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</si>
  <si>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</si>
  <si>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</si>
  <si>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</si>
  <si>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</si>
  <si>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</si>
  <si>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</si>
  <si>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</si>
  <si>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</si>
  <si>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</si>
  <si>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</si>
  <si>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</si>
  <si>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</si>
  <si>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</si>
  <si>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</si>
  <si>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</si>
  <si>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</si>
  <si>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</si>
  <si>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</si>
  <si>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</si>
  <si>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</si>
  <si>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</si>
  <si>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</si>
  <si>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</si>
  <si>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</si>
  <si>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</si>
  <si>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</si>
  <si>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</si>
  <si>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</si>
  <si>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</si>
  <si>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</si>
  <si>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</si>
  <si>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</si>
  <si>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</si>
  <si>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</si>
  <si>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</si>
  <si>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</si>
  <si>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</si>
  <si>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</si>
  <si>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</si>
  <si>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</si>
  <si>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صکوک اجاره گل گهر309-3ماهه20%</t>
  </si>
  <si>
    <t>1399/09/10</t>
  </si>
  <si>
    <t>1403/09/10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</si>
  <si>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</si>
  <si>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</si>
  <si>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</si>
  <si>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</si>
  <si>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</si>
  <si>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</si>
  <si>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گام بانک تجارت0203</t>
  </si>
  <si>
    <t>1401/04/25</t>
  </si>
  <si>
    <t>1402/03/30</t>
  </si>
  <si>
    <t>گواهی اعتبار مولد رفاه0201</t>
  </si>
  <si>
    <t>1401/02/01</t>
  </si>
  <si>
    <t>1402/01/31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</si>
  <si>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</si>
  <si>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</si>
  <si>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</si>
  <si>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</si>
  <si>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</si>
  <si>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</si>
  <si>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</si>
  <si>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</si>
  <si>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</si>
  <si>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</si>
  <si>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</si>
  <si>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</si>
  <si>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</si>
  <si>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</si>
  <si>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</si>
  <si>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</si>
  <si>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</si>
  <si>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</si>
  <si>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</si>
  <si>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</si>
  <si>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</si>
  <si>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</si>
  <si>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</si>
  <si>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</si>
  <si>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</si>
  <si>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</si>
  <si>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</si>
  <si>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</si>
  <si>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</si>
  <si>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</si>
  <si>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</si>
  <si>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</si>
  <si>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</si>
  <si>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</si>
  <si>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</si>
  <si>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</si>
  <si>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</si>
  <si>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</si>
  <si>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</si>
  <si>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</si>
  <si>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</si>
  <si>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</si>
  <si>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</si>
  <si>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</si>
  <si>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</si>
  <si>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</si>
  <si>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</si>
  <si>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</si>
  <si>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</si>
  <si>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</si>
  <si>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</si>
  <si>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</si>
  <si>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</si>
  <si>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</si>
  <si>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</si>
  <si>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</si>
  <si>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</si>
  <si>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مرابحه کرمان موتور 14040413</t>
  </si>
  <si>
    <t>1401/04/13</t>
  </si>
  <si>
    <t>1404/04/12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</si>
  <si>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</si>
  <si>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</si>
  <si>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</si>
  <si>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</si>
  <si>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</si>
  <si>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</si>
  <si>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</si>
  <si>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</si>
  <si>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</si>
  <si>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</si>
  <si>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</si>
  <si>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</si>
  <si>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صکوک مرابحه کویر606-6ماهه 18%</t>
  </si>
  <si>
    <t>1401/06/23</t>
  </si>
  <si>
    <t>1406/06/23</t>
  </si>
  <si>
    <t>گام بانک تجارت0204</t>
  </si>
  <si>
    <t>1401/04/31</t>
  </si>
  <si>
    <t>1402/04/28</t>
  </si>
  <si>
    <t>گواهی اعتبار مولد سامان0204</t>
  </si>
  <si>
    <t>1401/05/01</t>
  </si>
  <si>
    <t>1402/04/31</t>
  </si>
  <si>
    <t>صکوک اجاره گل گهر039-3ماهه20%</t>
  </si>
  <si>
    <t>صکوک اجاره خوارزم411-6ماهه20%</t>
  </si>
  <si>
    <t>1400/11/18</t>
  </si>
  <si>
    <t>1404/11/17</t>
  </si>
  <si>
    <t>مرابحه عام دولت112-ش.خ 040408</t>
  </si>
  <si>
    <t>1401/06/08</t>
  </si>
  <si>
    <t>1404/04/07</t>
  </si>
  <si>
    <t>خرید دین توسعه کیش14021110</t>
  </si>
  <si>
    <t>1400/03/10</t>
  </si>
  <si>
    <t>1402/11/10</t>
  </si>
  <si>
    <t>صکوک اجاره معادن212-6ماهه21%</t>
  </si>
  <si>
    <t>1398/12/14</t>
  </si>
  <si>
    <t>1402/12/14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</si>
  <si>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</si>
  <si>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</si>
  <si>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</si>
  <si>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</si>
  <si>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</si>
  <si>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صنفت0312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</si>
  <si>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</si>
  <si>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</si>
  <si>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</si>
  <si>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</si>
  <si>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</si>
  <si>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</si>
  <si>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</si>
  <si>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</si>
  <si>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</si>
  <si>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</si>
  <si>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</si>
  <si>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</si>
  <si>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</si>
  <si>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</si>
  <si>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</si>
  <si>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</si>
  <si>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</si>
  <si>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</si>
  <si>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</si>
  <si>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</si>
  <si>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</si>
  <si>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</si>
  <si>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</si>
  <si>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</si>
  <si>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</si>
  <si>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</si>
  <si>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</si>
  <si>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</si>
  <si>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</si>
  <si>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</si>
  <si>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</si>
  <si>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</si>
  <si>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</si>
  <si>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منفعت نفت0312-6ماهه 18/5%</t>
  </si>
  <si>
    <t>1403/12/17</t>
  </si>
  <si>
    <t>اجاره تابان سپهر14031126</t>
  </si>
  <si>
    <t>1403/12/03</t>
  </si>
  <si>
    <t>مرابحه عام دولت5-ش.خ 0109</t>
  </si>
  <si>
    <t>1401/09/08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</si>
  <si>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</si>
  <si>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</si>
  <si>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</si>
  <si>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</si>
  <si>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</si>
  <si>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</si>
  <si>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مرابحه عام دولت3-ش.خ 0104</t>
  </si>
  <si>
    <t>1401/04/03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</si>
  <si>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</si>
  <si>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</si>
  <si>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</si>
  <si>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</si>
  <si>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</si>
  <si>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</si>
  <si>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</si>
  <si>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</si>
  <si>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</si>
  <si>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</si>
  <si>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</si>
  <si>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</si>
  <si>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</si>
  <si>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</si>
  <si>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</si>
  <si>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</si>
  <si>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</si>
  <si>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</si>
  <si>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</si>
  <si>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</si>
  <si>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1401/04/22</t>
  </si>
  <si>
    <t>1401/04/16</t>
  </si>
  <si>
    <t>1401/04/18</t>
  </si>
  <si>
    <t>1401/05/11</t>
  </si>
  <si>
    <t>1401/04/30</t>
  </si>
  <si>
    <t>1401/05/13</t>
  </si>
  <si>
    <t>1400/10/29</t>
  </si>
  <si>
    <t>1400/10/06</t>
  </si>
  <si>
    <t>1401/04/20</t>
  </si>
  <si>
    <t>1401/06/12</t>
  </si>
  <si>
    <t>توسعه معدنی و صنعتی صبانور</t>
  </si>
  <si>
    <t>1401/03/17</t>
  </si>
  <si>
    <t>1401/04/26</t>
  </si>
  <si>
    <t>1401/03/31</t>
  </si>
  <si>
    <t>1401/03/29</t>
  </si>
  <si>
    <t>1401/01/30</t>
  </si>
  <si>
    <t>1401/04/15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</si>
  <si>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</si>
  <si>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</si>
  <si>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</si>
  <si>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</si>
  <si>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</si>
  <si>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صبا تامین</t>
  </si>
  <si>
    <t>توسعه سامانه ی نرم افزاری نگین</t>
  </si>
  <si>
    <t>ح.سرمایه گذاری صندوق بازنشستگی</t>
  </si>
  <si>
    <t>ح . توسعه‌معادن‌وفلزات‌</t>
  </si>
  <si>
    <t>ح . فجر انرژی خلیج فارس</t>
  </si>
  <si>
    <t>ریل پرداز نو آفرین</t>
  </si>
  <si>
    <t>ح . سرمایه گذاری دارویی تامین</t>
  </si>
  <si>
    <t>اسنادخزانه-م17بودجه99-010226</t>
  </si>
  <si>
    <t>اسنادخزانه-م13بودجه98-010219</t>
  </si>
  <si>
    <t>اسنادخزانه-م14بودجه98-010318</t>
  </si>
  <si>
    <t>اسنادخزانه-م9بودجه98-000923</t>
  </si>
  <si>
    <t>اسنادخزانه-م8بودجه98-000817</t>
  </si>
  <si>
    <t>اسنادخزانه-م17بودجه98-010512</t>
  </si>
  <si>
    <t>اسنادخزانه-م15بودجه98-010406</t>
  </si>
  <si>
    <t>اسنادخزانه-م18بودجه99-010323</t>
  </si>
  <si>
    <t>اسنادخزانه-م5بودجه99-020218</t>
  </si>
  <si>
    <t>اسنادخزانه-م23بودجه97-000824</t>
  </si>
  <si>
    <t>اسنادخزانه-م10بودجه98-001006</t>
  </si>
  <si>
    <t>اسنادخزانه-م16بودجه98-010503</t>
  </si>
  <si>
    <t>اسنادخزانه-م12بودجه98-001111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</si>
  <si>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</si>
  <si>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</si>
  <si>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</si>
  <si>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</si>
  <si>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</si>
  <si>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</si>
  <si>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</si>
  <si>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</si>
  <si>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</si>
  <si>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</si>
  <si>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</si>
  <si>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</si>
  <si>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</si>
  <si>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</si>
  <si>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</si>
  <si>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</si>
  <si>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</si>
  <si>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1401/06/01</t>
  </si>
  <si>
    <t>1399/12/17</t>
  </si>
  <si>
    <t>جلو گیری از نوسانات ناگهانی</t>
  </si>
  <si>
    <t xml:space="preserve">بانک خاورمیانه </t>
  </si>
  <si>
    <t>-</t>
  </si>
  <si>
    <t>از ابتدای سال مالی</t>
  </si>
  <si>
    <t xml:space="preserve"> تا پایان ماه</t>
  </si>
  <si>
    <t>برای ماه منتهی به 1400/12/29</t>
  </si>
  <si>
    <t>تا پایان ماه</t>
  </si>
  <si>
    <t>شرح</t>
  </si>
  <si>
    <t>سود حاصل از سرمایه گذاری در صندوقها</t>
  </si>
  <si>
    <t>درآمد سود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</si>
</sst>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1" xfId="0" applyFont="1" applyBorder="1"/>
    <xf numFmtId="37" fontId="2" fillId="0" borderId="2" xfId="0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65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9" fontId="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B0ED9D7-93F9-C15E-62ED-4B6EF5FA4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354C-0F0C-4E97-AC83-620F367E55BD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28575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22EF-0FE9-4FAB-B379-D3C8800B2997}">
  <dimension ref="A1:E9"/>
  <sheetViews>
    <sheetView rightToLeft="1" workbookViewId="0">
      <selection activeCell="A7" sqref="A7"/>
    </sheetView>
  </sheetViews>
  <sheetFormatPr defaultRowHeight="15"/>
  <cols>
    <col min="1" max="1" width="35.85546875" bestFit="1" customWidth="1"/>
    <col min="2" max="2" width="1.28515625" customWidth="1"/>
    <col min="3" max="3" width="15" bestFit="1" customWidth="1"/>
    <col min="4" max="4" width="1.28515625" customWidth="1"/>
    <col min="5" max="5" width="20.7109375" bestFit="1" customWidth="1"/>
  </cols>
  <sheetData>
    <row r="1" spans="1:5" ht="24">
      <c r="A1" s="30" t="s">
        <v>0</v>
      </c>
      <c r="B1" s="30"/>
      <c r="C1" s="30"/>
      <c r="D1" s="30"/>
      <c r="E1" s="30"/>
    </row>
    <row r="2" spans="1:5" ht="24">
      <c r="A2" s="30" t="s">
        <v>298</v>
      </c>
      <c r="B2" s="30"/>
      <c r="C2" s="30"/>
      <c r="D2" s="30"/>
      <c r="E2" s="30"/>
    </row>
    <row r="3" spans="1:5" ht="24">
      <c r="A3" s="30" t="s">
        <v>407</v>
      </c>
      <c r="B3" s="30"/>
      <c r="C3" s="30"/>
      <c r="D3" s="30"/>
      <c r="E3" s="30"/>
    </row>
    <row r="4" spans="1:5" ht="24.75">
      <c r="A4" s="1"/>
      <c r="B4" s="1"/>
      <c r="C4" s="31" t="s">
        <v>300</v>
      </c>
      <c r="D4" s="2"/>
      <c r="E4" s="22" t="s">
        <v>405</v>
      </c>
    </row>
    <row r="5" spans="1:5" ht="24.75">
      <c r="A5" s="2"/>
      <c r="B5" s="1"/>
      <c r="C5" s="32"/>
      <c r="D5" s="2"/>
      <c r="E5" s="23" t="s">
        <v>408</v>
      </c>
    </row>
    <row r="6" spans="1:5" ht="24.75">
      <c r="A6" s="24" t="s">
        <v>409</v>
      </c>
      <c r="B6" s="1"/>
      <c r="C6" s="23" t="s">
        <v>280</v>
      </c>
      <c r="D6" s="22"/>
      <c r="E6" s="23" t="s">
        <v>280</v>
      </c>
    </row>
    <row r="7" spans="1:5" ht="24">
      <c r="A7" s="1" t="s">
        <v>410</v>
      </c>
      <c r="B7" s="1"/>
      <c r="C7" s="7">
        <v>4101114000</v>
      </c>
      <c r="D7" s="7"/>
      <c r="E7" s="7">
        <v>41011140000</v>
      </c>
    </row>
    <row r="8" spans="1:5" ht="24.75" thickBot="1">
      <c r="A8" s="1"/>
      <c r="B8" s="1"/>
      <c r="C8" s="17">
        <f>SUM(C7:C7)</f>
        <v>4101114000</v>
      </c>
      <c r="D8" s="7"/>
      <c r="E8" s="17">
        <f>SUM(E7:E7)</f>
        <v>41011140000</v>
      </c>
    </row>
    <row r="9" spans="1:5" ht="15.75" thickTop="1"/>
  </sheetData>
  <mergeCells count="4">
    <mergeCell ref="A1:E1"/>
    <mergeCell ref="A2:E2"/>
    <mergeCell ref="A3:E3"/>
    <mergeCell ref="C4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1"/>
  <sheetViews>
    <sheetView rightToLeft="1" topLeftCell="A76" workbookViewId="0">
      <selection activeCell="O121" sqref="O121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6" t="s">
        <v>3</v>
      </c>
      <c r="C6" s="27" t="s">
        <v>300</v>
      </c>
      <c r="D6" s="27" t="s">
        <v>300</v>
      </c>
      <c r="E6" s="27" t="s">
        <v>300</v>
      </c>
      <c r="F6" s="27" t="s">
        <v>300</v>
      </c>
      <c r="G6" s="27" t="s">
        <v>300</v>
      </c>
      <c r="H6" s="27" t="s">
        <v>300</v>
      </c>
      <c r="I6" s="27" t="s">
        <v>300</v>
      </c>
      <c r="K6" s="27" t="s">
        <v>301</v>
      </c>
      <c r="L6" s="27" t="s">
        <v>301</v>
      </c>
      <c r="M6" s="27" t="s">
        <v>301</v>
      </c>
      <c r="N6" s="27" t="s">
        <v>301</v>
      </c>
      <c r="O6" s="27" t="s">
        <v>301</v>
      </c>
      <c r="P6" s="27" t="s">
        <v>301</v>
      </c>
      <c r="Q6" s="27" t="s">
        <v>301</v>
      </c>
    </row>
    <row r="7" spans="1:17" ht="24.75">
      <c r="A7" s="27" t="s">
        <v>3</v>
      </c>
      <c r="C7" s="27" t="s">
        <v>7</v>
      </c>
      <c r="E7" s="27" t="s">
        <v>359</v>
      </c>
      <c r="G7" s="27" t="s">
        <v>360</v>
      </c>
      <c r="I7" s="27" t="s">
        <v>361</v>
      </c>
      <c r="K7" s="27" t="s">
        <v>7</v>
      </c>
      <c r="M7" s="27" t="s">
        <v>359</v>
      </c>
      <c r="O7" s="27" t="s">
        <v>360</v>
      </c>
      <c r="Q7" s="27" t="s">
        <v>361</v>
      </c>
    </row>
    <row r="8" spans="1:17">
      <c r="A8" s="1" t="s">
        <v>59</v>
      </c>
      <c r="C8" s="18">
        <v>1000000</v>
      </c>
      <c r="D8" s="18"/>
      <c r="E8" s="18">
        <v>9997150000</v>
      </c>
      <c r="F8" s="18"/>
      <c r="G8" s="18">
        <v>9998429995</v>
      </c>
      <c r="H8" s="18"/>
      <c r="I8" s="18">
        <f>E8-G8</f>
        <v>-1279995</v>
      </c>
      <c r="J8" s="18"/>
      <c r="K8" s="18">
        <v>1000000</v>
      </c>
      <c r="L8" s="18"/>
      <c r="M8" s="18">
        <v>9997150000</v>
      </c>
      <c r="N8" s="18"/>
      <c r="O8" s="18">
        <v>9998429995</v>
      </c>
      <c r="P8" s="18"/>
      <c r="Q8" s="18">
        <f>M8-O8</f>
        <v>-1279995</v>
      </c>
    </row>
    <row r="9" spans="1:17">
      <c r="A9" s="1" t="s">
        <v>34</v>
      </c>
      <c r="C9" s="18">
        <v>26413139</v>
      </c>
      <c r="D9" s="18"/>
      <c r="E9" s="18">
        <v>285872556069</v>
      </c>
      <c r="F9" s="18"/>
      <c r="G9" s="18">
        <v>288244829799</v>
      </c>
      <c r="H9" s="18"/>
      <c r="I9" s="18">
        <f t="shared" ref="I9:I72" si="0">E9-G9</f>
        <v>-2372273730</v>
      </c>
      <c r="J9" s="18"/>
      <c r="K9" s="18">
        <v>26413139</v>
      </c>
      <c r="L9" s="18"/>
      <c r="M9" s="18">
        <v>285872556069</v>
      </c>
      <c r="N9" s="18"/>
      <c r="O9" s="18">
        <v>386239223453</v>
      </c>
      <c r="P9" s="18"/>
      <c r="Q9" s="18">
        <f t="shared" ref="Q9:Q72" si="1">M9-O9</f>
        <v>-100366667384</v>
      </c>
    </row>
    <row r="10" spans="1:17">
      <c r="A10" s="1" t="s">
        <v>25</v>
      </c>
      <c r="C10" s="18">
        <v>2002500</v>
      </c>
      <c r="D10" s="18"/>
      <c r="E10" s="18">
        <v>134362486228</v>
      </c>
      <c r="F10" s="18"/>
      <c r="G10" s="18">
        <v>134957095945</v>
      </c>
      <c r="H10" s="18"/>
      <c r="I10" s="18">
        <f t="shared" si="0"/>
        <v>-594609717</v>
      </c>
      <c r="J10" s="18"/>
      <c r="K10" s="18">
        <v>2002500</v>
      </c>
      <c r="L10" s="18"/>
      <c r="M10" s="18">
        <v>134362486228</v>
      </c>
      <c r="N10" s="18"/>
      <c r="O10" s="18">
        <v>152299310428</v>
      </c>
      <c r="P10" s="18"/>
      <c r="Q10" s="18">
        <f t="shared" si="1"/>
        <v>-17936824200</v>
      </c>
    </row>
    <row r="11" spans="1:17">
      <c r="A11" s="1" t="s">
        <v>57</v>
      </c>
      <c r="C11" s="18">
        <v>26000000</v>
      </c>
      <c r="D11" s="18"/>
      <c r="E11" s="18">
        <v>246743246880</v>
      </c>
      <c r="F11" s="18"/>
      <c r="G11" s="18">
        <v>249034644066</v>
      </c>
      <c r="H11" s="18"/>
      <c r="I11" s="18">
        <f t="shared" si="0"/>
        <v>-2291397186</v>
      </c>
      <c r="J11" s="18"/>
      <c r="K11" s="18">
        <v>26000000</v>
      </c>
      <c r="L11" s="18"/>
      <c r="M11" s="18">
        <v>246743246880</v>
      </c>
      <c r="N11" s="18"/>
      <c r="O11" s="18">
        <v>249034644066</v>
      </c>
      <c r="P11" s="18"/>
      <c r="Q11" s="18">
        <f t="shared" si="1"/>
        <v>-2291397186</v>
      </c>
    </row>
    <row r="12" spans="1:17">
      <c r="A12" s="1" t="s">
        <v>33</v>
      </c>
      <c r="C12" s="18">
        <v>13348663</v>
      </c>
      <c r="D12" s="18"/>
      <c r="E12" s="18">
        <v>54801922035</v>
      </c>
      <c r="F12" s="18"/>
      <c r="G12" s="18">
        <v>55128815328</v>
      </c>
      <c r="H12" s="18"/>
      <c r="I12" s="18">
        <f t="shared" si="0"/>
        <v>-326893293</v>
      </c>
      <c r="J12" s="18"/>
      <c r="K12" s="18">
        <v>13348663</v>
      </c>
      <c r="L12" s="18"/>
      <c r="M12" s="18">
        <v>54801922035</v>
      </c>
      <c r="N12" s="18"/>
      <c r="O12" s="18">
        <v>55197361938</v>
      </c>
      <c r="P12" s="18"/>
      <c r="Q12" s="18">
        <f t="shared" si="1"/>
        <v>-395439903</v>
      </c>
    </row>
    <row r="13" spans="1:17">
      <c r="A13" s="1" t="s">
        <v>20</v>
      </c>
      <c r="C13" s="18">
        <v>11661854</v>
      </c>
      <c r="D13" s="18"/>
      <c r="E13" s="18">
        <v>26090392225</v>
      </c>
      <c r="F13" s="18"/>
      <c r="G13" s="18">
        <v>26190507290</v>
      </c>
      <c r="H13" s="18"/>
      <c r="I13" s="18">
        <f t="shared" si="0"/>
        <v>-100115065</v>
      </c>
      <c r="J13" s="18"/>
      <c r="K13" s="18">
        <v>11661854</v>
      </c>
      <c r="L13" s="18"/>
      <c r="M13" s="18">
        <v>26090392225</v>
      </c>
      <c r="N13" s="18"/>
      <c r="O13" s="18">
        <v>29577033865</v>
      </c>
      <c r="P13" s="18"/>
      <c r="Q13" s="18">
        <f t="shared" si="1"/>
        <v>-3486641640</v>
      </c>
    </row>
    <row r="14" spans="1:17">
      <c r="A14" s="1" t="s">
        <v>45</v>
      </c>
      <c r="C14" s="18">
        <v>47957992</v>
      </c>
      <c r="D14" s="18"/>
      <c r="E14" s="18">
        <v>804344532036</v>
      </c>
      <c r="F14" s="18"/>
      <c r="G14" s="18">
        <v>804344532036</v>
      </c>
      <c r="H14" s="18"/>
      <c r="I14" s="18">
        <f t="shared" si="0"/>
        <v>0</v>
      </c>
      <c r="J14" s="18"/>
      <c r="K14" s="18">
        <v>47957992</v>
      </c>
      <c r="L14" s="18"/>
      <c r="M14" s="18">
        <v>804344532036</v>
      </c>
      <c r="N14" s="18"/>
      <c r="O14" s="18">
        <v>1024991682287</v>
      </c>
      <c r="P14" s="18"/>
      <c r="Q14" s="18">
        <f t="shared" si="1"/>
        <v>-220647150251</v>
      </c>
    </row>
    <row r="15" spans="1:17">
      <c r="A15" s="1" t="s">
        <v>53</v>
      </c>
      <c r="C15" s="18">
        <v>2518551</v>
      </c>
      <c r="D15" s="18"/>
      <c r="E15" s="18">
        <v>34649460932</v>
      </c>
      <c r="F15" s="18"/>
      <c r="G15" s="18">
        <v>34885204177</v>
      </c>
      <c r="H15" s="18"/>
      <c r="I15" s="18">
        <f t="shared" si="0"/>
        <v>-235743245</v>
      </c>
      <c r="J15" s="18"/>
      <c r="K15" s="18">
        <v>2518551</v>
      </c>
      <c r="L15" s="18"/>
      <c r="M15" s="18">
        <v>34649460932</v>
      </c>
      <c r="N15" s="18"/>
      <c r="O15" s="18">
        <v>39727495830</v>
      </c>
      <c r="P15" s="18"/>
      <c r="Q15" s="18">
        <f t="shared" si="1"/>
        <v>-5078034898</v>
      </c>
    </row>
    <row r="16" spans="1:17">
      <c r="A16" s="1" t="s">
        <v>47</v>
      </c>
      <c r="C16" s="18">
        <v>1675000</v>
      </c>
      <c r="D16" s="18"/>
      <c r="E16" s="18">
        <v>6859922842</v>
      </c>
      <c r="F16" s="18"/>
      <c r="G16" s="18">
        <v>6859922842</v>
      </c>
      <c r="H16" s="18"/>
      <c r="I16" s="18">
        <f t="shared" si="0"/>
        <v>0</v>
      </c>
      <c r="J16" s="18"/>
      <c r="K16" s="18">
        <v>1675000</v>
      </c>
      <c r="L16" s="18"/>
      <c r="M16" s="18">
        <v>6859922842</v>
      </c>
      <c r="N16" s="18"/>
      <c r="O16" s="18">
        <v>6889914173</v>
      </c>
      <c r="P16" s="18"/>
      <c r="Q16" s="18">
        <f t="shared" si="1"/>
        <v>-29991331</v>
      </c>
    </row>
    <row r="17" spans="1:17">
      <c r="A17" s="1" t="s">
        <v>15</v>
      </c>
      <c r="C17" s="18">
        <v>27874667</v>
      </c>
      <c r="D17" s="18"/>
      <c r="E17" s="18">
        <v>258433704405</v>
      </c>
      <c r="F17" s="18"/>
      <c r="G17" s="18">
        <v>258472866860</v>
      </c>
      <c r="H17" s="18"/>
      <c r="I17" s="18">
        <f t="shared" si="0"/>
        <v>-39162455</v>
      </c>
      <c r="J17" s="18"/>
      <c r="K17" s="18">
        <v>27874667</v>
      </c>
      <c r="L17" s="18"/>
      <c r="M17" s="18">
        <v>258433704405</v>
      </c>
      <c r="N17" s="18"/>
      <c r="O17" s="18">
        <v>264838286623</v>
      </c>
      <c r="P17" s="18"/>
      <c r="Q17" s="18">
        <f t="shared" si="1"/>
        <v>-6404582218</v>
      </c>
    </row>
    <row r="18" spans="1:17">
      <c r="A18" s="1" t="s">
        <v>54</v>
      </c>
      <c r="C18" s="18">
        <v>12674035</v>
      </c>
      <c r="D18" s="18"/>
      <c r="E18" s="18">
        <v>214584332968</v>
      </c>
      <c r="F18" s="18"/>
      <c r="G18" s="18">
        <v>215276118673</v>
      </c>
      <c r="H18" s="18"/>
      <c r="I18" s="18">
        <f t="shared" si="0"/>
        <v>-691785705</v>
      </c>
      <c r="J18" s="18"/>
      <c r="K18" s="18">
        <v>12674035</v>
      </c>
      <c r="L18" s="18"/>
      <c r="M18" s="18">
        <v>214584332968</v>
      </c>
      <c r="N18" s="18"/>
      <c r="O18" s="18">
        <v>241797574224</v>
      </c>
      <c r="P18" s="18"/>
      <c r="Q18" s="18">
        <f t="shared" si="1"/>
        <v>-27213241256</v>
      </c>
    </row>
    <row r="19" spans="1:17">
      <c r="A19" s="1" t="s">
        <v>27</v>
      </c>
      <c r="C19" s="18">
        <v>21690833</v>
      </c>
      <c r="D19" s="18"/>
      <c r="E19" s="18">
        <v>54180935079</v>
      </c>
      <c r="F19" s="18"/>
      <c r="G19" s="18">
        <v>54607890510</v>
      </c>
      <c r="H19" s="18"/>
      <c r="I19" s="18">
        <f t="shared" si="0"/>
        <v>-426955431</v>
      </c>
      <c r="J19" s="18"/>
      <c r="K19" s="18">
        <v>21690833</v>
      </c>
      <c r="L19" s="18"/>
      <c r="M19" s="18">
        <v>54180935079</v>
      </c>
      <c r="N19" s="18"/>
      <c r="O19" s="18">
        <v>54685371478</v>
      </c>
      <c r="P19" s="18"/>
      <c r="Q19" s="18">
        <f t="shared" si="1"/>
        <v>-504436399</v>
      </c>
    </row>
    <row r="20" spans="1:17">
      <c r="A20" s="1" t="s">
        <v>49</v>
      </c>
      <c r="C20" s="18">
        <v>23214223</v>
      </c>
      <c r="D20" s="18"/>
      <c r="E20" s="18">
        <v>723730202381</v>
      </c>
      <c r="F20" s="18"/>
      <c r="G20" s="18">
        <v>721399444928</v>
      </c>
      <c r="H20" s="18"/>
      <c r="I20" s="18">
        <f t="shared" si="0"/>
        <v>2330757453</v>
      </c>
      <c r="J20" s="18"/>
      <c r="K20" s="18">
        <v>23214223</v>
      </c>
      <c r="L20" s="18"/>
      <c r="M20" s="18">
        <v>723730202381</v>
      </c>
      <c r="N20" s="18"/>
      <c r="O20" s="18">
        <v>767726852545</v>
      </c>
      <c r="P20" s="18"/>
      <c r="Q20" s="18">
        <f t="shared" si="1"/>
        <v>-43996650164</v>
      </c>
    </row>
    <row r="21" spans="1:17">
      <c r="A21" s="1" t="s">
        <v>16</v>
      </c>
      <c r="C21" s="18">
        <v>75932221</v>
      </c>
      <c r="D21" s="18"/>
      <c r="E21" s="18">
        <v>413933155470</v>
      </c>
      <c r="F21" s="18"/>
      <c r="G21" s="18">
        <v>414862049617</v>
      </c>
      <c r="H21" s="18"/>
      <c r="I21" s="18">
        <f t="shared" si="0"/>
        <v>-928894147</v>
      </c>
      <c r="J21" s="18"/>
      <c r="K21" s="18">
        <v>75932221</v>
      </c>
      <c r="L21" s="18"/>
      <c r="M21" s="18">
        <v>413933155470</v>
      </c>
      <c r="N21" s="18"/>
      <c r="O21" s="18">
        <v>461006905125</v>
      </c>
      <c r="P21" s="18"/>
      <c r="Q21" s="18">
        <f t="shared" si="1"/>
        <v>-47073749655</v>
      </c>
    </row>
    <row r="22" spans="1:17">
      <c r="A22" s="1" t="s">
        <v>40</v>
      </c>
      <c r="C22" s="18">
        <v>5180000</v>
      </c>
      <c r="D22" s="18"/>
      <c r="E22" s="18">
        <v>1055870480000</v>
      </c>
      <c r="F22" s="18"/>
      <c r="G22" s="18">
        <v>1059181795970</v>
      </c>
      <c r="H22" s="18"/>
      <c r="I22" s="18">
        <f t="shared" si="0"/>
        <v>-3311315970</v>
      </c>
      <c r="J22" s="18"/>
      <c r="K22" s="18">
        <v>5180000</v>
      </c>
      <c r="L22" s="18"/>
      <c r="M22" s="18">
        <v>1055870480000</v>
      </c>
      <c r="N22" s="18"/>
      <c r="O22" s="18">
        <v>1045494955054</v>
      </c>
      <c r="P22" s="18"/>
      <c r="Q22" s="18">
        <f t="shared" si="1"/>
        <v>10375524946</v>
      </c>
    </row>
    <row r="23" spans="1:17">
      <c r="A23" s="1" t="s">
        <v>42</v>
      </c>
      <c r="C23" s="18">
        <v>483611</v>
      </c>
      <c r="D23" s="18"/>
      <c r="E23" s="18">
        <v>1701340596334</v>
      </c>
      <c r="F23" s="18"/>
      <c r="G23" s="18">
        <v>1698568266762</v>
      </c>
      <c r="H23" s="18"/>
      <c r="I23" s="18">
        <f t="shared" si="0"/>
        <v>2772329572</v>
      </c>
      <c r="J23" s="18"/>
      <c r="K23" s="18">
        <v>483611</v>
      </c>
      <c r="L23" s="18"/>
      <c r="M23" s="18">
        <v>1701340596334</v>
      </c>
      <c r="N23" s="18"/>
      <c r="O23" s="18">
        <v>1685404354703</v>
      </c>
      <c r="P23" s="18"/>
      <c r="Q23" s="18">
        <f t="shared" si="1"/>
        <v>15936241631</v>
      </c>
    </row>
    <row r="24" spans="1:17">
      <c r="A24" s="1" t="s">
        <v>52</v>
      </c>
      <c r="C24" s="18">
        <v>124000000</v>
      </c>
      <c r="D24" s="18"/>
      <c r="E24" s="18">
        <v>619225674560</v>
      </c>
      <c r="F24" s="18"/>
      <c r="G24" s="18">
        <v>622201656456</v>
      </c>
      <c r="H24" s="18"/>
      <c r="I24" s="18">
        <f t="shared" si="0"/>
        <v>-2975981896</v>
      </c>
      <c r="J24" s="18"/>
      <c r="K24" s="18">
        <v>124000000</v>
      </c>
      <c r="L24" s="18"/>
      <c r="M24" s="18">
        <v>619225674560</v>
      </c>
      <c r="N24" s="18"/>
      <c r="O24" s="18">
        <v>709620632141</v>
      </c>
      <c r="P24" s="18"/>
      <c r="Q24" s="18">
        <f t="shared" si="1"/>
        <v>-90394957581</v>
      </c>
    </row>
    <row r="25" spans="1:17">
      <c r="A25" s="1" t="s">
        <v>35</v>
      </c>
      <c r="C25" s="18">
        <v>91414077</v>
      </c>
      <c r="D25" s="18"/>
      <c r="E25" s="18">
        <v>1230366301699</v>
      </c>
      <c r="F25" s="18"/>
      <c r="G25" s="18">
        <v>1236215111707</v>
      </c>
      <c r="H25" s="18"/>
      <c r="I25" s="18">
        <f t="shared" si="0"/>
        <v>-5848810008</v>
      </c>
      <c r="J25" s="18"/>
      <c r="K25" s="18">
        <v>91414077</v>
      </c>
      <c r="L25" s="18"/>
      <c r="M25" s="18">
        <v>1230366301699</v>
      </c>
      <c r="N25" s="18"/>
      <c r="O25" s="18">
        <v>1324071912054</v>
      </c>
      <c r="P25" s="18"/>
      <c r="Q25" s="18">
        <f t="shared" si="1"/>
        <v>-93705610355</v>
      </c>
    </row>
    <row r="26" spans="1:17">
      <c r="A26" s="1" t="s">
        <v>32</v>
      </c>
      <c r="C26" s="18">
        <v>5822450</v>
      </c>
      <c r="D26" s="18"/>
      <c r="E26" s="18">
        <v>18945665466</v>
      </c>
      <c r="F26" s="18"/>
      <c r="G26" s="18">
        <v>24428948857</v>
      </c>
      <c r="H26" s="18"/>
      <c r="I26" s="18">
        <f t="shared" si="0"/>
        <v>-5483283391</v>
      </c>
      <c r="J26" s="18"/>
      <c r="K26" s="18">
        <v>5822450</v>
      </c>
      <c r="L26" s="18"/>
      <c r="M26" s="18">
        <v>18945665466</v>
      </c>
      <c r="N26" s="18"/>
      <c r="O26" s="18">
        <v>27515074814</v>
      </c>
      <c r="P26" s="18"/>
      <c r="Q26" s="18">
        <f t="shared" si="1"/>
        <v>-8569409348</v>
      </c>
    </row>
    <row r="27" spans="1:17">
      <c r="A27" s="1" t="s">
        <v>43</v>
      </c>
      <c r="C27" s="18">
        <v>2387020</v>
      </c>
      <c r="D27" s="18"/>
      <c r="E27" s="18">
        <v>1558158336260</v>
      </c>
      <c r="F27" s="18"/>
      <c r="G27" s="18">
        <v>1571586781444</v>
      </c>
      <c r="H27" s="18"/>
      <c r="I27" s="18">
        <f t="shared" si="0"/>
        <v>-13428445184</v>
      </c>
      <c r="J27" s="18"/>
      <c r="K27" s="18">
        <v>2387020</v>
      </c>
      <c r="L27" s="18"/>
      <c r="M27" s="18">
        <v>1558158336260</v>
      </c>
      <c r="N27" s="18"/>
      <c r="O27" s="18">
        <v>1594020911107</v>
      </c>
      <c r="P27" s="18"/>
      <c r="Q27" s="18">
        <f t="shared" si="1"/>
        <v>-35862574847</v>
      </c>
    </row>
    <row r="28" spans="1:17">
      <c r="A28" s="1" t="s">
        <v>18</v>
      </c>
      <c r="C28" s="18">
        <v>33700000</v>
      </c>
      <c r="D28" s="18"/>
      <c r="E28" s="18">
        <v>154142507807</v>
      </c>
      <c r="F28" s="18"/>
      <c r="G28" s="18">
        <v>154964434714</v>
      </c>
      <c r="H28" s="18"/>
      <c r="I28" s="18">
        <f t="shared" si="0"/>
        <v>-821926907</v>
      </c>
      <c r="J28" s="18"/>
      <c r="K28" s="18">
        <v>33700000</v>
      </c>
      <c r="L28" s="18"/>
      <c r="M28" s="18">
        <v>154142507807</v>
      </c>
      <c r="N28" s="18"/>
      <c r="O28" s="18">
        <v>160087659941</v>
      </c>
      <c r="P28" s="18"/>
      <c r="Q28" s="18">
        <f t="shared" si="1"/>
        <v>-5945152134</v>
      </c>
    </row>
    <row r="29" spans="1:17">
      <c r="A29" s="1" t="s">
        <v>22</v>
      </c>
      <c r="C29" s="18">
        <v>72933034</v>
      </c>
      <c r="D29" s="18"/>
      <c r="E29" s="18">
        <v>646436004275</v>
      </c>
      <c r="F29" s="18"/>
      <c r="G29" s="18">
        <v>653285589353</v>
      </c>
      <c r="H29" s="18"/>
      <c r="I29" s="18">
        <f t="shared" si="0"/>
        <v>-6849585078</v>
      </c>
      <c r="J29" s="18"/>
      <c r="K29" s="18">
        <v>72933034</v>
      </c>
      <c r="L29" s="18"/>
      <c r="M29" s="18">
        <v>646436004275</v>
      </c>
      <c r="N29" s="18"/>
      <c r="O29" s="18">
        <v>735122639812</v>
      </c>
      <c r="P29" s="18"/>
      <c r="Q29" s="18">
        <f t="shared" si="1"/>
        <v>-88686635537</v>
      </c>
    </row>
    <row r="30" spans="1:17">
      <c r="A30" s="1" t="s">
        <v>46</v>
      </c>
      <c r="C30" s="18">
        <v>186824887</v>
      </c>
      <c r="D30" s="18"/>
      <c r="E30" s="18">
        <v>420946097101</v>
      </c>
      <c r="F30" s="18"/>
      <c r="G30" s="18">
        <v>399407622600</v>
      </c>
      <c r="H30" s="18"/>
      <c r="I30" s="18">
        <f t="shared" si="0"/>
        <v>21538474501</v>
      </c>
      <c r="J30" s="18"/>
      <c r="K30" s="18">
        <v>186824887</v>
      </c>
      <c r="L30" s="18"/>
      <c r="M30" s="18">
        <v>420946097101</v>
      </c>
      <c r="N30" s="18"/>
      <c r="O30" s="18">
        <v>470623479115</v>
      </c>
      <c r="P30" s="18"/>
      <c r="Q30" s="18">
        <f t="shared" si="1"/>
        <v>-49677382014</v>
      </c>
    </row>
    <row r="31" spans="1:17">
      <c r="A31" s="1" t="s">
        <v>44</v>
      </c>
      <c r="C31" s="18">
        <v>1500000</v>
      </c>
      <c r="D31" s="18"/>
      <c r="E31" s="18">
        <v>53052779250</v>
      </c>
      <c r="F31" s="18"/>
      <c r="G31" s="18">
        <v>51342028031</v>
      </c>
      <c r="H31" s="18"/>
      <c r="I31" s="18">
        <f t="shared" si="0"/>
        <v>1710751219</v>
      </c>
      <c r="J31" s="18"/>
      <c r="K31" s="18">
        <v>1500000</v>
      </c>
      <c r="L31" s="18"/>
      <c r="M31" s="18">
        <v>53052779250</v>
      </c>
      <c r="N31" s="18"/>
      <c r="O31" s="18">
        <v>49881813750</v>
      </c>
      <c r="P31" s="18"/>
      <c r="Q31" s="18">
        <f t="shared" si="1"/>
        <v>3170965500</v>
      </c>
    </row>
    <row r="32" spans="1:17">
      <c r="A32" s="1" t="s">
        <v>29</v>
      </c>
      <c r="C32" s="18">
        <v>1132400000</v>
      </c>
      <c r="D32" s="18"/>
      <c r="E32" s="18">
        <v>1027349589273</v>
      </c>
      <c r="F32" s="18"/>
      <c r="G32" s="18">
        <v>1034333297102</v>
      </c>
      <c r="H32" s="18"/>
      <c r="I32" s="18">
        <f t="shared" si="0"/>
        <v>-6983707829</v>
      </c>
      <c r="J32" s="18"/>
      <c r="K32" s="18">
        <v>1132400000</v>
      </c>
      <c r="L32" s="18"/>
      <c r="M32" s="18">
        <v>1027349589273</v>
      </c>
      <c r="N32" s="18"/>
      <c r="O32" s="18">
        <v>1036169636850</v>
      </c>
      <c r="P32" s="18"/>
      <c r="Q32" s="18">
        <f t="shared" si="1"/>
        <v>-8820047577</v>
      </c>
    </row>
    <row r="33" spans="1:17">
      <c r="A33" s="1" t="s">
        <v>36</v>
      </c>
      <c r="C33" s="18">
        <v>39325907</v>
      </c>
      <c r="D33" s="18"/>
      <c r="E33" s="18">
        <v>271886162549</v>
      </c>
      <c r="F33" s="18"/>
      <c r="G33" s="18">
        <v>303976295522</v>
      </c>
      <c r="H33" s="18"/>
      <c r="I33" s="18">
        <f t="shared" si="0"/>
        <v>-32090132973</v>
      </c>
      <c r="J33" s="18"/>
      <c r="K33" s="18">
        <v>39325907</v>
      </c>
      <c r="L33" s="18"/>
      <c r="M33" s="18">
        <v>271886162549</v>
      </c>
      <c r="N33" s="18"/>
      <c r="O33" s="18">
        <v>255754488674</v>
      </c>
      <c r="P33" s="18"/>
      <c r="Q33" s="18">
        <f t="shared" si="1"/>
        <v>16131673875</v>
      </c>
    </row>
    <row r="34" spans="1:17">
      <c r="A34" s="1" t="s">
        <v>38</v>
      </c>
      <c r="C34" s="18">
        <v>82091946</v>
      </c>
      <c r="D34" s="18"/>
      <c r="E34" s="18">
        <v>766520255088</v>
      </c>
      <c r="F34" s="18"/>
      <c r="G34" s="18">
        <v>769718177275</v>
      </c>
      <c r="H34" s="18"/>
      <c r="I34" s="18">
        <f t="shared" si="0"/>
        <v>-3197922187</v>
      </c>
      <c r="J34" s="18"/>
      <c r="K34" s="18">
        <v>82091946</v>
      </c>
      <c r="L34" s="18"/>
      <c r="M34" s="18">
        <v>766520255088</v>
      </c>
      <c r="N34" s="18"/>
      <c r="O34" s="18">
        <v>771531881461</v>
      </c>
      <c r="P34" s="18"/>
      <c r="Q34" s="18">
        <f t="shared" si="1"/>
        <v>-5011626373</v>
      </c>
    </row>
    <row r="35" spans="1:17">
      <c r="A35" s="1" t="s">
        <v>48</v>
      </c>
      <c r="C35" s="18">
        <v>242773539</v>
      </c>
      <c r="D35" s="18"/>
      <c r="E35" s="18">
        <v>1212351681069</v>
      </c>
      <c r="F35" s="18"/>
      <c r="G35" s="18">
        <v>1168029992001</v>
      </c>
      <c r="H35" s="18"/>
      <c r="I35" s="18">
        <f t="shared" si="0"/>
        <v>44321689068</v>
      </c>
      <c r="J35" s="18"/>
      <c r="K35" s="18">
        <v>242773539</v>
      </c>
      <c r="L35" s="18"/>
      <c r="M35" s="18">
        <v>1212351681069</v>
      </c>
      <c r="N35" s="18"/>
      <c r="O35" s="18">
        <v>1442184196108</v>
      </c>
      <c r="P35" s="18"/>
      <c r="Q35" s="18">
        <f t="shared" si="1"/>
        <v>-229832515039</v>
      </c>
    </row>
    <row r="36" spans="1:17">
      <c r="A36" s="1" t="s">
        <v>55</v>
      </c>
      <c r="C36" s="18">
        <v>3772199</v>
      </c>
      <c r="D36" s="18"/>
      <c r="E36" s="18">
        <v>7756371909</v>
      </c>
      <c r="F36" s="18"/>
      <c r="G36" s="18">
        <v>7798881085</v>
      </c>
      <c r="H36" s="18"/>
      <c r="I36" s="18">
        <f t="shared" si="0"/>
        <v>-42509176</v>
      </c>
      <c r="J36" s="18"/>
      <c r="K36" s="18">
        <v>3772199</v>
      </c>
      <c r="L36" s="18"/>
      <c r="M36" s="18">
        <v>7756371909</v>
      </c>
      <c r="N36" s="18"/>
      <c r="O36" s="18">
        <v>7798881085</v>
      </c>
      <c r="P36" s="18"/>
      <c r="Q36" s="18">
        <f t="shared" si="1"/>
        <v>-42509176</v>
      </c>
    </row>
    <row r="37" spans="1:17">
      <c r="A37" s="1" t="s">
        <v>56</v>
      </c>
      <c r="C37" s="18">
        <v>7957819</v>
      </c>
      <c r="D37" s="18"/>
      <c r="E37" s="18">
        <v>22584962885</v>
      </c>
      <c r="F37" s="18"/>
      <c r="G37" s="18">
        <v>22671615466</v>
      </c>
      <c r="H37" s="18"/>
      <c r="I37" s="18">
        <f t="shared" si="0"/>
        <v>-86652581</v>
      </c>
      <c r="J37" s="18"/>
      <c r="K37" s="18">
        <v>7957819</v>
      </c>
      <c r="L37" s="18"/>
      <c r="M37" s="18">
        <v>22584962885</v>
      </c>
      <c r="N37" s="18"/>
      <c r="O37" s="18">
        <v>22671615466</v>
      </c>
      <c r="P37" s="18"/>
      <c r="Q37" s="18">
        <f t="shared" si="1"/>
        <v>-86652581</v>
      </c>
    </row>
    <row r="38" spans="1:17">
      <c r="A38" s="1" t="s">
        <v>51</v>
      </c>
      <c r="C38" s="18">
        <v>5759048</v>
      </c>
      <c r="D38" s="18"/>
      <c r="E38" s="18">
        <v>60554892597</v>
      </c>
      <c r="F38" s="18"/>
      <c r="G38" s="18">
        <v>24483574924</v>
      </c>
      <c r="H38" s="18"/>
      <c r="I38" s="18">
        <f t="shared" si="0"/>
        <v>36071317673</v>
      </c>
      <c r="J38" s="18"/>
      <c r="K38" s="18">
        <v>5759048</v>
      </c>
      <c r="L38" s="18"/>
      <c r="M38" s="18">
        <v>60554892597</v>
      </c>
      <c r="N38" s="18"/>
      <c r="O38" s="18">
        <v>69112516333</v>
      </c>
      <c r="P38" s="18"/>
      <c r="Q38" s="18">
        <f t="shared" si="1"/>
        <v>-8557623736</v>
      </c>
    </row>
    <row r="39" spans="1:17">
      <c r="A39" s="1" t="s">
        <v>21</v>
      </c>
      <c r="C39" s="18">
        <v>1048429</v>
      </c>
      <c r="D39" s="18"/>
      <c r="E39" s="18">
        <v>196407932179</v>
      </c>
      <c r="F39" s="18"/>
      <c r="G39" s="18">
        <v>196212255993</v>
      </c>
      <c r="H39" s="18"/>
      <c r="I39" s="18">
        <f t="shared" si="0"/>
        <v>195676186</v>
      </c>
      <c r="J39" s="18"/>
      <c r="K39" s="18">
        <v>1048429</v>
      </c>
      <c r="L39" s="18"/>
      <c r="M39" s="18">
        <v>196407932179</v>
      </c>
      <c r="N39" s="18"/>
      <c r="O39" s="18">
        <v>209503978109</v>
      </c>
      <c r="P39" s="18"/>
      <c r="Q39" s="18">
        <f t="shared" si="1"/>
        <v>-13096045930</v>
      </c>
    </row>
    <row r="40" spans="1:17">
      <c r="A40" s="1" t="s">
        <v>19</v>
      </c>
      <c r="C40" s="18">
        <v>42820342</v>
      </c>
      <c r="D40" s="18"/>
      <c r="E40" s="18">
        <v>542253155418</v>
      </c>
      <c r="F40" s="18"/>
      <c r="G40" s="18">
        <v>541002943620</v>
      </c>
      <c r="H40" s="18"/>
      <c r="I40" s="18">
        <f t="shared" si="0"/>
        <v>1250211798</v>
      </c>
      <c r="J40" s="18"/>
      <c r="K40" s="18">
        <v>42820342</v>
      </c>
      <c r="L40" s="18"/>
      <c r="M40" s="18">
        <v>542253155418</v>
      </c>
      <c r="N40" s="18"/>
      <c r="O40" s="18">
        <v>617111600680</v>
      </c>
      <c r="P40" s="18"/>
      <c r="Q40" s="18">
        <f t="shared" si="1"/>
        <v>-74858445262</v>
      </c>
    </row>
    <row r="41" spans="1:17">
      <c r="A41" s="1" t="s">
        <v>28</v>
      </c>
      <c r="C41" s="18">
        <v>2642606</v>
      </c>
      <c r="D41" s="18"/>
      <c r="E41" s="18">
        <v>47949137914</v>
      </c>
      <c r="F41" s="18"/>
      <c r="G41" s="18">
        <v>48072932987</v>
      </c>
      <c r="H41" s="18"/>
      <c r="I41" s="18">
        <f t="shared" si="0"/>
        <v>-123795073</v>
      </c>
      <c r="J41" s="18"/>
      <c r="K41" s="18">
        <v>2642606</v>
      </c>
      <c r="L41" s="18"/>
      <c r="M41" s="18">
        <v>47949137914</v>
      </c>
      <c r="N41" s="18"/>
      <c r="O41" s="18">
        <v>49036188033</v>
      </c>
      <c r="P41" s="18"/>
      <c r="Q41" s="18">
        <f t="shared" si="1"/>
        <v>-1087050119</v>
      </c>
    </row>
    <row r="42" spans="1:17">
      <c r="A42" s="1" t="s">
        <v>26</v>
      </c>
      <c r="C42" s="18">
        <v>48535847</v>
      </c>
      <c r="D42" s="18"/>
      <c r="E42" s="18">
        <v>216931482452</v>
      </c>
      <c r="F42" s="18"/>
      <c r="G42" s="18">
        <v>186629262959</v>
      </c>
      <c r="H42" s="18"/>
      <c r="I42" s="18">
        <f t="shared" si="0"/>
        <v>30302219493</v>
      </c>
      <c r="J42" s="18"/>
      <c r="K42" s="18">
        <v>48535847</v>
      </c>
      <c r="L42" s="18"/>
      <c r="M42" s="18">
        <v>216931482452</v>
      </c>
      <c r="N42" s="18"/>
      <c r="O42" s="18">
        <v>264517607384</v>
      </c>
      <c r="P42" s="18"/>
      <c r="Q42" s="18">
        <f t="shared" si="1"/>
        <v>-47586124932</v>
      </c>
    </row>
    <row r="43" spans="1:17">
      <c r="A43" s="1" t="s">
        <v>60</v>
      </c>
      <c r="C43" s="18">
        <v>7600000</v>
      </c>
      <c r="D43" s="18"/>
      <c r="E43" s="18">
        <v>48657879699</v>
      </c>
      <c r="F43" s="18"/>
      <c r="G43" s="18">
        <v>48875970771</v>
      </c>
      <c r="H43" s="18"/>
      <c r="I43" s="18">
        <f t="shared" si="0"/>
        <v>-218091072</v>
      </c>
      <c r="J43" s="18"/>
      <c r="K43" s="18">
        <v>7600000</v>
      </c>
      <c r="L43" s="18"/>
      <c r="M43" s="18">
        <v>48657879699</v>
      </c>
      <c r="N43" s="18"/>
      <c r="O43" s="18">
        <v>48875970771</v>
      </c>
      <c r="P43" s="18"/>
      <c r="Q43" s="18">
        <f t="shared" si="1"/>
        <v>-218091072</v>
      </c>
    </row>
    <row r="44" spans="1:17">
      <c r="A44" s="1" t="s">
        <v>31</v>
      </c>
      <c r="C44" s="18">
        <v>13119851</v>
      </c>
      <c r="D44" s="18"/>
      <c r="E44" s="18">
        <v>110935713561</v>
      </c>
      <c r="F44" s="18"/>
      <c r="G44" s="18">
        <v>111817069157</v>
      </c>
      <c r="H44" s="18"/>
      <c r="I44" s="18">
        <f t="shared" si="0"/>
        <v>-881355596</v>
      </c>
      <c r="J44" s="18"/>
      <c r="K44" s="18">
        <v>13119851</v>
      </c>
      <c r="L44" s="18"/>
      <c r="M44" s="18">
        <v>110935713561</v>
      </c>
      <c r="N44" s="18"/>
      <c r="O44" s="18">
        <v>114404022938</v>
      </c>
      <c r="P44" s="18"/>
      <c r="Q44" s="18">
        <f t="shared" si="1"/>
        <v>-3468309377</v>
      </c>
    </row>
    <row r="45" spans="1:17">
      <c r="A45" s="1" t="s">
        <v>41</v>
      </c>
      <c r="C45" s="18">
        <v>4101114</v>
      </c>
      <c r="D45" s="18"/>
      <c r="E45" s="18">
        <v>923915366376</v>
      </c>
      <c r="F45" s="18"/>
      <c r="G45" s="18">
        <v>931605858802</v>
      </c>
      <c r="H45" s="18"/>
      <c r="I45" s="18">
        <f t="shared" si="0"/>
        <v>-7690492426</v>
      </c>
      <c r="J45" s="18"/>
      <c r="K45" s="18">
        <v>4101114</v>
      </c>
      <c r="L45" s="18"/>
      <c r="M45" s="18">
        <v>923915366376</v>
      </c>
      <c r="N45" s="18"/>
      <c r="O45" s="18">
        <v>927126778373</v>
      </c>
      <c r="P45" s="18"/>
      <c r="Q45" s="18">
        <f t="shared" si="1"/>
        <v>-3211411997</v>
      </c>
    </row>
    <row r="46" spans="1:17">
      <c r="A46" s="1" t="s">
        <v>24</v>
      </c>
      <c r="C46" s="18">
        <v>2010777</v>
      </c>
      <c r="D46" s="18"/>
      <c r="E46" s="18">
        <v>137798232278</v>
      </c>
      <c r="F46" s="18"/>
      <c r="G46" s="18">
        <v>138578605412</v>
      </c>
      <c r="H46" s="18"/>
      <c r="I46" s="18">
        <f t="shared" si="0"/>
        <v>-780373134</v>
      </c>
      <c r="J46" s="18"/>
      <c r="K46" s="18">
        <v>2010777</v>
      </c>
      <c r="L46" s="18"/>
      <c r="M46" s="18">
        <v>137798232278</v>
      </c>
      <c r="N46" s="18"/>
      <c r="O46" s="18">
        <v>147258562629</v>
      </c>
      <c r="P46" s="18"/>
      <c r="Q46" s="18">
        <f t="shared" si="1"/>
        <v>-9460330351</v>
      </c>
    </row>
    <row r="47" spans="1:17">
      <c r="A47" s="1" t="s">
        <v>23</v>
      </c>
      <c r="C47" s="18">
        <v>12547587</v>
      </c>
      <c r="D47" s="18"/>
      <c r="E47" s="18">
        <v>466202259836</v>
      </c>
      <c r="F47" s="18"/>
      <c r="G47" s="18">
        <v>470984592869</v>
      </c>
      <c r="H47" s="18"/>
      <c r="I47" s="18">
        <f t="shared" si="0"/>
        <v>-4782333033</v>
      </c>
      <c r="J47" s="18"/>
      <c r="K47" s="18">
        <v>12547587</v>
      </c>
      <c r="L47" s="18"/>
      <c r="M47" s="18">
        <v>466202259836</v>
      </c>
      <c r="N47" s="18"/>
      <c r="O47" s="18">
        <v>478570652189</v>
      </c>
      <c r="P47" s="18"/>
      <c r="Q47" s="18">
        <f t="shared" si="1"/>
        <v>-12368392353</v>
      </c>
    </row>
    <row r="48" spans="1:17">
      <c r="A48" s="1" t="s">
        <v>58</v>
      </c>
      <c r="C48" s="18">
        <v>5000000</v>
      </c>
      <c r="D48" s="18"/>
      <c r="E48" s="18">
        <f>139367557200-110000</f>
        <v>139367447200</v>
      </c>
      <c r="F48" s="18"/>
      <c r="G48" s="18">
        <v>140691235445</v>
      </c>
      <c r="H48" s="18"/>
      <c r="I48" s="18">
        <f t="shared" si="0"/>
        <v>-1323788245</v>
      </c>
      <c r="J48" s="18"/>
      <c r="K48" s="18">
        <v>5000000</v>
      </c>
      <c r="L48" s="18"/>
      <c r="M48" s="18">
        <v>139367557200</v>
      </c>
      <c r="N48" s="18"/>
      <c r="O48" s="18">
        <v>140691235445</v>
      </c>
      <c r="P48" s="18"/>
      <c r="Q48" s="18">
        <f t="shared" si="1"/>
        <v>-1323678245</v>
      </c>
    </row>
    <row r="49" spans="1:17">
      <c r="A49" s="1" t="s">
        <v>37</v>
      </c>
      <c r="C49" s="18">
        <v>12618139</v>
      </c>
      <c r="D49" s="18"/>
      <c r="E49" s="18">
        <v>955425473973</v>
      </c>
      <c r="F49" s="18"/>
      <c r="G49" s="18">
        <v>956347245836</v>
      </c>
      <c r="H49" s="18"/>
      <c r="I49" s="18">
        <f t="shared" si="0"/>
        <v>-921771863</v>
      </c>
      <c r="J49" s="18"/>
      <c r="K49" s="18">
        <v>12618139</v>
      </c>
      <c r="L49" s="18"/>
      <c r="M49" s="18">
        <v>955425473973</v>
      </c>
      <c r="N49" s="18"/>
      <c r="O49" s="18">
        <v>956225753981</v>
      </c>
      <c r="P49" s="18"/>
      <c r="Q49" s="18">
        <f t="shared" si="1"/>
        <v>-800280008</v>
      </c>
    </row>
    <row r="50" spans="1:17">
      <c r="A50" s="1" t="s">
        <v>50</v>
      </c>
      <c r="C50" s="18">
        <v>18034478</v>
      </c>
      <c r="D50" s="18"/>
      <c r="E50" s="18">
        <v>432358669351</v>
      </c>
      <c r="F50" s="18"/>
      <c r="G50" s="18">
        <v>436180529260</v>
      </c>
      <c r="H50" s="18"/>
      <c r="I50" s="18">
        <f t="shared" si="0"/>
        <v>-3821859909</v>
      </c>
      <c r="J50" s="18"/>
      <c r="K50" s="18">
        <v>18034478</v>
      </c>
      <c r="L50" s="18"/>
      <c r="M50" s="18">
        <v>432358669351</v>
      </c>
      <c r="N50" s="18"/>
      <c r="O50" s="18">
        <v>541068742610</v>
      </c>
      <c r="P50" s="18"/>
      <c r="Q50" s="18">
        <f t="shared" si="1"/>
        <v>-108710073259</v>
      </c>
    </row>
    <row r="51" spans="1:17">
      <c r="A51" s="1" t="s">
        <v>17</v>
      </c>
      <c r="C51" s="18">
        <v>164430177</v>
      </c>
      <c r="D51" s="18"/>
      <c r="E51" s="18">
        <v>1330482740105</v>
      </c>
      <c r="F51" s="18"/>
      <c r="G51" s="18">
        <v>1316795349592</v>
      </c>
      <c r="H51" s="18"/>
      <c r="I51" s="18">
        <f t="shared" si="0"/>
        <v>13687390513</v>
      </c>
      <c r="J51" s="18"/>
      <c r="K51" s="18">
        <v>164430177</v>
      </c>
      <c r="L51" s="18"/>
      <c r="M51" s="18">
        <v>1330482740105</v>
      </c>
      <c r="N51" s="18"/>
      <c r="O51" s="18">
        <v>1499140710644</v>
      </c>
      <c r="P51" s="18"/>
      <c r="Q51" s="18">
        <f t="shared" si="1"/>
        <v>-168657970539</v>
      </c>
    </row>
    <row r="52" spans="1:17">
      <c r="A52" s="1" t="s">
        <v>39</v>
      </c>
      <c r="C52" s="18">
        <v>8742299</v>
      </c>
      <c r="D52" s="18"/>
      <c r="E52" s="18">
        <v>2188227262413</v>
      </c>
      <c r="F52" s="18"/>
      <c r="G52" s="18">
        <v>2189723573887</v>
      </c>
      <c r="H52" s="18"/>
      <c r="I52" s="18">
        <f t="shared" si="0"/>
        <v>-1496311474</v>
      </c>
      <c r="J52" s="18"/>
      <c r="K52" s="18">
        <v>8742299</v>
      </c>
      <c r="L52" s="18"/>
      <c r="M52" s="18">
        <v>2188227262413</v>
      </c>
      <c r="N52" s="18"/>
      <c r="O52" s="18">
        <v>2194442723113</v>
      </c>
      <c r="P52" s="18"/>
      <c r="Q52" s="18">
        <f t="shared" si="1"/>
        <v>-6215460700</v>
      </c>
    </row>
    <row r="53" spans="1:17">
      <c r="A53" s="1" t="s">
        <v>30</v>
      </c>
      <c r="C53" s="18">
        <v>10853575</v>
      </c>
      <c r="D53" s="18"/>
      <c r="E53" s="18">
        <v>183762089318</v>
      </c>
      <c r="F53" s="18"/>
      <c r="G53" s="18">
        <v>215897843775</v>
      </c>
      <c r="H53" s="18"/>
      <c r="I53" s="18">
        <f t="shared" si="0"/>
        <v>-32135754457</v>
      </c>
      <c r="J53" s="18"/>
      <c r="K53" s="18">
        <v>10853575</v>
      </c>
      <c r="L53" s="18"/>
      <c r="M53" s="18">
        <v>183762089318</v>
      </c>
      <c r="N53" s="18"/>
      <c r="O53" s="18">
        <v>220294826358</v>
      </c>
      <c r="P53" s="18"/>
      <c r="Q53" s="18">
        <f t="shared" si="1"/>
        <v>-36532737040</v>
      </c>
    </row>
    <row r="54" spans="1:17">
      <c r="A54" s="1" t="s">
        <v>219</v>
      </c>
      <c r="C54" s="18">
        <v>467500</v>
      </c>
      <c r="D54" s="18"/>
      <c r="E54" s="18">
        <v>439961225841</v>
      </c>
      <c r="F54" s="18"/>
      <c r="G54" s="18">
        <v>439989884730</v>
      </c>
      <c r="H54" s="18"/>
      <c r="I54" s="18">
        <f t="shared" si="0"/>
        <v>-28658889</v>
      </c>
      <c r="J54" s="18"/>
      <c r="K54" s="18">
        <v>467500</v>
      </c>
      <c r="L54" s="18"/>
      <c r="M54" s="18">
        <v>439961225841</v>
      </c>
      <c r="N54" s="18"/>
      <c r="O54" s="18">
        <v>433262210439</v>
      </c>
      <c r="P54" s="18"/>
      <c r="Q54" s="18">
        <f t="shared" si="1"/>
        <v>6699015402</v>
      </c>
    </row>
    <row r="55" spans="1:17">
      <c r="A55" s="1" t="s">
        <v>202</v>
      </c>
      <c r="C55" s="18">
        <v>100000</v>
      </c>
      <c r="D55" s="18"/>
      <c r="E55" s="18">
        <v>96736151328</v>
      </c>
      <c r="F55" s="18"/>
      <c r="G55" s="18">
        <v>96736151328</v>
      </c>
      <c r="H55" s="18"/>
      <c r="I55" s="18">
        <f t="shared" si="0"/>
        <v>0</v>
      </c>
      <c r="J55" s="18"/>
      <c r="K55" s="18">
        <v>100000</v>
      </c>
      <c r="L55" s="18"/>
      <c r="M55" s="18">
        <v>96736151328</v>
      </c>
      <c r="N55" s="18"/>
      <c r="O55" s="18">
        <v>96996241250</v>
      </c>
      <c r="P55" s="18"/>
      <c r="Q55" s="18">
        <f t="shared" si="1"/>
        <v>-260089922</v>
      </c>
    </row>
    <row r="56" spans="1:17">
      <c r="A56" s="1" t="s">
        <v>190</v>
      </c>
      <c r="C56" s="18">
        <v>1998800</v>
      </c>
      <c r="D56" s="18"/>
      <c r="E56" s="18">
        <v>1953669341579</v>
      </c>
      <c r="F56" s="18"/>
      <c r="G56" s="18">
        <v>1953669341579</v>
      </c>
      <c r="H56" s="18"/>
      <c r="I56" s="18">
        <f t="shared" si="0"/>
        <v>0</v>
      </c>
      <c r="J56" s="18"/>
      <c r="K56" s="18">
        <v>1998800</v>
      </c>
      <c r="L56" s="18"/>
      <c r="M56" s="18">
        <v>1953669341579</v>
      </c>
      <c r="N56" s="18"/>
      <c r="O56" s="18">
        <v>1768869453652</v>
      </c>
      <c r="P56" s="18"/>
      <c r="Q56" s="18">
        <f t="shared" si="1"/>
        <v>184799887927</v>
      </c>
    </row>
    <row r="57" spans="1:17">
      <c r="A57" s="1" t="s">
        <v>185</v>
      </c>
      <c r="C57" s="18">
        <v>7500000</v>
      </c>
      <c r="D57" s="18"/>
      <c r="E57" s="18">
        <v>7147148037281</v>
      </c>
      <c r="F57" s="18"/>
      <c r="G57" s="18">
        <v>7147148037281</v>
      </c>
      <c r="H57" s="18"/>
      <c r="I57" s="18">
        <f t="shared" si="0"/>
        <v>0</v>
      </c>
      <c r="J57" s="18"/>
      <c r="K57" s="18">
        <v>7500000</v>
      </c>
      <c r="L57" s="18"/>
      <c r="M57" s="18">
        <v>7147148037281</v>
      </c>
      <c r="N57" s="18"/>
      <c r="O57" s="18">
        <v>7124175000000</v>
      </c>
      <c r="P57" s="18"/>
      <c r="Q57" s="18">
        <f t="shared" si="1"/>
        <v>22973037281</v>
      </c>
    </row>
    <row r="58" spans="1:17">
      <c r="A58" s="1" t="s">
        <v>174</v>
      </c>
      <c r="C58" s="18">
        <v>1000000</v>
      </c>
      <c r="D58" s="18"/>
      <c r="E58" s="18">
        <v>955947955581</v>
      </c>
      <c r="F58" s="18"/>
      <c r="G58" s="18">
        <v>955947955581</v>
      </c>
      <c r="H58" s="18"/>
      <c r="I58" s="18">
        <f t="shared" si="0"/>
        <v>0</v>
      </c>
      <c r="J58" s="18"/>
      <c r="K58" s="18">
        <v>1000000</v>
      </c>
      <c r="L58" s="18"/>
      <c r="M58" s="18">
        <v>955947955581</v>
      </c>
      <c r="N58" s="18"/>
      <c r="O58" s="18">
        <v>947189999995</v>
      </c>
      <c r="P58" s="18"/>
      <c r="Q58" s="18">
        <f t="shared" si="1"/>
        <v>8757955586</v>
      </c>
    </row>
    <row r="59" spans="1:17">
      <c r="A59" s="1" t="s">
        <v>182</v>
      </c>
      <c r="C59" s="18">
        <v>300000</v>
      </c>
      <c r="D59" s="18"/>
      <c r="E59" s="18">
        <v>293166639352</v>
      </c>
      <c r="F59" s="18"/>
      <c r="G59" s="18">
        <v>293166639352</v>
      </c>
      <c r="H59" s="18"/>
      <c r="I59" s="18">
        <f t="shared" si="0"/>
        <v>0</v>
      </c>
      <c r="J59" s="18"/>
      <c r="K59" s="18">
        <v>300000</v>
      </c>
      <c r="L59" s="18"/>
      <c r="M59" s="18">
        <v>293166639352</v>
      </c>
      <c r="N59" s="18"/>
      <c r="O59" s="18">
        <v>292842000000</v>
      </c>
      <c r="P59" s="18"/>
      <c r="Q59" s="18">
        <f t="shared" si="1"/>
        <v>324639352</v>
      </c>
    </row>
    <row r="60" spans="1:17">
      <c r="A60" s="1" t="s">
        <v>193</v>
      </c>
      <c r="C60" s="18">
        <v>814000</v>
      </c>
      <c r="D60" s="18"/>
      <c r="E60" s="18">
        <v>763014032060</v>
      </c>
      <c r="F60" s="18"/>
      <c r="G60" s="18">
        <v>763014032060</v>
      </c>
      <c r="H60" s="18"/>
      <c r="I60" s="18">
        <f t="shared" si="0"/>
        <v>0</v>
      </c>
      <c r="J60" s="18"/>
      <c r="K60" s="18">
        <v>814000</v>
      </c>
      <c r="L60" s="18"/>
      <c r="M60" s="18">
        <v>763014032060</v>
      </c>
      <c r="N60" s="18"/>
      <c r="O60" s="18">
        <v>762969962617</v>
      </c>
      <c r="P60" s="18"/>
      <c r="Q60" s="18">
        <f t="shared" si="1"/>
        <v>44069443</v>
      </c>
    </row>
    <row r="61" spans="1:17">
      <c r="A61" s="1" t="s">
        <v>211</v>
      </c>
      <c r="C61" s="18">
        <v>6567600</v>
      </c>
      <c r="D61" s="18"/>
      <c r="E61" s="18">
        <v>6315960654240</v>
      </c>
      <c r="F61" s="18"/>
      <c r="G61" s="18">
        <v>6315977632224</v>
      </c>
      <c r="H61" s="18"/>
      <c r="I61" s="18">
        <f t="shared" si="0"/>
        <v>-16977984</v>
      </c>
      <c r="J61" s="18"/>
      <c r="K61" s="18">
        <v>6567600</v>
      </c>
      <c r="L61" s="18"/>
      <c r="M61" s="18">
        <v>6315960654240</v>
      </c>
      <c r="N61" s="18"/>
      <c r="O61" s="18">
        <v>6236314513887</v>
      </c>
      <c r="P61" s="18"/>
      <c r="Q61" s="18">
        <f t="shared" si="1"/>
        <v>79646140353</v>
      </c>
    </row>
    <row r="62" spans="1:17">
      <c r="A62" s="1" t="s">
        <v>180</v>
      </c>
      <c r="C62" s="18">
        <v>1011900</v>
      </c>
      <c r="D62" s="18"/>
      <c r="E62" s="18">
        <v>964943839677</v>
      </c>
      <c r="F62" s="18"/>
      <c r="G62" s="18">
        <v>964943839677</v>
      </c>
      <c r="H62" s="18"/>
      <c r="I62" s="18">
        <f t="shared" si="0"/>
        <v>0</v>
      </c>
      <c r="J62" s="18"/>
      <c r="K62" s="18">
        <v>1011900</v>
      </c>
      <c r="L62" s="18"/>
      <c r="M62" s="18">
        <v>964943839677</v>
      </c>
      <c r="N62" s="18"/>
      <c r="O62" s="18">
        <v>964328894500</v>
      </c>
      <c r="P62" s="18"/>
      <c r="Q62" s="18">
        <f t="shared" si="1"/>
        <v>614945177</v>
      </c>
    </row>
    <row r="63" spans="1:17">
      <c r="A63" s="1" t="s">
        <v>221</v>
      </c>
      <c r="C63" s="18">
        <v>1697976</v>
      </c>
      <c r="D63" s="18"/>
      <c r="E63" s="18">
        <v>1578538626577</v>
      </c>
      <c r="F63" s="18"/>
      <c r="G63" s="18">
        <v>1578538626577</v>
      </c>
      <c r="H63" s="18"/>
      <c r="I63" s="18">
        <f t="shared" si="0"/>
        <v>0</v>
      </c>
      <c r="J63" s="18"/>
      <c r="K63" s="18">
        <v>1697976</v>
      </c>
      <c r="L63" s="18"/>
      <c r="M63" s="18">
        <v>1578538626577</v>
      </c>
      <c r="N63" s="18"/>
      <c r="O63" s="18">
        <v>1566977151600</v>
      </c>
      <c r="P63" s="18"/>
      <c r="Q63" s="18">
        <f t="shared" si="1"/>
        <v>11561474977</v>
      </c>
    </row>
    <row r="64" spans="1:17">
      <c r="A64" s="1" t="s">
        <v>259</v>
      </c>
      <c r="C64" s="18">
        <v>2000000</v>
      </c>
      <c r="D64" s="18"/>
      <c r="E64" s="18">
        <v>1870591511770</v>
      </c>
      <c r="F64" s="18"/>
      <c r="G64" s="18">
        <v>1870600000000</v>
      </c>
      <c r="H64" s="18"/>
      <c r="I64" s="18">
        <f t="shared" si="0"/>
        <v>-8488230</v>
      </c>
      <c r="J64" s="18"/>
      <c r="K64" s="18">
        <v>2000000</v>
      </c>
      <c r="L64" s="18"/>
      <c r="M64" s="18">
        <v>1870591511770</v>
      </c>
      <c r="N64" s="18"/>
      <c r="O64" s="18">
        <v>1870600000000</v>
      </c>
      <c r="P64" s="18"/>
      <c r="Q64" s="18">
        <f t="shared" si="1"/>
        <v>-8488230</v>
      </c>
    </row>
    <row r="65" spans="1:17">
      <c r="A65" s="1" t="s">
        <v>159</v>
      </c>
      <c r="C65" s="18">
        <v>2000000</v>
      </c>
      <c r="D65" s="18"/>
      <c r="E65" s="18">
        <v>1966323802000</v>
      </c>
      <c r="F65" s="18"/>
      <c r="G65" s="18">
        <v>1965523833000</v>
      </c>
      <c r="H65" s="18"/>
      <c r="I65" s="18">
        <f t="shared" si="0"/>
        <v>799969000</v>
      </c>
      <c r="J65" s="18"/>
      <c r="K65" s="18">
        <v>2000000</v>
      </c>
      <c r="L65" s="18"/>
      <c r="M65" s="18">
        <v>1966323802000</v>
      </c>
      <c r="N65" s="18"/>
      <c r="O65" s="18">
        <v>2000008125000</v>
      </c>
      <c r="P65" s="18"/>
      <c r="Q65" s="18">
        <f t="shared" si="1"/>
        <v>-33684323000</v>
      </c>
    </row>
    <row r="66" spans="1:17">
      <c r="A66" s="1" t="s">
        <v>187</v>
      </c>
      <c r="C66" s="18">
        <v>5066800</v>
      </c>
      <c r="D66" s="18"/>
      <c r="E66" s="18">
        <v>4952301082896</v>
      </c>
      <c r="F66" s="18"/>
      <c r="G66" s="18">
        <v>4945005173624</v>
      </c>
      <c r="H66" s="18"/>
      <c r="I66" s="18">
        <f t="shared" si="0"/>
        <v>7295909272</v>
      </c>
      <c r="J66" s="18"/>
      <c r="K66" s="18">
        <v>5066800</v>
      </c>
      <c r="L66" s="18"/>
      <c r="M66" s="18">
        <v>4952301082896</v>
      </c>
      <c r="N66" s="18"/>
      <c r="O66" s="18">
        <v>4945196800000</v>
      </c>
      <c r="P66" s="18"/>
      <c r="Q66" s="18">
        <f t="shared" si="1"/>
        <v>7104282896</v>
      </c>
    </row>
    <row r="67" spans="1:17">
      <c r="A67" s="1" t="s">
        <v>86</v>
      </c>
      <c r="C67" s="18">
        <v>3700000</v>
      </c>
      <c r="D67" s="18"/>
      <c r="E67" s="18">
        <v>3565056048724</v>
      </c>
      <c r="F67" s="18"/>
      <c r="G67" s="18">
        <v>3561544884787</v>
      </c>
      <c r="H67" s="18"/>
      <c r="I67" s="18">
        <f t="shared" si="0"/>
        <v>3511163937</v>
      </c>
      <c r="J67" s="18"/>
      <c r="K67" s="18">
        <v>3700000</v>
      </c>
      <c r="L67" s="18"/>
      <c r="M67" s="18">
        <v>3565056048724</v>
      </c>
      <c r="N67" s="18"/>
      <c r="O67" s="18">
        <v>3532398125000</v>
      </c>
      <c r="P67" s="18"/>
      <c r="Q67" s="18">
        <f t="shared" si="1"/>
        <v>32657923724</v>
      </c>
    </row>
    <row r="68" spans="1:17">
      <c r="A68" s="1" t="s">
        <v>231</v>
      </c>
      <c r="C68" s="18">
        <v>4500000</v>
      </c>
      <c r="D68" s="18"/>
      <c r="E68" s="18">
        <v>4500275607562</v>
      </c>
      <c r="F68" s="18"/>
      <c r="G68" s="18">
        <v>4489926008625</v>
      </c>
      <c r="H68" s="18"/>
      <c r="I68" s="18">
        <f t="shared" si="0"/>
        <v>10349598937</v>
      </c>
      <c r="J68" s="18"/>
      <c r="K68" s="18">
        <v>4500000</v>
      </c>
      <c r="L68" s="18"/>
      <c r="M68" s="18">
        <v>4500275607562</v>
      </c>
      <c r="N68" s="18"/>
      <c r="O68" s="18">
        <v>4470008125000</v>
      </c>
      <c r="P68" s="18"/>
      <c r="Q68" s="18">
        <f t="shared" si="1"/>
        <v>30267482562</v>
      </c>
    </row>
    <row r="69" spans="1:17">
      <c r="A69" s="1" t="s">
        <v>78</v>
      </c>
      <c r="C69" s="18">
        <v>979500</v>
      </c>
      <c r="D69" s="18"/>
      <c r="E69" s="18">
        <v>965228501946</v>
      </c>
      <c r="F69" s="18"/>
      <c r="G69" s="18">
        <v>961833686500</v>
      </c>
      <c r="H69" s="18"/>
      <c r="I69" s="18">
        <f t="shared" si="0"/>
        <v>3394815446</v>
      </c>
      <c r="J69" s="18"/>
      <c r="K69" s="18">
        <v>979500</v>
      </c>
      <c r="L69" s="18"/>
      <c r="M69" s="18">
        <v>965228501946</v>
      </c>
      <c r="N69" s="18"/>
      <c r="O69" s="18">
        <v>920317228825</v>
      </c>
      <c r="P69" s="18"/>
      <c r="Q69" s="18">
        <f t="shared" si="1"/>
        <v>44911273121</v>
      </c>
    </row>
    <row r="70" spans="1:17">
      <c r="A70" s="1" t="s">
        <v>162</v>
      </c>
      <c r="C70" s="18">
        <v>3497458</v>
      </c>
      <c r="D70" s="18"/>
      <c r="E70" s="18">
        <v>3436577479460</v>
      </c>
      <c r="F70" s="18"/>
      <c r="G70" s="18">
        <v>3427057767687</v>
      </c>
      <c r="H70" s="18"/>
      <c r="I70" s="18">
        <f t="shared" si="0"/>
        <v>9519711773</v>
      </c>
      <c r="J70" s="18"/>
      <c r="K70" s="18">
        <v>3497458</v>
      </c>
      <c r="L70" s="18"/>
      <c r="M70" s="18">
        <v>3436577479460</v>
      </c>
      <c r="N70" s="18"/>
      <c r="O70" s="18">
        <v>3349000051726</v>
      </c>
      <c r="P70" s="18"/>
      <c r="Q70" s="18">
        <f t="shared" si="1"/>
        <v>87577427734</v>
      </c>
    </row>
    <row r="71" spans="1:17">
      <c r="A71" s="1" t="s">
        <v>243</v>
      </c>
      <c r="C71" s="18">
        <v>4515735</v>
      </c>
      <c r="D71" s="18"/>
      <c r="E71" s="18">
        <v>4503973088269</v>
      </c>
      <c r="F71" s="18"/>
      <c r="G71" s="18">
        <v>4492386161270</v>
      </c>
      <c r="H71" s="18"/>
      <c r="I71" s="18">
        <f t="shared" si="0"/>
        <v>11586926999</v>
      </c>
      <c r="J71" s="18"/>
      <c r="K71" s="18">
        <v>4515735</v>
      </c>
      <c r="L71" s="18"/>
      <c r="M71" s="18">
        <v>4503973088269</v>
      </c>
      <c r="N71" s="18"/>
      <c r="O71" s="18">
        <v>4427249208049</v>
      </c>
      <c r="P71" s="18"/>
      <c r="Q71" s="18">
        <f t="shared" si="1"/>
        <v>76723880220</v>
      </c>
    </row>
    <row r="72" spans="1:17">
      <c r="A72" s="1" t="s">
        <v>238</v>
      </c>
      <c r="C72" s="18">
        <v>1700000</v>
      </c>
      <c r="D72" s="18"/>
      <c r="E72" s="18">
        <v>1692075329540</v>
      </c>
      <c r="F72" s="18"/>
      <c r="G72" s="18">
        <v>1687733697784</v>
      </c>
      <c r="H72" s="18"/>
      <c r="I72" s="18">
        <f t="shared" si="0"/>
        <v>4341631756</v>
      </c>
      <c r="J72" s="18"/>
      <c r="K72" s="18">
        <v>1700000</v>
      </c>
      <c r="L72" s="18"/>
      <c r="M72" s="18">
        <v>1692075329540</v>
      </c>
      <c r="N72" s="18"/>
      <c r="O72" s="18">
        <v>1654949834058</v>
      </c>
      <c r="P72" s="18"/>
      <c r="Q72" s="18">
        <f t="shared" si="1"/>
        <v>37125495482</v>
      </c>
    </row>
    <row r="73" spans="1:17">
      <c r="A73" s="1" t="s">
        <v>237</v>
      </c>
      <c r="C73" s="18">
        <v>726612</v>
      </c>
      <c r="D73" s="18"/>
      <c r="E73" s="18">
        <v>724111278964</v>
      </c>
      <c r="F73" s="18"/>
      <c r="G73" s="18">
        <v>722597804817</v>
      </c>
      <c r="H73" s="18"/>
      <c r="I73" s="18">
        <f t="shared" ref="I73:I120" si="2">E73-G73</f>
        <v>1513474147</v>
      </c>
      <c r="J73" s="18"/>
      <c r="K73" s="18">
        <v>726612</v>
      </c>
      <c r="L73" s="18"/>
      <c r="M73" s="18">
        <v>724111278964</v>
      </c>
      <c r="N73" s="18"/>
      <c r="O73" s="18">
        <v>690254651601</v>
      </c>
      <c r="P73" s="18"/>
      <c r="Q73" s="18">
        <f t="shared" ref="Q73:Q120" si="3">M73-O73</f>
        <v>33856627363</v>
      </c>
    </row>
    <row r="74" spans="1:17">
      <c r="A74" s="1" t="s">
        <v>239</v>
      </c>
      <c r="C74" s="18">
        <v>3900000</v>
      </c>
      <c r="D74" s="18"/>
      <c r="E74" s="18">
        <v>3886577689278</v>
      </c>
      <c r="F74" s="18"/>
      <c r="G74" s="18">
        <v>3878454304071</v>
      </c>
      <c r="H74" s="18"/>
      <c r="I74" s="18">
        <f t="shared" si="2"/>
        <v>8123385207</v>
      </c>
      <c r="J74" s="18"/>
      <c r="K74" s="18">
        <v>3900000</v>
      </c>
      <c r="L74" s="18"/>
      <c r="M74" s="18">
        <v>3886577689278</v>
      </c>
      <c r="N74" s="18"/>
      <c r="O74" s="18">
        <v>3775818086400</v>
      </c>
      <c r="P74" s="18"/>
      <c r="Q74" s="18">
        <f t="shared" si="3"/>
        <v>110759602878</v>
      </c>
    </row>
    <row r="75" spans="1:17">
      <c r="A75" s="1" t="s">
        <v>234</v>
      </c>
      <c r="C75" s="18">
        <v>1000000</v>
      </c>
      <c r="D75" s="18"/>
      <c r="E75" s="18">
        <v>996558381866</v>
      </c>
      <c r="F75" s="18"/>
      <c r="G75" s="18">
        <v>994475462582</v>
      </c>
      <c r="H75" s="18"/>
      <c r="I75" s="18">
        <f t="shared" si="2"/>
        <v>2082919284</v>
      </c>
      <c r="J75" s="18"/>
      <c r="K75" s="18">
        <v>1000000</v>
      </c>
      <c r="L75" s="18"/>
      <c r="M75" s="18">
        <v>996558381866</v>
      </c>
      <c r="N75" s="18"/>
      <c r="O75" s="18">
        <v>972962296250</v>
      </c>
      <c r="P75" s="18"/>
      <c r="Q75" s="18">
        <f t="shared" si="3"/>
        <v>23596085616</v>
      </c>
    </row>
    <row r="76" spans="1:17">
      <c r="A76" s="1" t="s">
        <v>265</v>
      </c>
      <c r="C76" s="18">
        <v>622879</v>
      </c>
      <c r="D76" s="18"/>
      <c r="E76" s="18">
        <v>616962033575</v>
      </c>
      <c r="F76" s="18"/>
      <c r="G76" s="18">
        <v>616656633438</v>
      </c>
      <c r="H76" s="18"/>
      <c r="I76" s="18">
        <f t="shared" si="2"/>
        <v>305400137</v>
      </c>
      <c r="J76" s="18"/>
      <c r="K76" s="18">
        <v>622879</v>
      </c>
      <c r="L76" s="18"/>
      <c r="M76" s="18">
        <v>616962033575</v>
      </c>
      <c r="N76" s="18"/>
      <c r="O76" s="18">
        <v>616656633438</v>
      </c>
      <c r="P76" s="18"/>
      <c r="Q76" s="18">
        <f t="shared" si="3"/>
        <v>305400137</v>
      </c>
    </row>
    <row r="77" spans="1:17">
      <c r="A77" s="1" t="s">
        <v>116</v>
      </c>
      <c r="C77" s="18">
        <v>778175</v>
      </c>
      <c r="D77" s="18"/>
      <c r="E77" s="18">
        <v>624759268165</v>
      </c>
      <c r="F77" s="18"/>
      <c r="G77" s="18">
        <v>614606034218</v>
      </c>
      <c r="H77" s="18"/>
      <c r="I77" s="18">
        <f t="shared" si="2"/>
        <v>10153233947</v>
      </c>
      <c r="J77" s="18"/>
      <c r="K77" s="18">
        <v>778175</v>
      </c>
      <c r="L77" s="18"/>
      <c r="M77" s="18">
        <v>624759268165</v>
      </c>
      <c r="N77" s="18"/>
      <c r="O77" s="18">
        <v>570859873023</v>
      </c>
      <c r="P77" s="18"/>
      <c r="Q77" s="18">
        <f t="shared" si="3"/>
        <v>53899395142</v>
      </c>
    </row>
    <row r="78" spans="1:17">
      <c r="A78" s="1" t="s">
        <v>119</v>
      </c>
      <c r="C78" s="18">
        <v>719475</v>
      </c>
      <c r="D78" s="18"/>
      <c r="E78" s="18">
        <v>568327252715</v>
      </c>
      <c r="F78" s="18"/>
      <c r="G78" s="18">
        <v>559097465608</v>
      </c>
      <c r="H78" s="18"/>
      <c r="I78" s="18">
        <f t="shared" si="2"/>
        <v>9229787107</v>
      </c>
      <c r="J78" s="18"/>
      <c r="K78" s="18">
        <v>719475</v>
      </c>
      <c r="L78" s="18"/>
      <c r="M78" s="18">
        <v>568327252715</v>
      </c>
      <c r="N78" s="18"/>
      <c r="O78" s="18">
        <v>514804155592</v>
      </c>
      <c r="P78" s="18"/>
      <c r="Q78" s="18">
        <f t="shared" si="3"/>
        <v>53523097123</v>
      </c>
    </row>
    <row r="79" spans="1:17">
      <c r="A79" s="1" t="s">
        <v>199</v>
      </c>
      <c r="C79" s="18">
        <v>4699500</v>
      </c>
      <c r="D79" s="18"/>
      <c r="E79" s="18">
        <v>4683974621449</v>
      </c>
      <c r="F79" s="18"/>
      <c r="G79" s="18">
        <v>4664965880567</v>
      </c>
      <c r="H79" s="18"/>
      <c r="I79" s="18">
        <f t="shared" si="2"/>
        <v>19008740882</v>
      </c>
      <c r="J79" s="18"/>
      <c r="K79" s="18">
        <v>4699500</v>
      </c>
      <c r="L79" s="18"/>
      <c r="M79" s="18">
        <v>4683974621449</v>
      </c>
      <c r="N79" s="18"/>
      <c r="O79" s="18">
        <v>4488591081358</v>
      </c>
      <c r="P79" s="18"/>
      <c r="Q79" s="18">
        <f t="shared" si="3"/>
        <v>195383540091</v>
      </c>
    </row>
    <row r="80" spans="1:17">
      <c r="A80" s="1" t="s">
        <v>123</v>
      </c>
      <c r="C80" s="18">
        <v>1715451</v>
      </c>
      <c r="D80" s="18"/>
      <c r="E80" s="18">
        <v>1613456377722</v>
      </c>
      <c r="F80" s="18"/>
      <c r="G80" s="18">
        <v>1587725609828</v>
      </c>
      <c r="H80" s="18"/>
      <c r="I80" s="18">
        <f t="shared" si="2"/>
        <v>25730767894</v>
      </c>
      <c r="J80" s="18"/>
      <c r="K80" s="18">
        <v>1715451</v>
      </c>
      <c r="L80" s="18"/>
      <c r="M80" s="18">
        <v>1613456377722</v>
      </c>
      <c r="N80" s="18"/>
      <c r="O80" s="18">
        <v>1395530378821</v>
      </c>
      <c r="P80" s="18"/>
      <c r="Q80" s="18">
        <f t="shared" si="3"/>
        <v>217925998901</v>
      </c>
    </row>
    <row r="81" spans="1:17">
      <c r="A81" s="1" t="s">
        <v>127</v>
      </c>
      <c r="C81" s="18">
        <v>1864067</v>
      </c>
      <c r="D81" s="18"/>
      <c r="E81" s="18">
        <v>1729997775559</v>
      </c>
      <c r="F81" s="18"/>
      <c r="G81" s="18">
        <v>1762709750739</v>
      </c>
      <c r="H81" s="18"/>
      <c r="I81" s="18">
        <f t="shared" si="2"/>
        <v>-32711975180</v>
      </c>
      <c r="J81" s="18"/>
      <c r="K81" s="18">
        <v>1864067</v>
      </c>
      <c r="L81" s="18"/>
      <c r="M81" s="18">
        <v>1729997775559</v>
      </c>
      <c r="N81" s="18"/>
      <c r="O81" s="18">
        <v>1490966709466</v>
      </c>
      <c r="P81" s="18"/>
      <c r="Q81" s="18">
        <f t="shared" si="3"/>
        <v>239031066093</v>
      </c>
    </row>
    <row r="82" spans="1:17">
      <c r="A82" s="1" t="s">
        <v>205</v>
      </c>
      <c r="C82" s="18">
        <v>4721729</v>
      </c>
      <c r="D82" s="18"/>
      <c r="E82" s="18">
        <v>4686021120648</v>
      </c>
      <c r="F82" s="18"/>
      <c r="G82" s="18">
        <v>4666450312342</v>
      </c>
      <c r="H82" s="18"/>
      <c r="I82" s="18">
        <f t="shared" si="2"/>
        <v>19570808306</v>
      </c>
      <c r="J82" s="18"/>
      <c r="K82" s="18">
        <v>4721729</v>
      </c>
      <c r="L82" s="18"/>
      <c r="M82" s="18">
        <v>4686021120648</v>
      </c>
      <c r="N82" s="18"/>
      <c r="O82" s="18">
        <v>4615622869296</v>
      </c>
      <c r="P82" s="18"/>
      <c r="Q82" s="18">
        <f t="shared" si="3"/>
        <v>70398251352</v>
      </c>
    </row>
    <row r="83" spans="1:17">
      <c r="A83" s="1" t="s">
        <v>156</v>
      </c>
      <c r="C83" s="18">
        <v>1219535</v>
      </c>
      <c r="D83" s="18"/>
      <c r="E83" s="18">
        <v>1151943975396</v>
      </c>
      <c r="F83" s="18"/>
      <c r="G83" s="18">
        <v>1150180596119</v>
      </c>
      <c r="H83" s="18"/>
      <c r="I83" s="18">
        <f t="shared" si="2"/>
        <v>1763379277</v>
      </c>
      <c r="J83" s="18"/>
      <c r="K83" s="18">
        <v>1219535</v>
      </c>
      <c r="L83" s="18"/>
      <c r="M83" s="18">
        <v>1151943975396</v>
      </c>
      <c r="N83" s="18"/>
      <c r="O83" s="18">
        <v>1150224755600</v>
      </c>
      <c r="P83" s="18"/>
      <c r="Q83" s="18">
        <f t="shared" si="3"/>
        <v>1719219796</v>
      </c>
    </row>
    <row r="84" spans="1:17">
      <c r="A84" s="1" t="s">
        <v>133</v>
      </c>
      <c r="C84" s="18">
        <v>1755248</v>
      </c>
      <c r="D84" s="18"/>
      <c r="E84" s="18">
        <v>1597122516208</v>
      </c>
      <c r="F84" s="18"/>
      <c r="G84" s="18">
        <v>1622719720593</v>
      </c>
      <c r="H84" s="18"/>
      <c r="I84" s="18">
        <f t="shared" si="2"/>
        <v>-25597204385</v>
      </c>
      <c r="J84" s="18"/>
      <c r="K84" s="18">
        <v>1755248</v>
      </c>
      <c r="L84" s="18"/>
      <c r="M84" s="18">
        <v>1597122516208</v>
      </c>
      <c r="N84" s="18"/>
      <c r="O84" s="18">
        <v>1407216520199</v>
      </c>
      <c r="P84" s="18"/>
      <c r="Q84" s="18">
        <f t="shared" si="3"/>
        <v>189905996009</v>
      </c>
    </row>
    <row r="85" spans="1:17">
      <c r="A85" s="1" t="s">
        <v>145</v>
      </c>
      <c r="C85" s="18">
        <v>365729</v>
      </c>
      <c r="D85" s="18"/>
      <c r="E85" s="18">
        <v>298965654738</v>
      </c>
      <c r="F85" s="18"/>
      <c r="G85" s="18">
        <v>294120298982</v>
      </c>
      <c r="H85" s="18"/>
      <c r="I85" s="18">
        <f t="shared" si="2"/>
        <v>4845355756</v>
      </c>
      <c r="J85" s="18"/>
      <c r="K85" s="18">
        <v>365729</v>
      </c>
      <c r="L85" s="18"/>
      <c r="M85" s="18">
        <v>298965654738</v>
      </c>
      <c r="N85" s="18"/>
      <c r="O85" s="18">
        <v>269025281256</v>
      </c>
      <c r="P85" s="18"/>
      <c r="Q85" s="18">
        <f t="shared" si="3"/>
        <v>29940373482</v>
      </c>
    </row>
    <row r="86" spans="1:17">
      <c r="A86" s="1" t="s">
        <v>151</v>
      </c>
      <c r="C86" s="18">
        <v>4244636</v>
      </c>
      <c r="D86" s="18"/>
      <c r="E86" s="18">
        <v>3525895225373</v>
      </c>
      <c r="F86" s="18"/>
      <c r="G86" s="18">
        <v>3526106955207</v>
      </c>
      <c r="H86" s="18"/>
      <c r="I86" s="18">
        <f t="shared" si="2"/>
        <v>-211729834</v>
      </c>
      <c r="J86" s="18"/>
      <c r="K86" s="18">
        <v>4244636</v>
      </c>
      <c r="L86" s="18"/>
      <c r="M86" s="18">
        <v>3525895225373</v>
      </c>
      <c r="N86" s="18"/>
      <c r="O86" s="18">
        <v>3244114349943</v>
      </c>
      <c r="P86" s="18"/>
      <c r="Q86" s="18">
        <f t="shared" si="3"/>
        <v>281780875430</v>
      </c>
    </row>
    <row r="87" spans="1:17">
      <c r="A87" s="1" t="s">
        <v>208</v>
      </c>
      <c r="C87" s="18">
        <v>1238600</v>
      </c>
      <c r="D87" s="18"/>
      <c r="E87" s="18">
        <v>1218268238076</v>
      </c>
      <c r="F87" s="18"/>
      <c r="G87" s="18">
        <v>1214070785333</v>
      </c>
      <c r="H87" s="18"/>
      <c r="I87" s="18">
        <f t="shared" si="2"/>
        <v>4197452743</v>
      </c>
      <c r="J87" s="18"/>
      <c r="K87" s="18">
        <v>1238600</v>
      </c>
      <c r="L87" s="18"/>
      <c r="M87" s="18">
        <v>1218268238076</v>
      </c>
      <c r="N87" s="18"/>
      <c r="O87" s="18">
        <v>1186125336462</v>
      </c>
      <c r="P87" s="18"/>
      <c r="Q87" s="18">
        <f t="shared" si="3"/>
        <v>32142901614</v>
      </c>
    </row>
    <row r="88" spans="1:17">
      <c r="A88" s="1" t="s">
        <v>230</v>
      </c>
      <c r="C88" s="18">
        <v>7038846</v>
      </c>
      <c r="D88" s="18"/>
      <c r="E88" s="18">
        <v>6741299103726</v>
      </c>
      <c r="F88" s="18"/>
      <c r="G88" s="18">
        <v>6727461268727</v>
      </c>
      <c r="H88" s="18"/>
      <c r="I88" s="18">
        <f t="shared" si="2"/>
        <v>13837834999</v>
      </c>
      <c r="J88" s="18"/>
      <c r="K88" s="18">
        <v>7038846</v>
      </c>
      <c r="L88" s="18"/>
      <c r="M88" s="18">
        <v>6741299103726</v>
      </c>
      <c r="N88" s="18"/>
      <c r="O88" s="18">
        <v>6616393381419</v>
      </c>
      <c r="P88" s="18"/>
      <c r="Q88" s="18">
        <f t="shared" si="3"/>
        <v>124905722307</v>
      </c>
    </row>
    <row r="89" spans="1:17">
      <c r="A89" s="1" t="s">
        <v>255</v>
      </c>
      <c r="C89" s="18">
        <v>4000000</v>
      </c>
      <c r="D89" s="18"/>
      <c r="E89" s="18">
        <v>3929607721800</v>
      </c>
      <c r="F89" s="18"/>
      <c r="G89" s="18">
        <v>3928008125000</v>
      </c>
      <c r="H89" s="18"/>
      <c r="I89" s="18">
        <f t="shared" si="2"/>
        <v>1599596800</v>
      </c>
      <c r="J89" s="18"/>
      <c r="K89" s="18">
        <v>4000000</v>
      </c>
      <c r="L89" s="18"/>
      <c r="M89" s="18">
        <v>3929607721800</v>
      </c>
      <c r="N89" s="18"/>
      <c r="O89" s="18">
        <v>3928008125000</v>
      </c>
      <c r="P89" s="18"/>
      <c r="Q89" s="18">
        <f t="shared" si="3"/>
        <v>1599596800</v>
      </c>
    </row>
    <row r="90" spans="1:17">
      <c r="A90" s="1" t="s">
        <v>227</v>
      </c>
      <c r="C90" s="18">
        <v>7021051</v>
      </c>
      <c r="D90" s="18"/>
      <c r="E90" s="18">
        <v>6926047564113</v>
      </c>
      <c r="F90" s="18"/>
      <c r="G90" s="18">
        <v>6902682411820</v>
      </c>
      <c r="H90" s="18"/>
      <c r="I90" s="18">
        <f t="shared" si="2"/>
        <v>23365152293</v>
      </c>
      <c r="J90" s="18"/>
      <c r="K90" s="18">
        <v>7021051</v>
      </c>
      <c r="L90" s="18"/>
      <c r="M90" s="18">
        <v>6926047564113</v>
      </c>
      <c r="N90" s="18"/>
      <c r="O90" s="18">
        <v>6613959898927</v>
      </c>
      <c r="P90" s="18"/>
      <c r="Q90" s="18">
        <f t="shared" si="3"/>
        <v>312087665186</v>
      </c>
    </row>
    <row r="91" spans="1:17">
      <c r="A91" s="1" t="s">
        <v>213</v>
      </c>
      <c r="C91" s="18">
        <v>5977306</v>
      </c>
      <c r="D91" s="18"/>
      <c r="E91" s="18">
        <v>5881088541933</v>
      </c>
      <c r="F91" s="18"/>
      <c r="G91" s="18">
        <v>5861047411539</v>
      </c>
      <c r="H91" s="18"/>
      <c r="I91" s="18">
        <f t="shared" si="2"/>
        <v>20041130394</v>
      </c>
      <c r="J91" s="18"/>
      <c r="K91" s="18">
        <v>5977306</v>
      </c>
      <c r="L91" s="18"/>
      <c r="M91" s="18">
        <v>5881088541933</v>
      </c>
      <c r="N91" s="18"/>
      <c r="O91" s="18">
        <v>5638180239154</v>
      </c>
      <c r="P91" s="18"/>
      <c r="Q91" s="18">
        <f t="shared" si="3"/>
        <v>242908302779</v>
      </c>
    </row>
    <row r="92" spans="1:17">
      <c r="A92" s="1" t="s">
        <v>98</v>
      </c>
      <c r="C92" s="18">
        <v>4544839</v>
      </c>
      <c r="D92" s="18"/>
      <c r="E92" s="18">
        <v>3648655331243</v>
      </c>
      <c r="F92" s="18"/>
      <c r="G92" s="18">
        <v>3589817143688</v>
      </c>
      <c r="H92" s="18"/>
      <c r="I92" s="18">
        <f t="shared" si="2"/>
        <v>58838187555</v>
      </c>
      <c r="J92" s="18"/>
      <c r="K92" s="18">
        <v>4544839</v>
      </c>
      <c r="L92" s="18"/>
      <c r="M92" s="18">
        <v>3648655331243</v>
      </c>
      <c r="N92" s="18"/>
      <c r="O92" s="18">
        <v>3305440411989</v>
      </c>
      <c r="P92" s="18"/>
      <c r="Q92" s="18">
        <f t="shared" si="3"/>
        <v>343214919254</v>
      </c>
    </row>
    <row r="93" spans="1:17">
      <c r="A93" s="1" t="s">
        <v>101</v>
      </c>
      <c r="C93" s="18">
        <v>5937079</v>
      </c>
      <c r="D93" s="18"/>
      <c r="E93" s="18">
        <v>4692722874701</v>
      </c>
      <c r="F93" s="18"/>
      <c r="G93" s="18">
        <v>4616707460897</v>
      </c>
      <c r="H93" s="18"/>
      <c r="I93" s="18">
        <f t="shared" si="2"/>
        <v>76015413804</v>
      </c>
      <c r="J93" s="18"/>
      <c r="K93" s="18">
        <v>5937079</v>
      </c>
      <c r="L93" s="18"/>
      <c r="M93" s="18">
        <v>4692722874701</v>
      </c>
      <c r="N93" s="18"/>
      <c r="O93" s="18">
        <v>4198492564061</v>
      </c>
      <c r="P93" s="18"/>
      <c r="Q93" s="18">
        <f t="shared" si="3"/>
        <v>494230310640</v>
      </c>
    </row>
    <row r="94" spans="1:17">
      <c r="A94" s="1" t="s">
        <v>273</v>
      </c>
      <c r="C94" s="18">
        <v>5449295</v>
      </c>
      <c r="D94" s="18"/>
      <c r="E94" s="18">
        <v>5141706469498</v>
      </c>
      <c r="F94" s="18"/>
      <c r="G94" s="18">
        <v>5176846500000</v>
      </c>
      <c r="H94" s="18"/>
      <c r="I94" s="18">
        <f t="shared" si="2"/>
        <v>-35140030502</v>
      </c>
      <c r="J94" s="18"/>
      <c r="K94" s="18">
        <v>5449295</v>
      </c>
      <c r="L94" s="18"/>
      <c r="M94" s="18">
        <v>5141706469498</v>
      </c>
      <c r="N94" s="18"/>
      <c r="O94" s="18">
        <v>5176846500000</v>
      </c>
      <c r="P94" s="18"/>
      <c r="Q94" s="18">
        <f t="shared" si="3"/>
        <v>-35140030502</v>
      </c>
    </row>
    <row r="95" spans="1:17">
      <c r="A95" s="1" t="s">
        <v>104</v>
      </c>
      <c r="C95" s="18">
        <v>4983649</v>
      </c>
      <c r="D95" s="18"/>
      <c r="E95" s="18">
        <v>3834923789563</v>
      </c>
      <c r="F95" s="18"/>
      <c r="G95" s="18">
        <v>3772770127783</v>
      </c>
      <c r="H95" s="18"/>
      <c r="I95" s="18">
        <f t="shared" si="2"/>
        <v>62153661780</v>
      </c>
      <c r="J95" s="18"/>
      <c r="K95" s="18">
        <v>4983649</v>
      </c>
      <c r="L95" s="18"/>
      <c r="M95" s="18">
        <v>3834923789563</v>
      </c>
      <c r="N95" s="18"/>
      <c r="O95" s="18">
        <v>3456694199861</v>
      </c>
      <c r="P95" s="18"/>
      <c r="Q95" s="18">
        <f t="shared" si="3"/>
        <v>378229589702</v>
      </c>
    </row>
    <row r="96" spans="1:17">
      <c r="A96" s="1" t="s">
        <v>89</v>
      </c>
      <c r="C96" s="18">
        <v>4000000</v>
      </c>
      <c r="D96" s="18"/>
      <c r="E96" s="18">
        <v>4009916609710</v>
      </c>
      <c r="F96" s="18"/>
      <c r="G96" s="18">
        <v>4001992916765</v>
      </c>
      <c r="H96" s="18"/>
      <c r="I96" s="18">
        <f t="shared" si="2"/>
        <v>7923692945</v>
      </c>
      <c r="J96" s="18"/>
      <c r="K96" s="18">
        <v>4000000</v>
      </c>
      <c r="L96" s="18"/>
      <c r="M96" s="18">
        <v>4009916609710</v>
      </c>
      <c r="N96" s="18"/>
      <c r="O96" s="18">
        <v>4000008125000</v>
      </c>
      <c r="P96" s="18"/>
      <c r="Q96" s="18">
        <f t="shared" si="3"/>
        <v>9908484710</v>
      </c>
    </row>
    <row r="97" spans="1:17">
      <c r="A97" s="1" t="s">
        <v>262</v>
      </c>
      <c r="C97" s="18">
        <v>450000</v>
      </c>
      <c r="D97" s="18"/>
      <c r="E97" s="18">
        <v>435400877562</v>
      </c>
      <c r="F97" s="18"/>
      <c r="G97" s="18">
        <v>434843125000</v>
      </c>
      <c r="H97" s="18"/>
      <c r="I97" s="18">
        <f t="shared" si="2"/>
        <v>557752562</v>
      </c>
      <c r="J97" s="18"/>
      <c r="K97" s="18">
        <v>450000</v>
      </c>
      <c r="L97" s="18"/>
      <c r="M97" s="18">
        <v>435400877562</v>
      </c>
      <c r="N97" s="18"/>
      <c r="O97" s="18">
        <v>434843125000</v>
      </c>
      <c r="P97" s="18"/>
      <c r="Q97" s="18">
        <f t="shared" si="3"/>
        <v>557752562</v>
      </c>
    </row>
    <row r="98" spans="1:17">
      <c r="A98" s="1" t="s">
        <v>121</v>
      </c>
      <c r="C98" s="18">
        <v>3142972</v>
      </c>
      <c r="D98" s="18"/>
      <c r="E98" s="18">
        <v>1934018876476</v>
      </c>
      <c r="F98" s="18"/>
      <c r="G98" s="18">
        <v>1906875587267</v>
      </c>
      <c r="H98" s="18"/>
      <c r="I98" s="18">
        <f t="shared" si="2"/>
        <v>27143289209</v>
      </c>
      <c r="J98" s="18"/>
      <c r="K98" s="18">
        <v>3142972</v>
      </c>
      <c r="L98" s="18"/>
      <c r="M98" s="18">
        <v>1934018876476</v>
      </c>
      <c r="N98" s="18"/>
      <c r="O98" s="18">
        <v>1846902104366</v>
      </c>
      <c r="P98" s="18"/>
      <c r="Q98" s="18">
        <f t="shared" si="3"/>
        <v>87116772110</v>
      </c>
    </row>
    <row r="99" spans="1:17">
      <c r="A99" s="1" t="s">
        <v>83</v>
      </c>
      <c r="C99" s="18">
        <v>2000000</v>
      </c>
      <c r="D99" s="18"/>
      <c r="E99" s="18">
        <v>1921249548695</v>
      </c>
      <c r="F99" s="18"/>
      <c r="G99" s="18">
        <v>1919933599690</v>
      </c>
      <c r="H99" s="18"/>
      <c r="I99" s="18">
        <f t="shared" si="2"/>
        <v>1315949005</v>
      </c>
      <c r="J99" s="18"/>
      <c r="K99" s="18">
        <v>2000000</v>
      </c>
      <c r="L99" s="18"/>
      <c r="M99" s="18">
        <v>1921249548695</v>
      </c>
      <c r="N99" s="18"/>
      <c r="O99" s="18">
        <v>1920008125000</v>
      </c>
      <c r="P99" s="18"/>
      <c r="Q99" s="18">
        <f t="shared" si="3"/>
        <v>1241423695</v>
      </c>
    </row>
    <row r="100" spans="1:17">
      <c r="A100" s="1" t="s">
        <v>165</v>
      </c>
      <c r="C100" s="18">
        <v>7500000</v>
      </c>
      <c r="D100" s="18"/>
      <c r="E100" s="18">
        <v>7137098426718</v>
      </c>
      <c r="F100" s="18"/>
      <c r="G100" s="18">
        <v>7122886477453</v>
      </c>
      <c r="H100" s="18"/>
      <c r="I100" s="18">
        <f t="shared" si="2"/>
        <v>14211949265</v>
      </c>
      <c r="J100" s="18"/>
      <c r="K100" s="18">
        <v>7500000</v>
      </c>
      <c r="L100" s="18"/>
      <c r="M100" s="18">
        <v>7137098426718</v>
      </c>
      <c r="N100" s="18"/>
      <c r="O100" s="18">
        <v>7078266250000</v>
      </c>
      <c r="P100" s="18"/>
      <c r="Q100" s="18">
        <f t="shared" si="3"/>
        <v>58832176718</v>
      </c>
    </row>
    <row r="101" spans="1:17">
      <c r="A101" s="1" t="s">
        <v>256</v>
      </c>
      <c r="C101" s="18">
        <v>1994901</v>
      </c>
      <c r="D101" s="18"/>
      <c r="E101" s="18">
        <v>1995675487305</v>
      </c>
      <c r="F101" s="18"/>
      <c r="G101" s="18">
        <v>1994909125000</v>
      </c>
      <c r="H101" s="18"/>
      <c r="I101" s="18">
        <f t="shared" si="2"/>
        <v>766362305</v>
      </c>
      <c r="J101" s="18"/>
      <c r="K101" s="18">
        <v>1994901</v>
      </c>
      <c r="L101" s="18"/>
      <c r="M101" s="18">
        <v>1995675487305</v>
      </c>
      <c r="N101" s="18"/>
      <c r="O101" s="18">
        <v>1994909125000</v>
      </c>
      <c r="P101" s="18"/>
      <c r="Q101" s="18">
        <f t="shared" si="3"/>
        <v>766362305</v>
      </c>
    </row>
    <row r="102" spans="1:17">
      <c r="A102" s="1" t="s">
        <v>177</v>
      </c>
      <c r="C102" s="18">
        <v>4000000</v>
      </c>
      <c r="D102" s="18"/>
      <c r="E102" s="18">
        <v>3932251619345</v>
      </c>
      <c r="F102" s="18"/>
      <c r="G102" s="18">
        <v>3924487920200</v>
      </c>
      <c r="H102" s="18"/>
      <c r="I102" s="18">
        <f t="shared" si="2"/>
        <v>7763699145</v>
      </c>
      <c r="J102" s="18"/>
      <c r="K102" s="18">
        <v>4000000</v>
      </c>
      <c r="L102" s="18"/>
      <c r="M102" s="18">
        <v>3932251619345</v>
      </c>
      <c r="N102" s="18"/>
      <c r="O102" s="18">
        <v>3915200000000</v>
      </c>
      <c r="P102" s="18"/>
      <c r="Q102" s="18">
        <f t="shared" si="3"/>
        <v>17051619345</v>
      </c>
    </row>
    <row r="103" spans="1:17">
      <c r="A103" s="1" t="s">
        <v>168</v>
      </c>
      <c r="C103" s="18">
        <v>3977021</v>
      </c>
      <c r="D103" s="18"/>
      <c r="E103" s="18">
        <v>3376904820744</v>
      </c>
      <c r="F103" s="18"/>
      <c r="G103" s="18">
        <v>3316539958214</v>
      </c>
      <c r="H103" s="18"/>
      <c r="I103" s="18">
        <f t="shared" si="2"/>
        <v>60364862530</v>
      </c>
      <c r="J103" s="18"/>
      <c r="K103" s="18">
        <v>3977021</v>
      </c>
      <c r="L103" s="18"/>
      <c r="M103" s="18">
        <v>3376904820744</v>
      </c>
      <c r="N103" s="18"/>
      <c r="O103" s="18">
        <v>3279716495230</v>
      </c>
      <c r="P103" s="18"/>
      <c r="Q103" s="18">
        <f t="shared" si="3"/>
        <v>97188325514</v>
      </c>
    </row>
    <row r="104" spans="1:17">
      <c r="A104" s="1" t="s">
        <v>249</v>
      </c>
      <c r="C104" s="18">
        <v>832010</v>
      </c>
      <c r="D104" s="18"/>
      <c r="E104" s="18">
        <v>697048438536</v>
      </c>
      <c r="F104" s="18"/>
      <c r="G104" s="18">
        <v>693405259000</v>
      </c>
      <c r="H104" s="18"/>
      <c r="I104" s="18">
        <f t="shared" si="2"/>
        <v>3643179536</v>
      </c>
      <c r="J104" s="18"/>
      <c r="K104" s="18">
        <v>832010</v>
      </c>
      <c r="L104" s="18"/>
      <c r="M104" s="18">
        <v>697048438536</v>
      </c>
      <c r="N104" s="18"/>
      <c r="O104" s="18">
        <v>693405259000</v>
      </c>
      <c r="P104" s="18"/>
      <c r="Q104" s="18">
        <f t="shared" si="3"/>
        <v>3643179536</v>
      </c>
    </row>
    <row r="105" spans="1:17">
      <c r="A105" s="1" t="s">
        <v>252</v>
      </c>
      <c r="C105" s="18">
        <v>1200000</v>
      </c>
      <c r="D105" s="18"/>
      <c r="E105" s="18">
        <v>1002695544042</v>
      </c>
      <c r="F105" s="18"/>
      <c r="G105" s="18">
        <v>996278604288</v>
      </c>
      <c r="H105" s="18"/>
      <c r="I105" s="18">
        <f t="shared" si="2"/>
        <v>6416939754</v>
      </c>
      <c r="J105" s="18"/>
      <c r="K105" s="18">
        <v>1200000</v>
      </c>
      <c r="L105" s="18"/>
      <c r="M105" s="18">
        <v>1002695544042</v>
      </c>
      <c r="N105" s="18"/>
      <c r="O105" s="18">
        <v>996278604288</v>
      </c>
      <c r="P105" s="18"/>
      <c r="Q105" s="18">
        <f t="shared" si="3"/>
        <v>6416939754</v>
      </c>
    </row>
    <row r="106" spans="1:17">
      <c r="A106" s="1" t="s">
        <v>246</v>
      </c>
      <c r="C106" s="18">
        <v>2000000</v>
      </c>
      <c r="D106" s="18"/>
      <c r="E106" s="18">
        <v>1935225007125</v>
      </c>
      <c r="F106" s="18"/>
      <c r="G106" s="18">
        <v>2000000000000</v>
      </c>
      <c r="H106" s="18"/>
      <c r="I106" s="18">
        <f t="shared" si="2"/>
        <v>-64774992875</v>
      </c>
      <c r="J106" s="18"/>
      <c r="K106" s="18">
        <v>2000000</v>
      </c>
      <c r="L106" s="18"/>
      <c r="M106" s="18">
        <v>1935225007125</v>
      </c>
      <c r="N106" s="18"/>
      <c r="O106" s="18">
        <v>2000000000000</v>
      </c>
      <c r="P106" s="18"/>
      <c r="Q106" s="18">
        <f t="shared" si="3"/>
        <v>-64774992875</v>
      </c>
    </row>
    <row r="107" spans="1:17">
      <c r="A107" s="1" t="s">
        <v>171</v>
      </c>
      <c r="C107" s="18">
        <v>2500000</v>
      </c>
      <c r="D107" s="18"/>
      <c r="E107" s="18">
        <v>2205517032903</v>
      </c>
      <c r="F107" s="18"/>
      <c r="G107" s="18">
        <v>2166576041925</v>
      </c>
      <c r="H107" s="18"/>
      <c r="I107" s="18">
        <f t="shared" si="2"/>
        <v>38940990978</v>
      </c>
      <c r="J107" s="18"/>
      <c r="K107" s="18">
        <v>2500000</v>
      </c>
      <c r="L107" s="18"/>
      <c r="M107" s="18">
        <v>2205517032903</v>
      </c>
      <c r="N107" s="18"/>
      <c r="O107" s="18">
        <v>2150008125000</v>
      </c>
      <c r="P107" s="18"/>
      <c r="Q107" s="18">
        <f t="shared" si="3"/>
        <v>55508907903</v>
      </c>
    </row>
    <row r="108" spans="1:17">
      <c r="A108" s="1" t="s">
        <v>240</v>
      </c>
      <c r="C108" s="18">
        <v>1000000</v>
      </c>
      <c r="D108" s="18"/>
      <c r="E108" s="18">
        <v>994016480368</v>
      </c>
      <c r="F108" s="18"/>
      <c r="G108" s="18">
        <v>991478578716</v>
      </c>
      <c r="H108" s="18"/>
      <c r="I108" s="18">
        <f t="shared" si="2"/>
        <v>2537901652</v>
      </c>
      <c r="J108" s="18"/>
      <c r="K108" s="18">
        <v>1000000</v>
      </c>
      <c r="L108" s="18"/>
      <c r="M108" s="18">
        <v>994016480368</v>
      </c>
      <c r="N108" s="18"/>
      <c r="O108" s="18">
        <v>938333638162</v>
      </c>
      <c r="P108" s="18"/>
      <c r="Q108" s="18">
        <f t="shared" si="3"/>
        <v>55682842206</v>
      </c>
    </row>
    <row r="109" spans="1:17">
      <c r="A109" s="1" t="s">
        <v>153</v>
      </c>
      <c r="C109" s="18">
        <v>2039789</v>
      </c>
      <c r="D109" s="18"/>
      <c r="E109" s="18">
        <v>1772795552759</v>
      </c>
      <c r="F109" s="18"/>
      <c r="G109" s="18">
        <v>1744119270457</v>
      </c>
      <c r="H109" s="18"/>
      <c r="I109" s="18">
        <f t="shared" si="2"/>
        <v>28676282302</v>
      </c>
      <c r="J109" s="18"/>
      <c r="K109" s="18">
        <v>2039789</v>
      </c>
      <c r="L109" s="18"/>
      <c r="M109" s="18">
        <v>1772795552759</v>
      </c>
      <c r="N109" s="18"/>
      <c r="O109" s="18">
        <v>1617465703078</v>
      </c>
      <c r="P109" s="18"/>
      <c r="Q109" s="18">
        <f t="shared" si="3"/>
        <v>155329849681</v>
      </c>
    </row>
    <row r="110" spans="1:17">
      <c r="A110" s="1" t="s">
        <v>216</v>
      </c>
      <c r="C110" s="18">
        <v>7958900</v>
      </c>
      <c r="D110" s="18"/>
      <c r="E110" s="18">
        <v>7743996128921</v>
      </c>
      <c r="F110" s="18"/>
      <c r="G110" s="18">
        <v>7706309999615</v>
      </c>
      <c r="H110" s="18"/>
      <c r="I110" s="18">
        <f t="shared" si="2"/>
        <v>37686129306</v>
      </c>
      <c r="J110" s="18"/>
      <c r="K110" s="18">
        <v>7958900</v>
      </c>
      <c r="L110" s="18"/>
      <c r="M110" s="18">
        <v>7743996128921</v>
      </c>
      <c r="N110" s="18"/>
      <c r="O110" s="18">
        <v>7433324547509</v>
      </c>
      <c r="P110" s="18"/>
      <c r="Q110" s="18">
        <f t="shared" si="3"/>
        <v>310671581412</v>
      </c>
    </row>
    <row r="111" spans="1:17">
      <c r="A111" s="1" t="s">
        <v>224</v>
      </c>
      <c r="C111" s="18">
        <v>6000000</v>
      </c>
      <c r="D111" s="18"/>
      <c r="E111" s="18">
        <v>5798181311767</v>
      </c>
      <c r="F111" s="18"/>
      <c r="G111" s="18">
        <v>5775328197360</v>
      </c>
      <c r="H111" s="18"/>
      <c r="I111" s="18">
        <f t="shared" si="2"/>
        <v>22853114407</v>
      </c>
      <c r="J111" s="18"/>
      <c r="K111" s="18">
        <v>6000000</v>
      </c>
      <c r="L111" s="18"/>
      <c r="M111" s="18">
        <v>5798181311767</v>
      </c>
      <c r="N111" s="18"/>
      <c r="O111" s="18">
        <v>5647800000000</v>
      </c>
      <c r="P111" s="18"/>
      <c r="Q111" s="18">
        <f t="shared" si="3"/>
        <v>150381311767</v>
      </c>
    </row>
    <row r="112" spans="1:17">
      <c r="A112" s="1" t="s">
        <v>95</v>
      </c>
      <c r="C112" s="18">
        <v>1024661</v>
      </c>
      <c r="D112" s="18"/>
      <c r="E112" s="18">
        <v>639691566511</v>
      </c>
      <c r="F112" s="18"/>
      <c r="G112" s="18">
        <v>620271277315</v>
      </c>
      <c r="H112" s="18"/>
      <c r="I112" s="18">
        <f t="shared" si="2"/>
        <v>19420289196</v>
      </c>
      <c r="J112" s="18"/>
      <c r="K112" s="18">
        <v>1024661</v>
      </c>
      <c r="L112" s="18"/>
      <c r="M112" s="18">
        <v>639691566511</v>
      </c>
      <c r="N112" s="18"/>
      <c r="O112" s="18">
        <v>606865259659</v>
      </c>
      <c r="P112" s="18"/>
      <c r="Q112" s="18">
        <f t="shared" si="3"/>
        <v>32826306852</v>
      </c>
    </row>
    <row r="113" spans="1:17">
      <c r="A113" s="1" t="s">
        <v>130</v>
      </c>
      <c r="C113" s="18">
        <v>1749766</v>
      </c>
      <c r="D113" s="18"/>
      <c r="E113" s="18">
        <v>1192209357177</v>
      </c>
      <c r="F113" s="18"/>
      <c r="G113" s="18">
        <v>1193047573055</v>
      </c>
      <c r="H113" s="18"/>
      <c r="I113" s="18">
        <f t="shared" si="2"/>
        <v>-838215878</v>
      </c>
      <c r="J113" s="18"/>
      <c r="K113" s="18">
        <v>1749766</v>
      </c>
      <c r="L113" s="18"/>
      <c r="M113" s="18">
        <v>1192209357177</v>
      </c>
      <c r="N113" s="18"/>
      <c r="O113" s="18">
        <v>1057204812209</v>
      </c>
      <c r="P113" s="18"/>
      <c r="Q113" s="18">
        <f t="shared" si="3"/>
        <v>135004544968</v>
      </c>
    </row>
    <row r="114" spans="1:17">
      <c r="A114" s="1" t="s">
        <v>110</v>
      </c>
      <c r="C114" s="18">
        <v>2822063</v>
      </c>
      <c r="D114" s="18"/>
      <c r="E114" s="18">
        <v>1825211398087</v>
      </c>
      <c r="F114" s="18"/>
      <c r="G114" s="18">
        <v>1771852810546</v>
      </c>
      <c r="H114" s="18"/>
      <c r="I114" s="18">
        <f t="shared" si="2"/>
        <v>53358587541</v>
      </c>
      <c r="J114" s="18"/>
      <c r="K114" s="18">
        <v>2822063</v>
      </c>
      <c r="L114" s="18"/>
      <c r="M114" s="18">
        <v>1825211398087</v>
      </c>
      <c r="N114" s="18"/>
      <c r="O114" s="18">
        <v>1708541945750</v>
      </c>
      <c r="P114" s="18"/>
      <c r="Q114" s="18">
        <f t="shared" si="3"/>
        <v>116669452337</v>
      </c>
    </row>
    <row r="115" spans="1:17">
      <c r="A115" s="1" t="s">
        <v>82</v>
      </c>
      <c r="C115" s="18">
        <v>1000</v>
      </c>
      <c r="D115" s="18"/>
      <c r="E115" s="18">
        <v>984961831</v>
      </c>
      <c r="F115" s="18"/>
      <c r="G115" s="18">
        <v>984961831</v>
      </c>
      <c r="H115" s="18"/>
      <c r="I115" s="18">
        <f t="shared" si="2"/>
        <v>0</v>
      </c>
      <c r="J115" s="18"/>
      <c r="K115" s="18">
        <v>1000</v>
      </c>
      <c r="L115" s="18"/>
      <c r="M115" s="18">
        <v>984961831</v>
      </c>
      <c r="N115" s="18"/>
      <c r="O115" s="18">
        <v>970962373</v>
      </c>
      <c r="P115" s="18"/>
      <c r="Q115" s="18">
        <f t="shared" si="3"/>
        <v>13999458</v>
      </c>
    </row>
    <row r="116" spans="1:17">
      <c r="A116" s="1" t="s">
        <v>136</v>
      </c>
      <c r="C116" s="18">
        <v>3283678</v>
      </c>
      <c r="D116" s="18"/>
      <c r="E116" s="18">
        <v>2193214892949</v>
      </c>
      <c r="F116" s="18"/>
      <c r="G116" s="18">
        <v>2142889573534</v>
      </c>
      <c r="H116" s="18"/>
      <c r="I116" s="18">
        <f t="shared" si="2"/>
        <v>50325319415</v>
      </c>
      <c r="J116" s="18"/>
      <c r="K116" s="18">
        <v>3283678</v>
      </c>
      <c r="L116" s="18"/>
      <c r="M116" s="18">
        <v>2193214892949</v>
      </c>
      <c r="N116" s="18"/>
      <c r="O116" s="18">
        <v>2032314459226</v>
      </c>
      <c r="P116" s="18"/>
      <c r="Q116" s="18">
        <f t="shared" si="3"/>
        <v>160900433723</v>
      </c>
    </row>
    <row r="117" spans="1:17">
      <c r="A117" s="1" t="s">
        <v>92</v>
      </c>
      <c r="C117" s="18">
        <v>814600</v>
      </c>
      <c r="D117" s="18"/>
      <c r="E117" s="18">
        <v>503760887909</v>
      </c>
      <c r="F117" s="18"/>
      <c r="G117" s="18">
        <v>489445194414</v>
      </c>
      <c r="H117" s="18"/>
      <c r="I117" s="18">
        <f t="shared" si="2"/>
        <v>14315693495</v>
      </c>
      <c r="J117" s="18"/>
      <c r="K117" s="18">
        <v>814600</v>
      </c>
      <c r="L117" s="18"/>
      <c r="M117" s="18">
        <v>503760887909</v>
      </c>
      <c r="N117" s="18"/>
      <c r="O117" s="18">
        <v>482043628356</v>
      </c>
      <c r="P117" s="18"/>
      <c r="Q117" s="18">
        <f t="shared" si="3"/>
        <v>21717259553</v>
      </c>
    </row>
    <row r="118" spans="1:17">
      <c r="A118" s="1" t="s">
        <v>142</v>
      </c>
      <c r="C118" s="18">
        <v>944067</v>
      </c>
      <c r="D118" s="18"/>
      <c r="E118" s="18">
        <v>603462004021</v>
      </c>
      <c r="F118" s="18"/>
      <c r="G118" s="18">
        <v>597300390321</v>
      </c>
      <c r="H118" s="18"/>
      <c r="I118" s="18">
        <f t="shared" si="2"/>
        <v>6161613700</v>
      </c>
      <c r="J118" s="18"/>
      <c r="K118" s="18">
        <v>944067</v>
      </c>
      <c r="L118" s="18"/>
      <c r="M118" s="18">
        <v>603462004021</v>
      </c>
      <c r="N118" s="18"/>
      <c r="O118" s="18">
        <v>565437346341</v>
      </c>
      <c r="P118" s="18"/>
      <c r="Q118" s="18">
        <f t="shared" si="3"/>
        <v>38024657680</v>
      </c>
    </row>
    <row r="119" spans="1:17">
      <c r="A119" s="1" t="s">
        <v>148</v>
      </c>
      <c r="C119" s="18">
        <v>1371772</v>
      </c>
      <c r="D119" s="18"/>
      <c r="E119" s="18">
        <v>873551711319</v>
      </c>
      <c r="F119" s="18"/>
      <c r="G119" s="18">
        <v>846535830848</v>
      </c>
      <c r="H119" s="18"/>
      <c r="I119" s="18">
        <f t="shared" si="2"/>
        <v>27015880471</v>
      </c>
      <c r="J119" s="18"/>
      <c r="K119" s="18">
        <v>1371772</v>
      </c>
      <c r="L119" s="18"/>
      <c r="M119" s="18">
        <v>873551711319</v>
      </c>
      <c r="N119" s="18"/>
      <c r="O119" s="18">
        <v>816092400465</v>
      </c>
      <c r="P119" s="18"/>
      <c r="Q119" s="18">
        <f t="shared" si="3"/>
        <v>57459310854</v>
      </c>
    </row>
    <row r="120" spans="1:17">
      <c r="A120" s="1" t="s">
        <v>137</v>
      </c>
      <c r="C120" s="18">
        <v>329723</v>
      </c>
      <c r="D120" s="18"/>
      <c r="E120" s="18">
        <v>216573457233</v>
      </c>
      <c r="F120" s="18"/>
      <c r="G120" s="18">
        <v>271311194379</v>
      </c>
      <c r="H120" s="18"/>
      <c r="I120" s="18">
        <f t="shared" si="2"/>
        <v>-54737737146</v>
      </c>
      <c r="J120" s="18"/>
      <c r="K120" s="18">
        <v>329723</v>
      </c>
      <c r="L120" s="18"/>
      <c r="M120" s="18">
        <v>216573457233</v>
      </c>
      <c r="N120" s="18"/>
      <c r="O120" s="18">
        <v>208627450085</v>
      </c>
      <c r="P120" s="18"/>
      <c r="Q120" s="18">
        <f t="shared" si="3"/>
        <v>7946007148</v>
      </c>
    </row>
    <row r="121" spans="1:17" ht="24.75" thickBot="1">
      <c r="E121" s="17">
        <f>SUM(E8:E120)</f>
        <v>193637880961750</v>
      </c>
      <c r="G121" s="17">
        <f>SUM(G8:G120)</f>
        <v>192996496576457</v>
      </c>
      <c r="I121" s="17">
        <f>SUM(I8:I120)</f>
        <v>641384385293</v>
      </c>
      <c r="M121" s="17">
        <f>SUM(M8:M120)</f>
        <v>193637881071750</v>
      </c>
      <c r="O121" s="17">
        <f>SUM(O8:O120)</f>
        <v>189670354803566</v>
      </c>
      <c r="Q121" s="17">
        <f>SUM(Q8:Q120)</f>
        <v>3967526268184</v>
      </c>
    </row>
    <row r="122" spans="1:17" ht="24.75" thickTop="1">
      <c r="I122" s="7"/>
      <c r="J122" s="7"/>
      <c r="K122" s="7"/>
      <c r="L122" s="7"/>
      <c r="M122" s="7"/>
      <c r="N122" s="7"/>
      <c r="O122" s="7"/>
      <c r="P122" s="7"/>
      <c r="Q122" s="7"/>
    </row>
    <row r="123" spans="1:17">
      <c r="I123" s="6"/>
      <c r="J123" s="4"/>
      <c r="K123" s="4"/>
      <c r="L123" s="4"/>
      <c r="M123" s="4"/>
      <c r="N123" s="4"/>
      <c r="O123" s="4"/>
      <c r="P123" s="4"/>
      <c r="Q123" s="6"/>
    </row>
    <row r="124" spans="1:17">
      <c r="I124" s="6"/>
      <c r="J124" s="4"/>
      <c r="K124" s="4"/>
      <c r="L124" s="4"/>
      <c r="M124" s="4"/>
      <c r="N124" s="4"/>
      <c r="O124" s="4"/>
      <c r="P124" s="4"/>
      <c r="Q124" s="6"/>
    </row>
    <row r="125" spans="1:17"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I126" s="4"/>
      <c r="J126" s="4"/>
      <c r="K126" s="4"/>
      <c r="L126" s="4"/>
      <c r="M126" s="4"/>
      <c r="N126" s="4"/>
      <c r="O126" s="4"/>
      <c r="P126" s="4"/>
      <c r="Q126" s="4"/>
    </row>
    <row r="127" spans="1:17"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I128" s="6"/>
      <c r="J128" s="4"/>
      <c r="K128" s="4"/>
      <c r="L128" s="4"/>
      <c r="M128" s="4"/>
      <c r="N128" s="4"/>
      <c r="O128" s="4"/>
      <c r="P128" s="4"/>
      <c r="Q128" s="6"/>
    </row>
    <row r="129" spans="9:17">
      <c r="I129" s="6"/>
      <c r="J129" s="4"/>
      <c r="K129" s="4"/>
      <c r="L129" s="4"/>
      <c r="M129" s="4"/>
      <c r="N129" s="4"/>
      <c r="O129" s="4"/>
      <c r="P129" s="4"/>
      <c r="Q129" s="4"/>
    </row>
    <row r="130" spans="9:17">
      <c r="I130" s="4"/>
      <c r="J130" s="4"/>
      <c r="K130" s="4"/>
      <c r="L130" s="4"/>
      <c r="M130" s="4"/>
      <c r="N130" s="4"/>
      <c r="O130" s="4"/>
      <c r="P130" s="4"/>
      <c r="Q130" s="4"/>
    </row>
    <row r="131" spans="9:17">
      <c r="I131" s="4"/>
      <c r="J131" s="4"/>
      <c r="K131" s="4"/>
      <c r="L131" s="4"/>
      <c r="M131" s="4"/>
      <c r="N131" s="4"/>
      <c r="O131" s="4"/>
      <c r="P131" s="4"/>
      <c r="Q131" s="4"/>
    </row>
  </sheetData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0"/>
  <sheetViews>
    <sheetView rightToLeft="1" workbookViewId="0">
      <selection activeCell="I22" sqref="I22"/>
    </sheetView>
  </sheetViews>
  <sheetFormatPr defaultRowHeight="24"/>
  <cols>
    <col min="1" max="1" width="34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4" style="1" bestFit="1" customWidth="1"/>
    <col min="14" max="14" width="1" style="1" customWidth="1"/>
    <col min="15" max="15" width="24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6" t="s">
        <v>3</v>
      </c>
      <c r="C6" s="27" t="s">
        <v>300</v>
      </c>
      <c r="D6" s="27" t="s">
        <v>300</v>
      </c>
      <c r="E6" s="27" t="s">
        <v>300</v>
      </c>
      <c r="F6" s="27" t="s">
        <v>300</v>
      </c>
      <c r="G6" s="27" t="s">
        <v>300</v>
      </c>
      <c r="H6" s="27" t="s">
        <v>300</v>
      </c>
      <c r="I6" s="27" t="s">
        <v>300</v>
      </c>
      <c r="K6" s="27" t="s">
        <v>301</v>
      </c>
      <c r="L6" s="27" t="s">
        <v>301</v>
      </c>
      <c r="M6" s="27" t="s">
        <v>301</v>
      </c>
      <c r="N6" s="27" t="s">
        <v>301</v>
      </c>
      <c r="O6" s="27" t="s">
        <v>301</v>
      </c>
      <c r="P6" s="27" t="s">
        <v>301</v>
      </c>
      <c r="Q6" s="27" t="s">
        <v>301</v>
      </c>
    </row>
    <row r="7" spans="1:17" ht="24.75">
      <c r="A7" s="27" t="s">
        <v>3</v>
      </c>
      <c r="C7" s="27" t="s">
        <v>7</v>
      </c>
      <c r="E7" s="27" t="s">
        <v>359</v>
      </c>
      <c r="G7" s="27" t="s">
        <v>360</v>
      </c>
      <c r="I7" s="27" t="s">
        <v>362</v>
      </c>
      <c r="K7" s="27" t="s">
        <v>7</v>
      </c>
      <c r="M7" s="27" t="s">
        <v>359</v>
      </c>
      <c r="O7" s="27" t="s">
        <v>360</v>
      </c>
      <c r="Q7" s="27" t="s">
        <v>362</v>
      </c>
    </row>
    <row r="8" spans="1:17">
      <c r="A8" s="1" t="s">
        <v>46</v>
      </c>
      <c r="C8" s="18">
        <v>84739774</v>
      </c>
      <c r="D8" s="18"/>
      <c r="E8" s="18">
        <v>204295206714</v>
      </c>
      <c r="F8" s="18"/>
      <c r="G8" s="18">
        <v>229517312378</v>
      </c>
      <c r="H8" s="18"/>
      <c r="I8" s="18">
        <f>E8-G8</f>
        <v>-25222105664</v>
      </c>
      <c r="J8" s="18"/>
      <c r="K8" s="18">
        <v>84739774</v>
      </c>
      <c r="L8" s="18"/>
      <c r="M8" s="18">
        <v>204295206714</v>
      </c>
      <c r="N8" s="18"/>
      <c r="O8" s="18">
        <v>229517312378</v>
      </c>
      <c r="P8" s="18"/>
      <c r="Q8" s="18">
        <f>M8-O8</f>
        <v>-25222105664</v>
      </c>
    </row>
    <row r="9" spans="1:17">
      <c r="A9" s="1" t="s">
        <v>51</v>
      </c>
      <c r="C9" s="18">
        <v>25864595</v>
      </c>
      <c r="D9" s="18"/>
      <c r="E9" s="18">
        <v>304839359112</v>
      </c>
      <c r="F9" s="18"/>
      <c r="G9" s="18">
        <v>343689145332</v>
      </c>
      <c r="H9" s="18"/>
      <c r="I9" s="18">
        <f t="shared" ref="I9:I72" si="0">E9-G9</f>
        <v>-38849786220</v>
      </c>
      <c r="J9" s="18"/>
      <c r="K9" s="18">
        <v>72610644</v>
      </c>
      <c r="L9" s="18"/>
      <c r="M9" s="18">
        <v>896537709784</v>
      </c>
      <c r="N9" s="18"/>
      <c r="O9" s="18">
        <v>1003107486487</v>
      </c>
      <c r="P9" s="18"/>
      <c r="Q9" s="18">
        <f t="shared" ref="Q9:Q72" si="1">M9-O9</f>
        <v>-106569776703</v>
      </c>
    </row>
    <row r="10" spans="1:17">
      <c r="A10" s="1" t="s">
        <v>48</v>
      </c>
      <c r="C10" s="18">
        <v>58495315</v>
      </c>
      <c r="D10" s="18"/>
      <c r="E10" s="18">
        <v>300309716759</v>
      </c>
      <c r="F10" s="18"/>
      <c r="G10" s="18">
        <v>354670638421</v>
      </c>
      <c r="H10" s="18"/>
      <c r="I10" s="18">
        <f t="shared" si="0"/>
        <v>-54360921662</v>
      </c>
      <c r="J10" s="18"/>
      <c r="K10" s="18">
        <v>94783477</v>
      </c>
      <c r="L10" s="18"/>
      <c r="M10" s="18">
        <v>689744412371</v>
      </c>
      <c r="N10" s="18"/>
      <c r="O10" s="18">
        <v>740443523910</v>
      </c>
      <c r="P10" s="18"/>
      <c r="Q10" s="18">
        <f t="shared" si="1"/>
        <v>-50699111539</v>
      </c>
    </row>
    <row r="11" spans="1:17">
      <c r="A11" s="1" t="s">
        <v>36</v>
      </c>
      <c r="C11" s="18">
        <v>54644123</v>
      </c>
      <c r="D11" s="18"/>
      <c r="E11" s="18">
        <v>413678727781</v>
      </c>
      <c r="F11" s="18"/>
      <c r="G11" s="18">
        <v>390411945699</v>
      </c>
      <c r="H11" s="18"/>
      <c r="I11" s="18">
        <f t="shared" si="0"/>
        <v>23266782082</v>
      </c>
      <c r="J11" s="18"/>
      <c r="K11" s="18">
        <v>56452663</v>
      </c>
      <c r="L11" s="18"/>
      <c r="M11" s="18">
        <v>430417691080</v>
      </c>
      <c r="N11" s="18"/>
      <c r="O11" s="18">
        <v>407134981750</v>
      </c>
      <c r="P11" s="18"/>
      <c r="Q11" s="18">
        <f t="shared" si="1"/>
        <v>23282709330</v>
      </c>
    </row>
    <row r="12" spans="1:17">
      <c r="A12" s="1" t="s">
        <v>26</v>
      </c>
      <c r="C12" s="18">
        <v>36766064</v>
      </c>
      <c r="D12" s="18"/>
      <c r="E12" s="18">
        <v>169460141178</v>
      </c>
      <c r="F12" s="18"/>
      <c r="G12" s="18">
        <v>205978793329</v>
      </c>
      <c r="H12" s="18"/>
      <c r="I12" s="18">
        <f t="shared" si="0"/>
        <v>-36518652151</v>
      </c>
      <c r="J12" s="18"/>
      <c r="K12" s="18">
        <v>37601092</v>
      </c>
      <c r="L12" s="18"/>
      <c r="M12" s="18">
        <v>173605893321</v>
      </c>
      <c r="N12" s="18"/>
      <c r="O12" s="18">
        <v>210931699185</v>
      </c>
      <c r="P12" s="18"/>
      <c r="Q12" s="18">
        <f t="shared" si="1"/>
        <v>-37325805864</v>
      </c>
    </row>
    <row r="13" spans="1:17">
      <c r="A13" s="1" t="s">
        <v>40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f t="shared" si="0"/>
        <v>0</v>
      </c>
      <c r="J13" s="18"/>
      <c r="K13" s="18">
        <v>645716</v>
      </c>
      <c r="L13" s="18"/>
      <c r="M13" s="18">
        <v>134977283940</v>
      </c>
      <c r="N13" s="18"/>
      <c r="O13" s="18">
        <v>134367334360</v>
      </c>
      <c r="P13" s="18"/>
      <c r="Q13" s="18">
        <f t="shared" si="1"/>
        <v>609949580</v>
      </c>
    </row>
    <row r="14" spans="1:17">
      <c r="A14" s="1" t="s">
        <v>363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f t="shared" si="0"/>
        <v>0</v>
      </c>
      <c r="J14" s="18"/>
      <c r="K14" s="18">
        <v>8938797</v>
      </c>
      <c r="L14" s="18"/>
      <c r="M14" s="18">
        <v>20941856807</v>
      </c>
      <c r="N14" s="18"/>
      <c r="O14" s="18">
        <v>7754022013</v>
      </c>
      <c r="P14" s="18"/>
      <c r="Q14" s="18">
        <f t="shared" si="1"/>
        <v>13187834794</v>
      </c>
    </row>
    <row r="15" spans="1:17">
      <c r="A15" s="1" t="s">
        <v>34</v>
      </c>
      <c r="C15" s="18">
        <v>0</v>
      </c>
      <c r="D15" s="18"/>
      <c r="E15" s="18">
        <v>0</v>
      </c>
      <c r="F15" s="18"/>
      <c r="G15" s="18">
        <v>0</v>
      </c>
      <c r="H15" s="18"/>
      <c r="I15" s="18">
        <f t="shared" si="0"/>
        <v>0</v>
      </c>
      <c r="J15" s="18"/>
      <c r="K15" s="18">
        <v>430587</v>
      </c>
      <c r="L15" s="18"/>
      <c r="M15" s="18">
        <v>5527677790</v>
      </c>
      <c r="N15" s="18"/>
      <c r="O15" s="18">
        <v>6343937225</v>
      </c>
      <c r="P15" s="18"/>
      <c r="Q15" s="18">
        <f t="shared" si="1"/>
        <v>-816259435</v>
      </c>
    </row>
    <row r="16" spans="1:17">
      <c r="A16" s="1" t="s">
        <v>351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f t="shared" si="0"/>
        <v>0</v>
      </c>
      <c r="J16" s="18"/>
      <c r="K16" s="18">
        <v>20442772</v>
      </c>
      <c r="L16" s="18"/>
      <c r="M16" s="18">
        <v>366056382240</v>
      </c>
      <c r="N16" s="18"/>
      <c r="O16" s="18">
        <v>399176091514</v>
      </c>
      <c r="P16" s="18"/>
      <c r="Q16" s="18">
        <f t="shared" si="1"/>
        <v>-33119709274</v>
      </c>
    </row>
    <row r="17" spans="1:17">
      <c r="A17" s="1" t="s">
        <v>364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f t="shared" si="0"/>
        <v>0</v>
      </c>
      <c r="J17" s="18"/>
      <c r="K17" s="18">
        <v>325403</v>
      </c>
      <c r="L17" s="18"/>
      <c r="M17" s="18">
        <v>7135122758</v>
      </c>
      <c r="N17" s="18"/>
      <c r="O17" s="18">
        <v>6924863349</v>
      </c>
      <c r="P17" s="18"/>
      <c r="Q17" s="18">
        <f t="shared" si="1"/>
        <v>210259409</v>
      </c>
    </row>
    <row r="18" spans="1:17">
      <c r="A18" s="1" t="s">
        <v>32</v>
      </c>
      <c r="C18" s="18">
        <v>0</v>
      </c>
      <c r="D18" s="18"/>
      <c r="E18" s="18">
        <v>0</v>
      </c>
      <c r="F18" s="18"/>
      <c r="G18" s="18">
        <v>0</v>
      </c>
      <c r="H18" s="18"/>
      <c r="I18" s="18">
        <f t="shared" si="0"/>
        <v>0</v>
      </c>
      <c r="J18" s="18"/>
      <c r="K18" s="18">
        <v>13049692</v>
      </c>
      <c r="L18" s="18"/>
      <c r="M18" s="18">
        <v>69892042922</v>
      </c>
      <c r="N18" s="18"/>
      <c r="O18" s="18">
        <v>73496148517</v>
      </c>
      <c r="P18" s="18"/>
      <c r="Q18" s="18">
        <f t="shared" si="1"/>
        <v>-3604105595</v>
      </c>
    </row>
    <row r="19" spans="1:17">
      <c r="A19" s="1" t="s">
        <v>365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f t="shared" si="0"/>
        <v>0</v>
      </c>
      <c r="J19" s="18"/>
      <c r="K19" s="18">
        <v>11135896</v>
      </c>
      <c r="L19" s="18"/>
      <c r="M19" s="18">
        <v>91376159267</v>
      </c>
      <c r="N19" s="18"/>
      <c r="O19" s="18">
        <v>68390568751</v>
      </c>
      <c r="P19" s="18"/>
      <c r="Q19" s="18">
        <f t="shared" si="1"/>
        <v>22985590516</v>
      </c>
    </row>
    <row r="20" spans="1:17">
      <c r="A20" s="1" t="s">
        <v>366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f t="shared" si="0"/>
        <v>0</v>
      </c>
      <c r="J20" s="18"/>
      <c r="K20" s="18">
        <v>28840037</v>
      </c>
      <c r="L20" s="18"/>
      <c r="M20" s="18">
        <v>78589098101</v>
      </c>
      <c r="N20" s="18"/>
      <c r="O20" s="18">
        <v>42498255896</v>
      </c>
      <c r="P20" s="18"/>
      <c r="Q20" s="18">
        <f t="shared" si="1"/>
        <v>36090842205</v>
      </c>
    </row>
    <row r="21" spans="1:17">
      <c r="A21" s="1" t="s">
        <v>16</v>
      </c>
      <c r="C21" s="18">
        <v>0</v>
      </c>
      <c r="D21" s="18"/>
      <c r="E21" s="18">
        <v>0</v>
      </c>
      <c r="F21" s="18"/>
      <c r="G21" s="18">
        <v>0</v>
      </c>
      <c r="H21" s="18"/>
      <c r="I21" s="18">
        <f t="shared" si="0"/>
        <v>0</v>
      </c>
      <c r="J21" s="18"/>
      <c r="K21" s="18">
        <v>20654546</v>
      </c>
      <c r="L21" s="18"/>
      <c r="M21" s="18">
        <v>141991893190</v>
      </c>
      <c r="N21" s="18"/>
      <c r="O21" s="18">
        <v>138457486237</v>
      </c>
      <c r="P21" s="18"/>
      <c r="Q21" s="18">
        <f t="shared" si="1"/>
        <v>3534406953</v>
      </c>
    </row>
    <row r="22" spans="1:17">
      <c r="A22" s="1" t="s">
        <v>31</v>
      </c>
      <c r="C22" s="18">
        <v>0</v>
      </c>
      <c r="D22" s="18"/>
      <c r="E22" s="18">
        <v>0</v>
      </c>
      <c r="F22" s="18"/>
      <c r="G22" s="18">
        <v>0</v>
      </c>
      <c r="H22" s="18"/>
      <c r="I22" s="18">
        <f t="shared" si="0"/>
        <v>0</v>
      </c>
      <c r="J22" s="18"/>
      <c r="K22" s="18">
        <v>2260</v>
      </c>
      <c r="L22" s="18"/>
      <c r="M22" s="18">
        <v>25629315</v>
      </c>
      <c r="N22" s="18"/>
      <c r="O22" s="18">
        <v>25973600</v>
      </c>
      <c r="P22" s="18"/>
      <c r="Q22" s="18">
        <f t="shared" si="1"/>
        <v>-344285</v>
      </c>
    </row>
    <row r="23" spans="1:17">
      <c r="A23" s="1" t="s">
        <v>17</v>
      </c>
      <c r="C23" s="18">
        <v>0</v>
      </c>
      <c r="D23" s="18"/>
      <c r="E23" s="18">
        <v>0</v>
      </c>
      <c r="F23" s="18"/>
      <c r="G23" s="18">
        <v>0</v>
      </c>
      <c r="H23" s="18"/>
      <c r="I23" s="18">
        <f t="shared" si="0"/>
        <v>0</v>
      </c>
      <c r="J23" s="18"/>
      <c r="K23" s="18">
        <v>58569823</v>
      </c>
      <c r="L23" s="18"/>
      <c r="M23" s="18">
        <v>533044333781</v>
      </c>
      <c r="N23" s="18"/>
      <c r="O23" s="18">
        <v>520106862140</v>
      </c>
      <c r="P23" s="18"/>
      <c r="Q23" s="18">
        <f t="shared" si="1"/>
        <v>12937471641</v>
      </c>
    </row>
    <row r="24" spans="1:17">
      <c r="A24" s="1" t="s">
        <v>367</v>
      </c>
      <c r="C24" s="18">
        <v>0</v>
      </c>
      <c r="D24" s="18"/>
      <c r="E24" s="18">
        <v>0</v>
      </c>
      <c r="F24" s="18"/>
      <c r="G24" s="18">
        <v>0</v>
      </c>
      <c r="H24" s="18"/>
      <c r="I24" s="18">
        <f t="shared" si="0"/>
        <v>0</v>
      </c>
      <c r="J24" s="18"/>
      <c r="K24" s="18">
        <v>42924347</v>
      </c>
      <c r="L24" s="18"/>
      <c r="M24" s="18">
        <v>371645680760</v>
      </c>
      <c r="N24" s="18"/>
      <c r="O24" s="18">
        <v>275664503403</v>
      </c>
      <c r="P24" s="18"/>
      <c r="Q24" s="18">
        <f t="shared" si="1"/>
        <v>95981177357</v>
      </c>
    </row>
    <row r="25" spans="1:17">
      <c r="A25" s="1" t="s">
        <v>30</v>
      </c>
      <c r="C25" s="18">
        <v>0</v>
      </c>
      <c r="D25" s="18"/>
      <c r="E25" s="18">
        <v>0</v>
      </c>
      <c r="F25" s="18"/>
      <c r="G25" s="18">
        <v>0</v>
      </c>
      <c r="H25" s="18"/>
      <c r="I25" s="18">
        <f t="shared" si="0"/>
        <v>0</v>
      </c>
      <c r="J25" s="18"/>
      <c r="K25" s="18">
        <v>911628</v>
      </c>
      <c r="L25" s="18"/>
      <c r="M25" s="18">
        <v>19965637270</v>
      </c>
      <c r="N25" s="18"/>
      <c r="O25" s="18">
        <v>20132525607</v>
      </c>
      <c r="P25" s="18"/>
      <c r="Q25" s="18">
        <f t="shared" si="1"/>
        <v>-166888337</v>
      </c>
    </row>
    <row r="26" spans="1:17">
      <c r="A26" s="1" t="s">
        <v>368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f t="shared" si="0"/>
        <v>0</v>
      </c>
      <c r="J26" s="18"/>
      <c r="K26" s="18">
        <v>1394767</v>
      </c>
      <c r="L26" s="18"/>
      <c r="M26" s="18">
        <v>6356754088</v>
      </c>
      <c r="N26" s="18"/>
      <c r="O26" s="18">
        <v>7787248054</v>
      </c>
      <c r="P26" s="18"/>
      <c r="Q26" s="18">
        <f t="shared" si="1"/>
        <v>-1430493966</v>
      </c>
    </row>
    <row r="27" spans="1:17">
      <c r="A27" s="1" t="s">
        <v>39</v>
      </c>
      <c r="C27" s="18">
        <v>0</v>
      </c>
      <c r="D27" s="18"/>
      <c r="E27" s="18">
        <v>0</v>
      </c>
      <c r="F27" s="18"/>
      <c r="G27" s="18">
        <v>0</v>
      </c>
      <c r="H27" s="18"/>
      <c r="I27" s="18">
        <f t="shared" si="0"/>
        <v>0</v>
      </c>
      <c r="J27" s="18"/>
      <c r="K27" s="18">
        <v>467118</v>
      </c>
      <c r="L27" s="18"/>
      <c r="M27" s="18">
        <v>100703219378</v>
      </c>
      <c r="N27" s="18"/>
      <c r="O27" s="18">
        <v>105225514046</v>
      </c>
      <c r="P27" s="18"/>
      <c r="Q27" s="18">
        <f t="shared" si="1"/>
        <v>-4522294668</v>
      </c>
    </row>
    <row r="28" spans="1:17">
      <c r="A28" s="1" t="s">
        <v>20</v>
      </c>
      <c r="C28" s="18">
        <v>0</v>
      </c>
      <c r="D28" s="18"/>
      <c r="E28" s="18">
        <v>0</v>
      </c>
      <c r="F28" s="18"/>
      <c r="G28" s="18">
        <v>0</v>
      </c>
      <c r="H28" s="18"/>
      <c r="I28" s="18">
        <f t="shared" si="0"/>
        <v>0</v>
      </c>
      <c r="J28" s="18"/>
      <c r="K28" s="18">
        <v>3394</v>
      </c>
      <c r="L28" s="18"/>
      <c r="M28" s="18">
        <v>583239751</v>
      </c>
      <c r="N28" s="18"/>
      <c r="O28" s="18">
        <v>589862192</v>
      </c>
      <c r="P28" s="18"/>
      <c r="Q28" s="18">
        <f t="shared" si="1"/>
        <v>-6622441</v>
      </c>
    </row>
    <row r="29" spans="1:17">
      <c r="A29" s="1" t="s">
        <v>23</v>
      </c>
      <c r="C29" s="18">
        <v>0</v>
      </c>
      <c r="D29" s="18"/>
      <c r="E29" s="18">
        <v>0</v>
      </c>
      <c r="F29" s="18"/>
      <c r="G29" s="18">
        <v>0</v>
      </c>
      <c r="H29" s="18"/>
      <c r="I29" s="18">
        <f t="shared" si="0"/>
        <v>0</v>
      </c>
      <c r="J29" s="18"/>
      <c r="K29" s="18">
        <v>9063108</v>
      </c>
      <c r="L29" s="18"/>
      <c r="M29" s="18">
        <v>406320978633</v>
      </c>
      <c r="N29" s="18"/>
      <c r="O29" s="18">
        <v>405945653641</v>
      </c>
      <c r="P29" s="18"/>
      <c r="Q29" s="18">
        <f t="shared" si="1"/>
        <v>375324992</v>
      </c>
    </row>
    <row r="30" spans="1:17">
      <c r="A30" s="1" t="s">
        <v>22</v>
      </c>
      <c r="C30" s="18">
        <v>0</v>
      </c>
      <c r="D30" s="18"/>
      <c r="E30" s="18">
        <v>0</v>
      </c>
      <c r="F30" s="18"/>
      <c r="G30" s="18">
        <v>0</v>
      </c>
      <c r="H30" s="18"/>
      <c r="I30" s="18">
        <f t="shared" si="0"/>
        <v>0</v>
      </c>
      <c r="J30" s="18"/>
      <c r="K30" s="18">
        <v>24156929</v>
      </c>
      <c r="L30" s="18"/>
      <c r="M30" s="18">
        <v>253667832832</v>
      </c>
      <c r="N30" s="18"/>
      <c r="O30" s="18">
        <v>270303861625</v>
      </c>
      <c r="P30" s="18"/>
      <c r="Q30" s="18">
        <f t="shared" si="1"/>
        <v>-16636028793</v>
      </c>
    </row>
    <row r="31" spans="1:17">
      <c r="A31" s="1" t="s">
        <v>18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f t="shared" si="0"/>
        <v>0</v>
      </c>
      <c r="J31" s="18"/>
      <c r="K31" s="18">
        <v>300000</v>
      </c>
      <c r="L31" s="18"/>
      <c r="M31" s="18">
        <v>1595614345</v>
      </c>
      <c r="N31" s="18"/>
      <c r="O31" s="18">
        <v>1572389168</v>
      </c>
      <c r="P31" s="18"/>
      <c r="Q31" s="18">
        <f t="shared" si="1"/>
        <v>23225177</v>
      </c>
    </row>
    <row r="32" spans="1:17">
      <c r="A32" s="1" t="s">
        <v>50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f t="shared" si="0"/>
        <v>0</v>
      </c>
      <c r="J32" s="18"/>
      <c r="K32" s="18">
        <v>833988</v>
      </c>
      <c r="L32" s="18"/>
      <c r="M32" s="18">
        <v>27311891247</v>
      </c>
      <c r="N32" s="18"/>
      <c r="O32" s="18">
        <v>26423983275</v>
      </c>
      <c r="P32" s="18"/>
      <c r="Q32" s="18">
        <f t="shared" si="1"/>
        <v>887907972</v>
      </c>
    </row>
    <row r="33" spans="1:17">
      <c r="A33" s="1" t="s">
        <v>45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f t="shared" si="0"/>
        <v>0</v>
      </c>
      <c r="J33" s="18"/>
      <c r="K33" s="18">
        <v>10687605</v>
      </c>
      <c r="L33" s="18"/>
      <c r="M33" s="18">
        <v>129418123193</v>
      </c>
      <c r="N33" s="18"/>
      <c r="O33" s="18">
        <v>164934483750</v>
      </c>
      <c r="P33" s="18"/>
      <c r="Q33" s="18">
        <f t="shared" si="1"/>
        <v>-35516360557</v>
      </c>
    </row>
    <row r="34" spans="1:17">
      <c r="A34" s="1" t="s">
        <v>369</v>
      </c>
      <c r="C34" s="18">
        <v>0</v>
      </c>
      <c r="D34" s="18"/>
      <c r="E34" s="18">
        <v>0</v>
      </c>
      <c r="F34" s="18"/>
      <c r="G34" s="18">
        <v>0</v>
      </c>
      <c r="H34" s="18"/>
      <c r="I34" s="18">
        <f t="shared" si="0"/>
        <v>0</v>
      </c>
      <c r="J34" s="18"/>
      <c r="K34" s="18">
        <v>5383718</v>
      </c>
      <c r="L34" s="18"/>
      <c r="M34" s="18">
        <v>87946810029</v>
      </c>
      <c r="N34" s="18"/>
      <c r="O34" s="18">
        <v>87946810029</v>
      </c>
      <c r="P34" s="18"/>
      <c r="Q34" s="18">
        <f t="shared" si="1"/>
        <v>0</v>
      </c>
    </row>
    <row r="35" spans="1:17">
      <c r="A35" s="1" t="s">
        <v>211</v>
      </c>
      <c r="C35" s="18">
        <v>1400</v>
      </c>
      <c r="D35" s="18"/>
      <c r="E35" s="18">
        <v>1399945750</v>
      </c>
      <c r="F35" s="18"/>
      <c r="G35" s="18">
        <v>1329380643</v>
      </c>
      <c r="H35" s="18"/>
      <c r="I35" s="18">
        <f t="shared" si="0"/>
        <v>70565107</v>
      </c>
      <c r="J35" s="18"/>
      <c r="K35" s="18">
        <v>5400</v>
      </c>
      <c r="L35" s="18"/>
      <c r="M35" s="18">
        <v>5319793850</v>
      </c>
      <c r="N35" s="18"/>
      <c r="O35" s="18">
        <v>5134537988</v>
      </c>
      <c r="P35" s="18"/>
      <c r="Q35" s="18">
        <f t="shared" si="1"/>
        <v>185255862</v>
      </c>
    </row>
    <row r="36" spans="1:17">
      <c r="A36" s="1" t="s">
        <v>219</v>
      </c>
      <c r="C36" s="18">
        <v>2000</v>
      </c>
      <c r="D36" s="18"/>
      <c r="E36" s="18">
        <v>1969923666</v>
      </c>
      <c r="F36" s="18"/>
      <c r="G36" s="18">
        <v>1853528174</v>
      </c>
      <c r="H36" s="18"/>
      <c r="I36" s="18">
        <f t="shared" si="0"/>
        <v>116395492</v>
      </c>
      <c r="J36" s="18"/>
      <c r="K36" s="18">
        <v>2532500</v>
      </c>
      <c r="L36" s="18"/>
      <c r="M36" s="18">
        <v>2410232848772</v>
      </c>
      <c r="N36" s="18"/>
      <c r="O36" s="18">
        <v>2347030049061</v>
      </c>
      <c r="P36" s="18"/>
      <c r="Q36" s="18">
        <f t="shared" si="1"/>
        <v>63202799711</v>
      </c>
    </row>
    <row r="37" spans="1:17">
      <c r="A37" s="1" t="s">
        <v>196</v>
      </c>
      <c r="C37" s="18">
        <v>500000</v>
      </c>
      <c r="D37" s="18"/>
      <c r="E37" s="18">
        <v>500000000000</v>
      </c>
      <c r="F37" s="18"/>
      <c r="G37" s="18">
        <v>489981012500</v>
      </c>
      <c r="H37" s="18"/>
      <c r="I37" s="18">
        <f t="shared" si="0"/>
        <v>10018987500</v>
      </c>
      <c r="J37" s="18"/>
      <c r="K37" s="18">
        <v>500000</v>
      </c>
      <c r="L37" s="18"/>
      <c r="M37" s="18">
        <v>500000000000</v>
      </c>
      <c r="N37" s="18"/>
      <c r="O37" s="18">
        <v>489981012500</v>
      </c>
      <c r="P37" s="18"/>
      <c r="Q37" s="18">
        <f t="shared" si="1"/>
        <v>10018987500</v>
      </c>
    </row>
    <row r="38" spans="1:17">
      <c r="A38" s="1" t="s">
        <v>216</v>
      </c>
      <c r="C38" s="18">
        <v>400</v>
      </c>
      <c r="D38" s="18"/>
      <c r="E38" s="18">
        <v>391984810</v>
      </c>
      <c r="F38" s="18"/>
      <c r="G38" s="18">
        <v>373585523</v>
      </c>
      <c r="H38" s="18"/>
      <c r="I38" s="18">
        <f t="shared" si="0"/>
        <v>18399287</v>
      </c>
      <c r="J38" s="18"/>
      <c r="K38" s="18">
        <v>41100</v>
      </c>
      <c r="L38" s="18"/>
      <c r="M38" s="18">
        <v>39928285730</v>
      </c>
      <c r="N38" s="18"/>
      <c r="O38" s="18">
        <v>38385912491</v>
      </c>
      <c r="P38" s="18"/>
      <c r="Q38" s="18">
        <f t="shared" si="1"/>
        <v>1542373239</v>
      </c>
    </row>
    <row r="39" spans="1:17">
      <c r="A39" s="1" t="s">
        <v>265</v>
      </c>
      <c r="C39" s="18">
        <v>165000</v>
      </c>
      <c r="D39" s="18"/>
      <c r="E39" s="18">
        <v>163344270313</v>
      </c>
      <c r="F39" s="18"/>
      <c r="G39" s="18">
        <v>163351701562</v>
      </c>
      <c r="H39" s="18"/>
      <c r="I39" s="18">
        <f t="shared" si="0"/>
        <v>-7431249</v>
      </c>
      <c r="J39" s="18"/>
      <c r="K39" s="18">
        <v>165000</v>
      </c>
      <c r="L39" s="18"/>
      <c r="M39" s="18">
        <v>163344270313</v>
      </c>
      <c r="N39" s="18"/>
      <c r="O39" s="18">
        <v>163351701562</v>
      </c>
      <c r="P39" s="18"/>
      <c r="Q39" s="18">
        <f t="shared" si="1"/>
        <v>-7431249</v>
      </c>
    </row>
    <row r="40" spans="1:17">
      <c r="A40" s="1" t="s">
        <v>130</v>
      </c>
      <c r="C40" s="18">
        <v>654180</v>
      </c>
      <c r="D40" s="18"/>
      <c r="E40" s="18">
        <v>444899693000</v>
      </c>
      <c r="F40" s="18"/>
      <c r="G40" s="18">
        <v>395254133438</v>
      </c>
      <c r="H40" s="18"/>
      <c r="I40" s="18">
        <f t="shared" si="0"/>
        <v>49645559562</v>
      </c>
      <c r="J40" s="18"/>
      <c r="K40" s="18">
        <v>654180</v>
      </c>
      <c r="L40" s="18"/>
      <c r="M40" s="18">
        <v>444899693000</v>
      </c>
      <c r="N40" s="18"/>
      <c r="O40" s="18">
        <v>395254133438</v>
      </c>
      <c r="P40" s="18"/>
      <c r="Q40" s="18">
        <f t="shared" si="1"/>
        <v>49645559562</v>
      </c>
    </row>
    <row r="41" spans="1:17">
      <c r="A41" s="1" t="s">
        <v>151</v>
      </c>
      <c r="C41" s="18">
        <v>1081940</v>
      </c>
      <c r="D41" s="18"/>
      <c r="E41" s="18">
        <v>899993038835</v>
      </c>
      <c r="F41" s="18"/>
      <c r="G41" s="18">
        <v>826911207410</v>
      </c>
      <c r="H41" s="18"/>
      <c r="I41" s="18">
        <f t="shared" si="0"/>
        <v>73081831425</v>
      </c>
      <c r="J41" s="18"/>
      <c r="K41" s="18">
        <v>1081940</v>
      </c>
      <c r="L41" s="18"/>
      <c r="M41" s="18">
        <v>899993038835</v>
      </c>
      <c r="N41" s="18"/>
      <c r="O41" s="18">
        <v>826911207410</v>
      </c>
      <c r="P41" s="18"/>
      <c r="Q41" s="18">
        <f t="shared" si="1"/>
        <v>73081831425</v>
      </c>
    </row>
    <row r="42" spans="1:17">
      <c r="A42" s="1" t="s">
        <v>107</v>
      </c>
      <c r="C42" s="18">
        <v>2058096</v>
      </c>
      <c r="D42" s="18"/>
      <c r="E42" s="18">
        <v>2058096000000</v>
      </c>
      <c r="F42" s="18"/>
      <c r="G42" s="18">
        <v>1741449445893</v>
      </c>
      <c r="H42" s="18"/>
      <c r="I42" s="18">
        <f t="shared" si="0"/>
        <v>316646554107</v>
      </c>
      <c r="J42" s="18"/>
      <c r="K42" s="18">
        <v>2058096</v>
      </c>
      <c r="L42" s="18"/>
      <c r="M42" s="18">
        <v>2058096000000</v>
      </c>
      <c r="N42" s="18"/>
      <c r="O42" s="18">
        <v>1741449445893</v>
      </c>
      <c r="P42" s="18"/>
      <c r="Q42" s="18">
        <f t="shared" si="1"/>
        <v>316646554107</v>
      </c>
    </row>
    <row r="43" spans="1:17">
      <c r="A43" s="1" t="s">
        <v>113</v>
      </c>
      <c r="C43" s="18">
        <v>1060976</v>
      </c>
      <c r="D43" s="18"/>
      <c r="E43" s="18">
        <v>1060976000000</v>
      </c>
      <c r="F43" s="18"/>
      <c r="G43" s="18">
        <v>898109258568</v>
      </c>
      <c r="H43" s="18"/>
      <c r="I43" s="18">
        <f t="shared" si="0"/>
        <v>162866741432</v>
      </c>
      <c r="J43" s="18"/>
      <c r="K43" s="18">
        <v>1060976</v>
      </c>
      <c r="L43" s="18"/>
      <c r="M43" s="18">
        <v>1060976000000</v>
      </c>
      <c r="N43" s="18"/>
      <c r="O43" s="18">
        <v>898109258568</v>
      </c>
      <c r="P43" s="18"/>
      <c r="Q43" s="18">
        <f t="shared" si="1"/>
        <v>162866741432</v>
      </c>
    </row>
    <row r="44" spans="1:17">
      <c r="A44" s="1" t="s">
        <v>127</v>
      </c>
      <c r="C44" s="18">
        <v>536500</v>
      </c>
      <c r="D44" s="18"/>
      <c r="E44" s="18">
        <v>500009875000</v>
      </c>
      <c r="F44" s="18"/>
      <c r="G44" s="18">
        <v>429117429593</v>
      </c>
      <c r="H44" s="18"/>
      <c r="I44" s="18">
        <f t="shared" si="0"/>
        <v>70892445407</v>
      </c>
      <c r="J44" s="18"/>
      <c r="K44" s="18">
        <v>2353626</v>
      </c>
      <c r="L44" s="18"/>
      <c r="M44" s="18">
        <v>2161806072486</v>
      </c>
      <c r="N44" s="18"/>
      <c r="O44" s="18">
        <v>1882256732062</v>
      </c>
      <c r="P44" s="18"/>
      <c r="Q44" s="18">
        <f t="shared" si="1"/>
        <v>279549340424</v>
      </c>
    </row>
    <row r="45" spans="1:17">
      <c r="A45" s="1" t="s">
        <v>142</v>
      </c>
      <c r="C45" s="18">
        <v>547280</v>
      </c>
      <c r="D45" s="18"/>
      <c r="E45" s="18">
        <v>349994165889</v>
      </c>
      <c r="F45" s="18"/>
      <c r="G45" s="18">
        <v>327786641102</v>
      </c>
      <c r="H45" s="18"/>
      <c r="I45" s="18">
        <f t="shared" si="0"/>
        <v>22207524787</v>
      </c>
      <c r="J45" s="18"/>
      <c r="K45" s="18">
        <v>547280</v>
      </c>
      <c r="L45" s="18"/>
      <c r="M45" s="18">
        <v>349994165889</v>
      </c>
      <c r="N45" s="18"/>
      <c r="O45" s="18">
        <v>327786641102</v>
      </c>
      <c r="P45" s="18"/>
      <c r="Q45" s="18">
        <f t="shared" si="1"/>
        <v>22207524787</v>
      </c>
    </row>
    <row r="46" spans="1:17">
      <c r="A46" s="1" t="s">
        <v>136</v>
      </c>
      <c r="C46" s="18">
        <v>524350</v>
      </c>
      <c r="D46" s="18"/>
      <c r="E46" s="18">
        <v>349995812478</v>
      </c>
      <c r="F46" s="18"/>
      <c r="G46" s="18">
        <v>324527583611</v>
      </c>
      <c r="H46" s="18"/>
      <c r="I46" s="18">
        <f t="shared" si="0"/>
        <v>25468228867</v>
      </c>
      <c r="J46" s="18"/>
      <c r="K46" s="18">
        <v>524350</v>
      </c>
      <c r="L46" s="18"/>
      <c r="M46" s="18">
        <v>349995812478</v>
      </c>
      <c r="N46" s="18"/>
      <c r="O46" s="18">
        <v>324527583611</v>
      </c>
      <c r="P46" s="18"/>
      <c r="Q46" s="18">
        <f t="shared" si="1"/>
        <v>25468228867</v>
      </c>
    </row>
    <row r="47" spans="1:17">
      <c r="A47" s="1" t="s">
        <v>137</v>
      </c>
      <c r="C47" s="18">
        <v>3047000</v>
      </c>
      <c r="D47" s="18"/>
      <c r="E47" s="18">
        <v>2000499725000</v>
      </c>
      <c r="F47" s="18"/>
      <c r="G47" s="18">
        <v>1888294924295</v>
      </c>
      <c r="H47" s="18"/>
      <c r="I47" s="18">
        <f t="shared" si="0"/>
        <v>112204800705</v>
      </c>
      <c r="J47" s="18"/>
      <c r="K47" s="18">
        <v>3047000</v>
      </c>
      <c r="L47" s="18"/>
      <c r="M47" s="18">
        <v>2000499725000</v>
      </c>
      <c r="N47" s="18"/>
      <c r="O47" s="18">
        <v>1888294924295</v>
      </c>
      <c r="P47" s="18"/>
      <c r="Q47" s="18">
        <f t="shared" si="1"/>
        <v>112204800705</v>
      </c>
    </row>
    <row r="48" spans="1:17">
      <c r="A48" s="1" t="s">
        <v>125</v>
      </c>
      <c r="C48" s="18">
        <v>800429</v>
      </c>
      <c r="D48" s="18"/>
      <c r="E48" s="18">
        <v>555089386500</v>
      </c>
      <c r="F48" s="18"/>
      <c r="G48" s="18">
        <v>523997703204</v>
      </c>
      <c r="H48" s="18"/>
      <c r="I48" s="18">
        <f t="shared" si="0"/>
        <v>31091683296</v>
      </c>
      <c r="J48" s="18"/>
      <c r="K48" s="18">
        <v>800429</v>
      </c>
      <c r="L48" s="18"/>
      <c r="M48" s="18">
        <v>555089386500</v>
      </c>
      <c r="N48" s="18"/>
      <c r="O48" s="18">
        <v>523997703204</v>
      </c>
      <c r="P48" s="18"/>
      <c r="Q48" s="18">
        <f t="shared" si="1"/>
        <v>31091683296</v>
      </c>
    </row>
    <row r="49" spans="1:17">
      <c r="A49" s="1" t="s">
        <v>139</v>
      </c>
      <c r="C49" s="18">
        <v>26801</v>
      </c>
      <c r="D49" s="18"/>
      <c r="E49" s="18">
        <v>23232876084</v>
      </c>
      <c r="F49" s="18"/>
      <c r="G49" s="18">
        <v>20506380527</v>
      </c>
      <c r="H49" s="18"/>
      <c r="I49" s="18">
        <f t="shared" si="0"/>
        <v>2726495557</v>
      </c>
      <c r="J49" s="18"/>
      <c r="K49" s="18">
        <v>26801</v>
      </c>
      <c r="L49" s="18"/>
      <c r="M49" s="18">
        <v>23232876084</v>
      </c>
      <c r="N49" s="18"/>
      <c r="O49" s="18">
        <v>20506380527</v>
      </c>
      <c r="P49" s="18"/>
      <c r="Q49" s="18">
        <f t="shared" si="1"/>
        <v>2726495557</v>
      </c>
    </row>
    <row r="50" spans="1:17">
      <c r="A50" s="1" t="s">
        <v>133</v>
      </c>
      <c r="C50" s="18">
        <v>546600</v>
      </c>
      <c r="D50" s="18"/>
      <c r="E50" s="18">
        <v>499999691000</v>
      </c>
      <c r="F50" s="18"/>
      <c r="G50" s="18">
        <v>438219869751</v>
      </c>
      <c r="H50" s="18"/>
      <c r="I50" s="18">
        <f t="shared" si="0"/>
        <v>61779821249</v>
      </c>
      <c r="J50" s="18"/>
      <c r="K50" s="18">
        <v>1663940</v>
      </c>
      <c r="L50" s="18"/>
      <c r="M50" s="18">
        <v>1503133387605</v>
      </c>
      <c r="N50" s="18"/>
      <c r="O50" s="18">
        <v>1333962632211</v>
      </c>
      <c r="P50" s="18"/>
      <c r="Q50" s="18">
        <f t="shared" si="1"/>
        <v>169170755394</v>
      </c>
    </row>
    <row r="51" spans="1:17">
      <c r="A51" s="1" t="s">
        <v>322</v>
      </c>
      <c r="C51" s="18">
        <v>0</v>
      </c>
      <c r="D51" s="18"/>
      <c r="E51" s="18">
        <v>0</v>
      </c>
      <c r="F51" s="18"/>
      <c r="G51" s="18">
        <v>0</v>
      </c>
      <c r="H51" s="18"/>
      <c r="I51" s="18">
        <f t="shared" si="0"/>
        <v>0</v>
      </c>
      <c r="J51" s="18"/>
      <c r="K51" s="18">
        <v>2290000</v>
      </c>
      <c r="L51" s="18"/>
      <c r="M51" s="18">
        <v>2289999205004</v>
      </c>
      <c r="N51" s="18"/>
      <c r="O51" s="18">
        <v>2274264655363</v>
      </c>
      <c r="P51" s="18"/>
      <c r="Q51" s="18">
        <f t="shared" si="1"/>
        <v>15734549641</v>
      </c>
    </row>
    <row r="52" spans="1:17">
      <c r="A52" s="1" t="s">
        <v>331</v>
      </c>
      <c r="C52" s="18">
        <v>0</v>
      </c>
      <c r="D52" s="18"/>
      <c r="E52" s="18">
        <v>0</v>
      </c>
      <c r="F52" s="18"/>
      <c r="G52" s="18">
        <v>0</v>
      </c>
      <c r="H52" s="18"/>
      <c r="I52" s="18">
        <f t="shared" si="0"/>
        <v>0</v>
      </c>
      <c r="J52" s="18"/>
      <c r="K52" s="18">
        <v>1275000</v>
      </c>
      <c r="L52" s="18"/>
      <c r="M52" s="18">
        <v>1275000000000</v>
      </c>
      <c r="N52" s="18"/>
      <c r="O52" s="18">
        <v>1274950593750</v>
      </c>
      <c r="P52" s="18"/>
      <c r="Q52" s="18">
        <f t="shared" si="1"/>
        <v>49406250</v>
      </c>
    </row>
    <row r="53" spans="1:17">
      <c r="A53" s="1" t="s">
        <v>199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f t="shared" si="0"/>
        <v>0</v>
      </c>
      <c r="J53" s="18"/>
      <c r="K53" s="18">
        <v>300500</v>
      </c>
      <c r="L53" s="18"/>
      <c r="M53" s="18">
        <v>287922559188</v>
      </c>
      <c r="N53" s="18"/>
      <c r="O53" s="18">
        <v>287013856779</v>
      </c>
      <c r="P53" s="18"/>
      <c r="Q53" s="18">
        <f t="shared" si="1"/>
        <v>908702409</v>
      </c>
    </row>
    <row r="54" spans="1:17">
      <c r="A54" s="1" t="s">
        <v>313</v>
      </c>
      <c r="C54" s="18">
        <v>0</v>
      </c>
      <c r="D54" s="18"/>
      <c r="E54" s="18">
        <v>0</v>
      </c>
      <c r="F54" s="18"/>
      <c r="G54" s="18">
        <v>0</v>
      </c>
      <c r="H54" s="18"/>
      <c r="I54" s="18">
        <f t="shared" si="0"/>
        <v>0</v>
      </c>
      <c r="J54" s="18"/>
      <c r="K54" s="18">
        <v>2910155</v>
      </c>
      <c r="L54" s="18"/>
      <c r="M54" s="18">
        <v>2910154969000</v>
      </c>
      <c r="N54" s="18"/>
      <c r="O54" s="18">
        <v>2851841386863</v>
      </c>
      <c r="P54" s="18"/>
      <c r="Q54" s="18">
        <f t="shared" si="1"/>
        <v>58313582137</v>
      </c>
    </row>
    <row r="55" spans="1:17">
      <c r="A55" s="1" t="s">
        <v>317</v>
      </c>
      <c r="C55" s="18">
        <v>0</v>
      </c>
      <c r="D55" s="18"/>
      <c r="E55" s="18">
        <v>0</v>
      </c>
      <c r="F55" s="18"/>
      <c r="G55" s="18">
        <v>0</v>
      </c>
      <c r="H55" s="18"/>
      <c r="I55" s="18">
        <f t="shared" si="0"/>
        <v>0</v>
      </c>
      <c r="J55" s="18"/>
      <c r="K55" s="18">
        <v>5819000</v>
      </c>
      <c r="L55" s="18"/>
      <c r="M55" s="18">
        <v>5819000000000</v>
      </c>
      <c r="N55" s="18"/>
      <c r="O55" s="18">
        <v>5789680641181</v>
      </c>
      <c r="P55" s="18"/>
      <c r="Q55" s="18">
        <f t="shared" si="1"/>
        <v>29319358819</v>
      </c>
    </row>
    <row r="56" spans="1:17">
      <c r="A56" s="1" t="s">
        <v>321</v>
      </c>
      <c r="C56" s="18">
        <v>0</v>
      </c>
      <c r="D56" s="18"/>
      <c r="E56" s="18">
        <v>0</v>
      </c>
      <c r="F56" s="18"/>
      <c r="G56" s="18">
        <v>0</v>
      </c>
      <c r="H56" s="18"/>
      <c r="I56" s="18">
        <f t="shared" si="0"/>
        <v>0</v>
      </c>
      <c r="J56" s="18"/>
      <c r="K56" s="18">
        <v>9009000</v>
      </c>
      <c r="L56" s="18"/>
      <c r="M56" s="18">
        <v>8935593252218</v>
      </c>
      <c r="N56" s="18"/>
      <c r="O56" s="18">
        <v>8863962549599</v>
      </c>
      <c r="P56" s="18"/>
      <c r="Q56" s="18">
        <f t="shared" si="1"/>
        <v>71630702619</v>
      </c>
    </row>
    <row r="57" spans="1:17">
      <c r="A57" s="1" t="s">
        <v>193</v>
      </c>
      <c r="C57" s="18">
        <v>0</v>
      </c>
      <c r="D57" s="18"/>
      <c r="E57" s="18">
        <v>0</v>
      </c>
      <c r="F57" s="18"/>
      <c r="G57" s="18">
        <v>0</v>
      </c>
      <c r="H57" s="18"/>
      <c r="I57" s="18">
        <f t="shared" si="0"/>
        <v>0</v>
      </c>
      <c r="J57" s="18"/>
      <c r="K57" s="18">
        <v>38000</v>
      </c>
      <c r="L57" s="18"/>
      <c r="M57" s="18">
        <v>36478586400</v>
      </c>
      <c r="N57" s="18"/>
      <c r="O57" s="18">
        <v>35617762383</v>
      </c>
      <c r="P57" s="18"/>
      <c r="Q57" s="18">
        <f t="shared" si="1"/>
        <v>860824017</v>
      </c>
    </row>
    <row r="58" spans="1:17">
      <c r="A58" s="1" t="s">
        <v>315</v>
      </c>
      <c r="C58" s="18">
        <v>0</v>
      </c>
      <c r="D58" s="18"/>
      <c r="E58" s="18">
        <v>0</v>
      </c>
      <c r="F58" s="18"/>
      <c r="G58" s="18">
        <v>0</v>
      </c>
      <c r="H58" s="18"/>
      <c r="I58" s="18">
        <f t="shared" si="0"/>
        <v>0</v>
      </c>
      <c r="J58" s="18"/>
      <c r="K58" s="18">
        <v>7823000</v>
      </c>
      <c r="L58" s="18"/>
      <c r="M58" s="18">
        <v>7823000000000</v>
      </c>
      <c r="N58" s="18"/>
      <c r="O58" s="18">
        <v>7666242921575</v>
      </c>
      <c r="P58" s="18"/>
      <c r="Q58" s="18">
        <f t="shared" si="1"/>
        <v>156757078425</v>
      </c>
    </row>
    <row r="59" spans="1:17">
      <c r="A59" s="1" t="s">
        <v>213</v>
      </c>
      <c r="C59" s="18">
        <v>0</v>
      </c>
      <c r="D59" s="18"/>
      <c r="E59" s="18">
        <v>0</v>
      </c>
      <c r="F59" s="18"/>
      <c r="G59" s="18">
        <v>0</v>
      </c>
      <c r="H59" s="18"/>
      <c r="I59" s="18">
        <f t="shared" si="0"/>
        <v>0</v>
      </c>
      <c r="J59" s="18"/>
      <c r="K59" s="18">
        <v>1022694</v>
      </c>
      <c r="L59" s="18"/>
      <c r="M59" s="18">
        <v>999983920165</v>
      </c>
      <c r="N59" s="18"/>
      <c r="O59" s="18">
        <v>964670890449</v>
      </c>
      <c r="P59" s="18"/>
      <c r="Q59" s="18">
        <f t="shared" si="1"/>
        <v>35313029716</v>
      </c>
    </row>
    <row r="60" spans="1:17">
      <c r="A60" s="1" t="s">
        <v>311</v>
      </c>
      <c r="C60" s="18">
        <v>0</v>
      </c>
      <c r="D60" s="18"/>
      <c r="E60" s="18">
        <v>0</v>
      </c>
      <c r="F60" s="18"/>
      <c r="G60" s="18">
        <v>0</v>
      </c>
      <c r="H60" s="18"/>
      <c r="I60" s="18">
        <f t="shared" si="0"/>
        <v>0</v>
      </c>
      <c r="J60" s="18"/>
      <c r="K60" s="18">
        <v>1463222</v>
      </c>
      <c r="L60" s="18"/>
      <c r="M60" s="18">
        <v>1447655709829</v>
      </c>
      <c r="N60" s="18"/>
      <c r="O60" s="18">
        <v>1409257900994</v>
      </c>
      <c r="P60" s="18"/>
      <c r="Q60" s="18">
        <f t="shared" si="1"/>
        <v>38397808835</v>
      </c>
    </row>
    <row r="61" spans="1:17">
      <c r="A61" s="1" t="s">
        <v>180</v>
      </c>
      <c r="C61" s="18">
        <v>0</v>
      </c>
      <c r="D61" s="18"/>
      <c r="E61" s="18">
        <v>0</v>
      </c>
      <c r="F61" s="18"/>
      <c r="G61" s="18">
        <v>0</v>
      </c>
      <c r="H61" s="18"/>
      <c r="I61" s="18">
        <f t="shared" si="0"/>
        <v>0</v>
      </c>
      <c r="J61" s="18"/>
      <c r="K61" s="18">
        <v>1988100</v>
      </c>
      <c r="L61" s="18"/>
      <c r="M61" s="18">
        <v>1900336331551</v>
      </c>
      <c r="N61" s="18"/>
      <c r="O61" s="18">
        <v>1894636105500</v>
      </c>
      <c r="P61" s="18"/>
      <c r="Q61" s="18">
        <f t="shared" si="1"/>
        <v>5700226051</v>
      </c>
    </row>
    <row r="62" spans="1:17">
      <c r="A62" s="1" t="s">
        <v>319</v>
      </c>
      <c r="C62" s="18">
        <v>0</v>
      </c>
      <c r="D62" s="18"/>
      <c r="E62" s="18">
        <v>0</v>
      </c>
      <c r="F62" s="18"/>
      <c r="G62" s="18">
        <v>0</v>
      </c>
      <c r="H62" s="18"/>
      <c r="I62" s="18">
        <f t="shared" si="0"/>
        <v>0</v>
      </c>
      <c r="J62" s="18"/>
      <c r="K62" s="18">
        <v>11178600</v>
      </c>
      <c r="L62" s="18"/>
      <c r="M62" s="18">
        <v>11108656046953</v>
      </c>
      <c r="N62" s="18"/>
      <c r="O62" s="18">
        <v>10779062881715</v>
      </c>
      <c r="P62" s="18"/>
      <c r="Q62" s="18">
        <f t="shared" si="1"/>
        <v>329593165238</v>
      </c>
    </row>
    <row r="63" spans="1:17">
      <c r="A63" s="1" t="s">
        <v>221</v>
      </c>
      <c r="C63" s="18">
        <v>0</v>
      </c>
      <c r="D63" s="18"/>
      <c r="E63" s="18">
        <v>0</v>
      </c>
      <c r="F63" s="18"/>
      <c r="G63" s="18">
        <v>0</v>
      </c>
      <c r="H63" s="18"/>
      <c r="I63" s="18">
        <f t="shared" si="0"/>
        <v>0</v>
      </c>
      <c r="J63" s="18"/>
      <c r="K63" s="18">
        <v>4302024</v>
      </c>
      <c r="L63" s="18"/>
      <c r="M63" s="18">
        <v>4045311601157</v>
      </c>
      <c r="N63" s="18"/>
      <c r="O63" s="18">
        <v>3970122848400</v>
      </c>
      <c r="P63" s="18"/>
      <c r="Q63" s="18">
        <f t="shared" si="1"/>
        <v>75188752757</v>
      </c>
    </row>
    <row r="64" spans="1:17">
      <c r="A64" s="1" t="s">
        <v>230</v>
      </c>
      <c r="C64" s="18">
        <v>0</v>
      </c>
      <c r="D64" s="18"/>
      <c r="E64" s="18">
        <v>0</v>
      </c>
      <c r="F64" s="18"/>
      <c r="G64" s="18">
        <v>0</v>
      </c>
      <c r="H64" s="18"/>
      <c r="I64" s="18">
        <f t="shared" si="0"/>
        <v>0</v>
      </c>
      <c r="J64" s="18"/>
      <c r="K64" s="18">
        <v>4200</v>
      </c>
      <c r="L64" s="18"/>
      <c r="M64" s="18">
        <v>4037843528</v>
      </c>
      <c r="N64" s="18"/>
      <c r="O64" s="18">
        <v>3947601073</v>
      </c>
      <c r="P64" s="18"/>
      <c r="Q64" s="18">
        <f t="shared" si="1"/>
        <v>90242455</v>
      </c>
    </row>
    <row r="65" spans="1:17">
      <c r="A65" s="1" t="s">
        <v>324</v>
      </c>
      <c r="C65" s="18">
        <v>0</v>
      </c>
      <c r="D65" s="18"/>
      <c r="E65" s="18">
        <v>0</v>
      </c>
      <c r="F65" s="18"/>
      <c r="G65" s="18">
        <v>0</v>
      </c>
      <c r="H65" s="18"/>
      <c r="I65" s="18">
        <f t="shared" si="0"/>
        <v>0</v>
      </c>
      <c r="J65" s="18"/>
      <c r="K65" s="18">
        <v>6050000</v>
      </c>
      <c r="L65" s="18"/>
      <c r="M65" s="18">
        <v>6047793193750</v>
      </c>
      <c r="N65" s="18"/>
      <c r="O65" s="18">
        <v>5910776796547</v>
      </c>
      <c r="P65" s="18"/>
      <c r="Q65" s="18">
        <f t="shared" si="1"/>
        <v>137016397203</v>
      </c>
    </row>
    <row r="66" spans="1:17">
      <c r="A66" s="1" t="s">
        <v>243</v>
      </c>
      <c r="C66" s="18">
        <v>0</v>
      </c>
      <c r="D66" s="18"/>
      <c r="E66" s="18">
        <v>0</v>
      </c>
      <c r="F66" s="18"/>
      <c r="G66" s="18">
        <v>0</v>
      </c>
      <c r="H66" s="18"/>
      <c r="I66" s="18">
        <f t="shared" si="0"/>
        <v>0</v>
      </c>
      <c r="J66" s="18"/>
      <c r="K66" s="18">
        <v>2968265</v>
      </c>
      <c r="L66" s="18"/>
      <c r="M66" s="18">
        <v>2948067626787</v>
      </c>
      <c r="N66" s="18"/>
      <c r="O66" s="18">
        <v>2910101870578</v>
      </c>
      <c r="P66" s="18"/>
      <c r="Q66" s="18">
        <f t="shared" si="1"/>
        <v>37965756209</v>
      </c>
    </row>
    <row r="67" spans="1:17">
      <c r="A67" s="1" t="s">
        <v>309</v>
      </c>
      <c r="C67" s="18">
        <v>0</v>
      </c>
      <c r="D67" s="18"/>
      <c r="E67" s="18">
        <v>0</v>
      </c>
      <c r="F67" s="18"/>
      <c r="G67" s="18">
        <v>0</v>
      </c>
      <c r="H67" s="18"/>
      <c r="I67" s="18">
        <f t="shared" si="0"/>
        <v>0</v>
      </c>
      <c r="J67" s="18"/>
      <c r="K67" s="18">
        <v>4000000</v>
      </c>
      <c r="L67" s="18"/>
      <c r="M67" s="18">
        <v>4029069500000</v>
      </c>
      <c r="N67" s="18"/>
      <c r="O67" s="18">
        <v>3979417791585</v>
      </c>
      <c r="P67" s="18"/>
      <c r="Q67" s="18">
        <f t="shared" si="1"/>
        <v>49651708415</v>
      </c>
    </row>
    <row r="68" spans="1:17">
      <c r="A68" s="1" t="s">
        <v>370</v>
      </c>
      <c r="C68" s="18">
        <v>0</v>
      </c>
      <c r="D68" s="18"/>
      <c r="E68" s="18">
        <v>0</v>
      </c>
      <c r="F68" s="18"/>
      <c r="G68" s="18">
        <v>0</v>
      </c>
      <c r="H68" s="18"/>
      <c r="I68" s="18">
        <f t="shared" si="0"/>
        <v>0</v>
      </c>
      <c r="J68" s="18"/>
      <c r="K68" s="18">
        <v>1458538</v>
      </c>
      <c r="L68" s="18"/>
      <c r="M68" s="18">
        <v>1458538000000</v>
      </c>
      <c r="N68" s="18"/>
      <c r="O68" s="18">
        <v>1372631358777</v>
      </c>
      <c r="P68" s="18"/>
      <c r="Q68" s="18">
        <f t="shared" si="1"/>
        <v>85906641223</v>
      </c>
    </row>
    <row r="69" spans="1:17">
      <c r="A69" s="1" t="s">
        <v>371</v>
      </c>
      <c r="C69" s="18">
        <v>0</v>
      </c>
      <c r="D69" s="18"/>
      <c r="E69" s="18">
        <v>0</v>
      </c>
      <c r="F69" s="18"/>
      <c r="G69" s="18">
        <v>0</v>
      </c>
      <c r="H69" s="18"/>
      <c r="I69" s="18">
        <f t="shared" si="0"/>
        <v>0</v>
      </c>
      <c r="J69" s="18"/>
      <c r="K69" s="18">
        <v>867550</v>
      </c>
      <c r="L69" s="18"/>
      <c r="M69" s="18">
        <v>863328226026</v>
      </c>
      <c r="N69" s="18"/>
      <c r="O69" s="18">
        <v>774298312593</v>
      </c>
      <c r="P69" s="18"/>
      <c r="Q69" s="18">
        <f t="shared" si="1"/>
        <v>89029913433</v>
      </c>
    </row>
    <row r="70" spans="1:17">
      <c r="A70" s="1" t="s">
        <v>372</v>
      </c>
      <c r="C70" s="18">
        <v>0</v>
      </c>
      <c r="D70" s="18"/>
      <c r="E70" s="18">
        <v>0</v>
      </c>
      <c r="F70" s="18"/>
      <c r="G70" s="18">
        <v>0</v>
      </c>
      <c r="H70" s="18"/>
      <c r="I70" s="18">
        <f t="shared" si="0"/>
        <v>0</v>
      </c>
      <c r="J70" s="18"/>
      <c r="K70" s="18">
        <v>2341716</v>
      </c>
      <c r="L70" s="18"/>
      <c r="M70" s="18">
        <v>2341716000000</v>
      </c>
      <c r="N70" s="18"/>
      <c r="O70" s="18">
        <v>2058807317565</v>
      </c>
      <c r="P70" s="18"/>
      <c r="Q70" s="18">
        <f t="shared" si="1"/>
        <v>282908682435</v>
      </c>
    </row>
    <row r="71" spans="1:17">
      <c r="A71" s="1" t="s">
        <v>373</v>
      </c>
      <c r="C71" s="18">
        <v>0</v>
      </c>
      <c r="D71" s="18"/>
      <c r="E71" s="18">
        <v>0</v>
      </c>
      <c r="F71" s="18"/>
      <c r="G71" s="18">
        <v>0</v>
      </c>
      <c r="H71" s="18"/>
      <c r="I71" s="18">
        <f t="shared" si="0"/>
        <v>0</v>
      </c>
      <c r="J71" s="18"/>
      <c r="K71" s="18">
        <v>1804112</v>
      </c>
      <c r="L71" s="18"/>
      <c r="M71" s="18">
        <v>1804112000000</v>
      </c>
      <c r="N71" s="18"/>
      <c r="O71" s="18">
        <v>1746338000348</v>
      </c>
      <c r="P71" s="18"/>
      <c r="Q71" s="18">
        <f t="shared" si="1"/>
        <v>57773999652</v>
      </c>
    </row>
    <row r="72" spans="1:17">
      <c r="A72" s="1" t="s">
        <v>374</v>
      </c>
      <c r="C72" s="18">
        <v>0</v>
      </c>
      <c r="D72" s="18"/>
      <c r="E72" s="18">
        <v>0</v>
      </c>
      <c r="F72" s="18"/>
      <c r="G72" s="18">
        <v>0</v>
      </c>
      <c r="H72" s="18"/>
      <c r="I72" s="18">
        <f t="shared" si="0"/>
        <v>0</v>
      </c>
      <c r="J72" s="18"/>
      <c r="K72" s="18">
        <v>1217849</v>
      </c>
      <c r="L72" s="18"/>
      <c r="M72" s="18">
        <v>1217849000000</v>
      </c>
      <c r="N72" s="18"/>
      <c r="O72" s="18">
        <v>1204952781471</v>
      </c>
      <c r="P72" s="18"/>
      <c r="Q72" s="18">
        <f t="shared" si="1"/>
        <v>12896218529</v>
      </c>
    </row>
    <row r="73" spans="1:17">
      <c r="A73" s="1" t="s">
        <v>375</v>
      </c>
      <c r="C73" s="18">
        <v>0</v>
      </c>
      <c r="D73" s="18"/>
      <c r="E73" s="18">
        <v>0</v>
      </c>
      <c r="F73" s="18"/>
      <c r="G73" s="18">
        <v>0</v>
      </c>
      <c r="H73" s="18"/>
      <c r="I73" s="18">
        <f t="shared" ref="I73:I88" si="2">E73-G73</f>
        <v>0</v>
      </c>
      <c r="J73" s="18"/>
      <c r="K73" s="18">
        <v>659200</v>
      </c>
      <c r="L73" s="18"/>
      <c r="M73" s="18">
        <v>659200000000</v>
      </c>
      <c r="N73" s="18"/>
      <c r="O73" s="18">
        <v>572945273437</v>
      </c>
      <c r="P73" s="18"/>
      <c r="Q73" s="18">
        <f t="shared" ref="Q73:Q88" si="3">M73-O73</f>
        <v>86254726563</v>
      </c>
    </row>
    <row r="74" spans="1:17">
      <c r="A74" s="1" t="s">
        <v>376</v>
      </c>
      <c r="C74" s="18">
        <v>0</v>
      </c>
      <c r="D74" s="18"/>
      <c r="E74" s="18">
        <v>0</v>
      </c>
      <c r="F74" s="18"/>
      <c r="G74" s="18">
        <v>0</v>
      </c>
      <c r="H74" s="18"/>
      <c r="I74" s="18">
        <f t="shared" si="2"/>
        <v>0</v>
      </c>
      <c r="J74" s="18"/>
      <c r="K74" s="18">
        <v>1491138</v>
      </c>
      <c r="L74" s="18"/>
      <c r="M74" s="18">
        <v>1491138000000</v>
      </c>
      <c r="N74" s="18"/>
      <c r="O74" s="18">
        <v>1327582346069</v>
      </c>
      <c r="P74" s="18"/>
      <c r="Q74" s="18">
        <f t="shared" si="3"/>
        <v>163555653931</v>
      </c>
    </row>
    <row r="75" spans="1:17">
      <c r="A75" s="1" t="s">
        <v>377</v>
      </c>
      <c r="C75" s="18">
        <v>0</v>
      </c>
      <c r="D75" s="18"/>
      <c r="E75" s="18">
        <v>0</v>
      </c>
      <c r="F75" s="18"/>
      <c r="G75" s="18">
        <v>0</v>
      </c>
      <c r="H75" s="18"/>
      <c r="I75" s="18">
        <f t="shared" si="2"/>
        <v>0</v>
      </c>
      <c r="J75" s="18"/>
      <c r="K75" s="18">
        <v>61179</v>
      </c>
      <c r="L75" s="18"/>
      <c r="M75" s="18">
        <v>61179000000</v>
      </c>
      <c r="N75" s="18"/>
      <c r="O75" s="18">
        <v>56924904621</v>
      </c>
      <c r="P75" s="18"/>
      <c r="Q75" s="18">
        <f t="shared" si="3"/>
        <v>4254095379</v>
      </c>
    </row>
    <row r="76" spans="1:17">
      <c r="A76" s="1" t="s">
        <v>378</v>
      </c>
      <c r="C76" s="18">
        <v>0</v>
      </c>
      <c r="D76" s="18"/>
      <c r="E76" s="18">
        <v>0</v>
      </c>
      <c r="F76" s="18"/>
      <c r="G76" s="18">
        <v>0</v>
      </c>
      <c r="H76" s="18"/>
      <c r="I76" s="18">
        <f t="shared" si="2"/>
        <v>0</v>
      </c>
      <c r="J76" s="18"/>
      <c r="K76" s="18">
        <v>3432295</v>
      </c>
      <c r="L76" s="18"/>
      <c r="M76" s="18">
        <v>2960833974000</v>
      </c>
      <c r="N76" s="18"/>
      <c r="O76" s="18">
        <v>2658036878273</v>
      </c>
      <c r="P76" s="18"/>
      <c r="Q76" s="18">
        <f t="shared" si="3"/>
        <v>302797095727</v>
      </c>
    </row>
    <row r="77" spans="1:17">
      <c r="A77" s="1" t="s">
        <v>379</v>
      </c>
      <c r="C77" s="18">
        <v>0</v>
      </c>
      <c r="D77" s="18"/>
      <c r="E77" s="18">
        <v>0</v>
      </c>
      <c r="F77" s="18"/>
      <c r="G77" s="18">
        <v>0</v>
      </c>
      <c r="H77" s="18"/>
      <c r="I77" s="18">
        <f t="shared" si="2"/>
        <v>0</v>
      </c>
      <c r="J77" s="18"/>
      <c r="K77" s="18">
        <v>802694</v>
      </c>
      <c r="L77" s="18"/>
      <c r="M77" s="18">
        <v>802694000000</v>
      </c>
      <c r="N77" s="18"/>
      <c r="O77" s="18">
        <v>790701613137</v>
      </c>
      <c r="P77" s="18"/>
      <c r="Q77" s="18">
        <f t="shared" si="3"/>
        <v>11992386863</v>
      </c>
    </row>
    <row r="78" spans="1:17">
      <c r="A78" s="1" t="s">
        <v>145</v>
      </c>
      <c r="C78" s="18">
        <v>0</v>
      </c>
      <c r="D78" s="18"/>
      <c r="E78" s="18">
        <v>0</v>
      </c>
      <c r="F78" s="18"/>
      <c r="G78" s="18">
        <v>0</v>
      </c>
      <c r="H78" s="18"/>
      <c r="I78" s="18">
        <f t="shared" si="2"/>
        <v>0</v>
      </c>
      <c r="J78" s="18"/>
      <c r="K78" s="18">
        <v>1000000</v>
      </c>
      <c r="L78" s="18"/>
      <c r="M78" s="18">
        <v>803991875000</v>
      </c>
      <c r="N78" s="18"/>
      <c r="O78" s="18">
        <v>735586407574</v>
      </c>
      <c r="P78" s="18"/>
      <c r="Q78" s="18">
        <f t="shared" si="3"/>
        <v>68405467426</v>
      </c>
    </row>
    <row r="79" spans="1:17">
      <c r="A79" s="1" t="s">
        <v>123</v>
      </c>
      <c r="C79" s="18">
        <v>0</v>
      </c>
      <c r="D79" s="18"/>
      <c r="E79" s="18">
        <v>0</v>
      </c>
      <c r="F79" s="18"/>
      <c r="G79" s="18">
        <v>0</v>
      </c>
      <c r="H79" s="18"/>
      <c r="I79" s="18">
        <f t="shared" si="2"/>
        <v>0</v>
      </c>
      <c r="J79" s="18"/>
      <c r="K79" s="18">
        <v>2000000</v>
      </c>
      <c r="L79" s="18"/>
      <c r="M79" s="18">
        <v>1851031875000</v>
      </c>
      <c r="N79" s="18"/>
      <c r="O79" s="18">
        <v>1627012813331</v>
      </c>
      <c r="P79" s="18"/>
      <c r="Q79" s="18">
        <f t="shared" si="3"/>
        <v>224019061669</v>
      </c>
    </row>
    <row r="80" spans="1:17">
      <c r="A80" s="1" t="s">
        <v>380</v>
      </c>
      <c r="C80" s="18">
        <v>0</v>
      </c>
      <c r="D80" s="18"/>
      <c r="E80" s="18">
        <v>0</v>
      </c>
      <c r="F80" s="18"/>
      <c r="G80" s="18">
        <v>0</v>
      </c>
      <c r="H80" s="18"/>
      <c r="I80" s="18">
        <f t="shared" si="2"/>
        <v>0</v>
      </c>
      <c r="J80" s="18"/>
      <c r="K80" s="18">
        <v>1391012</v>
      </c>
      <c r="L80" s="18"/>
      <c r="M80" s="18">
        <v>1391012000000</v>
      </c>
      <c r="N80" s="18"/>
      <c r="O80" s="18">
        <v>1338732903558</v>
      </c>
      <c r="P80" s="18"/>
      <c r="Q80" s="18">
        <f t="shared" si="3"/>
        <v>52279096442</v>
      </c>
    </row>
    <row r="81" spans="1:17">
      <c r="A81" s="1" t="s">
        <v>381</v>
      </c>
      <c r="C81" s="18">
        <v>0</v>
      </c>
      <c r="D81" s="18"/>
      <c r="E81" s="18">
        <v>0</v>
      </c>
      <c r="F81" s="18"/>
      <c r="G81" s="18">
        <v>0</v>
      </c>
      <c r="H81" s="18"/>
      <c r="I81" s="18">
        <f t="shared" si="2"/>
        <v>0</v>
      </c>
      <c r="J81" s="18"/>
      <c r="K81" s="18">
        <v>723917</v>
      </c>
      <c r="L81" s="18"/>
      <c r="M81" s="18">
        <v>722594726154</v>
      </c>
      <c r="N81" s="18"/>
      <c r="O81" s="18">
        <v>621445806661</v>
      </c>
      <c r="P81" s="18"/>
      <c r="Q81" s="18">
        <f t="shared" si="3"/>
        <v>101148919493</v>
      </c>
    </row>
    <row r="82" spans="1:17">
      <c r="A82" s="1" t="s">
        <v>382</v>
      </c>
      <c r="C82" s="18">
        <v>0</v>
      </c>
      <c r="D82" s="18"/>
      <c r="E82" s="18">
        <v>0</v>
      </c>
      <c r="F82" s="18"/>
      <c r="G82" s="18">
        <v>0</v>
      </c>
      <c r="H82" s="18"/>
      <c r="I82" s="18">
        <f t="shared" si="2"/>
        <v>0</v>
      </c>
      <c r="J82" s="18"/>
      <c r="K82" s="18">
        <v>4972068</v>
      </c>
      <c r="L82" s="18"/>
      <c r="M82" s="18">
        <v>4968064280000</v>
      </c>
      <c r="N82" s="18"/>
      <c r="O82" s="18">
        <v>4706474312221</v>
      </c>
      <c r="P82" s="18"/>
      <c r="Q82" s="18">
        <f t="shared" si="3"/>
        <v>261589967779</v>
      </c>
    </row>
    <row r="83" spans="1:17">
      <c r="A83" s="1" t="s">
        <v>383</v>
      </c>
      <c r="C83" s="18">
        <v>0</v>
      </c>
      <c r="D83" s="18"/>
      <c r="E83" s="18">
        <v>0</v>
      </c>
      <c r="F83" s="18"/>
      <c r="G83" s="18">
        <v>0</v>
      </c>
      <c r="H83" s="18"/>
      <c r="I83" s="18">
        <f t="shared" si="2"/>
        <v>0</v>
      </c>
      <c r="J83" s="18"/>
      <c r="K83" s="18">
        <v>3982007</v>
      </c>
      <c r="L83" s="18"/>
      <c r="M83" s="18">
        <v>3982007000000</v>
      </c>
      <c r="N83" s="18"/>
      <c r="O83" s="18">
        <v>3819002617670</v>
      </c>
      <c r="P83" s="18"/>
      <c r="Q83" s="18">
        <f t="shared" si="3"/>
        <v>163004382330</v>
      </c>
    </row>
    <row r="84" spans="1:17">
      <c r="A84" s="1" t="s">
        <v>237</v>
      </c>
      <c r="C84" s="18">
        <v>0</v>
      </c>
      <c r="D84" s="18"/>
      <c r="E84" s="18">
        <v>0</v>
      </c>
      <c r="F84" s="18"/>
      <c r="G84" s="18">
        <v>0</v>
      </c>
      <c r="H84" s="18"/>
      <c r="I84" s="18">
        <f t="shared" si="2"/>
        <v>0</v>
      </c>
      <c r="J84" s="18"/>
      <c r="K84" s="18">
        <v>2700</v>
      </c>
      <c r="L84" s="18"/>
      <c r="M84" s="18">
        <v>2699895375</v>
      </c>
      <c r="N84" s="18"/>
      <c r="O84" s="18">
        <v>2564900601</v>
      </c>
      <c r="P84" s="18"/>
      <c r="Q84" s="18">
        <f t="shared" si="3"/>
        <v>134994774</v>
      </c>
    </row>
    <row r="85" spans="1:17">
      <c r="A85" s="1" t="s">
        <v>89</v>
      </c>
      <c r="C85" s="18">
        <v>0</v>
      </c>
      <c r="D85" s="18"/>
      <c r="E85" s="18">
        <v>0</v>
      </c>
      <c r="F85" s="18"/>
      <c r="G85" s="18">
        <v>0</v>
      </c>
      <c r="H85" s="18"/>
      <c r="I85" s="18">
        <f t="shared" si="2"/>
        <v>0</v>
      </c>
      <c r="J85" s="18"/>
      <c r="K85" s="18">
        <v>1000000</v>
      </c>
      <c r="L85" s="18"/>
      <c r="M85" s="18">
        <v>1005533750000</v>
      </c>
      <c r="N85" s="18"/>
      <c r="O85" s="18">
        <v>999961250000</v>
      </c>
      <c r="P85" s="18"/>
      <c r="Q85" s="18">
        <f t="shared" si="3"/>
        <v>5572500000</v>
      </c>
    </row>
    <row r="86" spans="1:17">
      <c r="A86" s="1" t="s">
        <v>329</v>
      </c>
      <c r="C86" s="18">
        <v>0</v>
      </c>
      <c r="D86" s="18"/>
      <c r="E86" s="18">
        <v>0</v>
      </c>
      <c r="F86" s="18"/>
      <c r="G86" s="18">
        <v>0</v>
      </c>
      <c r="H86" s="18"/>
      <c r="I86" s="18">
        <f t="shared" si="2"/>
        <v>0</v>
      </c>
      <c r="J86" s="18"/>
      <c r="K86" s="18">
        <v>1510000</v>
      </c>
      <c r="L86" s="18"/>
      <c r="M86" s="18">
        <v>1510000000000</v>
      </c>
      <c r="N86" s="18"/>
      <c r="O86" s="18">
        <v>1464643242875</v>
      </c>
      <c r="P86" s="18"/>
      <c r="Q86" s="18">
        <f t="shared" si="3"/>
        <v>45356757125</v>
      </c>
    </row>
    <row r="87" spans="1:17">
      <c r="A87" s="1" t="s">
        <v>326</v>
      </c>
      <c r="C87" s="18">
        <v>0</v>
      </c>
      <c r="D87" s="18"/>
      <c r="E87" s="18">
        <v>0</v>
      </c>
      <c r="F87" s="18"/>
      <c r="G87" s="18">
        <v>0</v>
      </c>
      <c r="H87" s="18"/>
      <c r="I87" s="18">
        <f t="shared" si="2"/>
        <v>0</v>
      </c>
      <c r="J87" s="18"/>
      <c r="K87" s="18">
        <v>3000</v>
      </c>
      <c r="L87" s="18"/>
      <c r="M87" s="18">
        <v>3000000000</v>
      </c>
      <c r="N87" s="18"/>
      <c r="O87" s="18">
        <v>2969887912</v>
      </c>
      <c r="P87" s="18"/>
      <c r="Q87" s="18">
        <f t="shared" si="3"/>
        <v>30112088</v>
      </c>
    </row>
    <row r="88" spans="1:17">
      <c r="A88" s="1" t="s">
        <v>328</v>
      </c>
      <c r="C88" s="18">
        <v>0</v>
      </c>
      <c r="D88" s="18"/>
      <c r="E88" s="18">
        <v>0</v>
      </c>
      <c r="F88" s="18"/>
      <c r="G88" s="18">
        <v>0</v>
      </c>
      <c r="H88" s="18"/>
      <c r="I88" s="18">
        <f t="shared" si="2"/>
        <v>0</v>
      </c>
      <c r="J88" s="18"/>
      <c r="K88" s="18">
        <v>990000</v>
      </c>
      <c r="L88" s="18"/>
      <c r="M88" s="18">
        <v>990000000000</v>
      </c>
      <c r="N88" s="18"/>
      <c r="O88" s="18">
        <v>976547657311</v>
      </c>
      <c r="P88" s="18"/>
      <c r="Q88" s="18">
        <f t="shared" si="3"/>
        <v>13452342689</v>
      </c>
    </row>
    <row r="89" spans="1:17" ht="24.75" thickBot="1">
      <c r="E89" s="17">
        <f>SUM(E8:E88)</f>
        <v>10802475539869</v>
      </c>
      <c r="G89" s="17">
        <f>SUM(G8:G88)</f>
        <v>9995331620953</v>
      </c>
      <c r="I89" s="17">
        <f>SUM(I8:I88)</f>
        <v>807143918916</v>
      </c>
      <c r="M89" s="17">
        <f>SUM(M8:M88)</f>
        <v>112574799478534</v>
      </c>
      <c r="O89" s="17">
        <f>SUM(O8:O88)</f>
        <v>108285872878364</v>
      </c>
      <c r="Q89" s="17">
        <f>SUM(Q8:Q88)</f>
        <v>4288926600170</v>
      </c>
    </row>
    <row r="90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2"/>
  <sheetViews>
    <sheetView rightToLeft="1" workbookViewId="0">
      <selection activeCell="A34" sqref="A34:XFD34"/>
    </sheetView>
  </sheetViews>
  <sheetFormatPr defaultRowHeight="24"/>
  <cols>
    <col min="1" max="1" width="36.28515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>
      <c r="A6" s="26" t="s">
        <v>3</v>
      </c>
      <c r="C6" s="27" t="s">
        <v>300</v>
      </c>
      <c r="D6" s="27" t="s">
        <v>300</v>
      </c>
      <c r="E6" s="27" t="s">
        <v>300</v>
      </c>
      <c r="F6" s="27" t="s">
        <v>300</v>
      </c>
      <c r="G6" s="27" t="s">
        <v>300</v>
      </c>
      <c r="H6" s="27" t="s">
        <v>300</v>
      </c>
      <c r="I6" s="27" t="s">
        <v>300</v>
      </c>
      <c r="J6" s="27" t="s">
        <v>300</v>
      </c>
      <c r="K6" s="27" t="s">
        <v>300</v>
      </c>
      <c r="M6" s="27" t="s">
        <v>301</v>
      </c>
      <c r="N6" s="27" t="s">
        <v>301</v>
      </c>
      <c r="O6" s="27" t="s">
        <v>301</v>
      </c>
      <c r="P6" s="27" t="s">
        <v>301</v>
      </c>
      <c r="Q6" s="27" t="s">
        <v>301</v>
      </c>
      <c r="R6" s="27" t="s">
        <v>301</v>
      </c>
      <c r="S6" s="27" t="s">
        <v>301</v>
      </c>
      <c r="T6" s="27" t="s">
        <v>301</v>
      </c>
      <c r="U6" s="27" t="s">
        <v>301</v>
      </c>
    </row>
    <row r="7" spans="1:21" ht="24.75">
      <c r="A7" s="27" t="s">
        <v>3</v>
      </c>
      <c r="C7" s="27" t="s">
        <v>384</v>
      </c>
      <c r="E7" s="27" t="s">
        <v>385</v>
      </c>
      <c r="G7" s="27" t="s">
        <v>386</v>
      </c>
      <c r="I7" s="27" t="s">
        <v>280</v>
      </c>
      <c r="K7" s="27" t="s">
        <v>387</v>
      </c>
      <c r="M7" s="27" t="s">
        <v>384</v>
      </c>
      <c r="O7" s="27" t="s">
        <v>385</v>
      </c>
      <c r="Q7" s="27" t="s">
        <v>386</v>
      </c>
      <c r="S7" s="27" t="s">
        <v>280</v>
      </c>
      <c r="U7" s="27" t="s">
        <v>387</v>
      </c>
    </row>
    <row r="8" spans="1:21">
      <c r="A8" s="1" t="s">
        <v>46</v>
      </c>
      <c r="C8" s="18">
        <v>0</v>
      </c>
      <c r="D8" s="18"/>
      <c r="E8" s="18">
        <v>21538474501</v>
      </c>
      <c r="F8" s="18"/>
      <c r="G8" s="18">
        <v>-25222105664</v>
      </c>
      <c r="H8" s="18"/>
      <c r="I8" s="18">
        <f>C8+E8+G8</f>
        <v>-3683631163</v>
      </c>
      <c r="J8" s="18"/>
      <c r="K8" s="9">
        <f t="shared" ref="K8:K39" si="0">I8/$I$61</f>
        <v>4.1916687514288217E-2</v>
      </c>
      <c r="L8" s="18"/>
      <c r="M8" s="18">
        <v>57100065000</v>
      </c>
      <c r="N8" s="18"/>
      <c r="O8" s="18">
        <v>-49677382013</v>
      </c>
      <c r="P8" s="18"/>
      <c r="Q8" s="18">
        <v>-25222105664</v>
      </c>
      <c r="R8" s="18"/>
      <c r="S8" s="18">
        <f>M8+O8+Q8</f>
        <v>-17799422677</v>
      </c>
      <c r="T8" s="18"/>
      <c r="U8" s="9">
        <f t="shared" ref="U8:U39" si="1">S8/$S$61</f>
        <v>-0.61582818342417889</v>
      </c>
    </row>
    <row r="9" spans="1:21">
      <c r="A9" s="1" t="s">
        <v>51</v>
      </c>
      <c r="C9" s="18">
        <v>0</v>
      </c>
      <c r="D9" s="18"/>
      <c r="E9" s="18">
        <v>36071317673</v>
      </c>
      <c r="F9" s="18"/>
      <c r="G9" s="18">
        <v>-38849786220</v>
      </c>
      <c r="H9" s="18"/>
      <c r="I9" s="18">
        <f t="shared" ref="I9:I60" si="2">C9+E9+G9</f>
        <v>-2778468547</v>
      </c>
      <c r="J9" s="18"/>
      <c r="K9" s="9">
        <f t="shared" si="0"/>
        <v>3.1616682751165394E-2</v>
      </c>
      <c r="L9" s="18"/>
      <c r="M9" s="18">
        <v>115426929270</v>
      </c>
      <c r="N9" s="18"/>
      <c r="O9" s="18">
        <v>-8557623735</v>
      </c>
      <c r="P9" s="18"/>
      <c r="Q9" s="18">
        <v>-106569776703</v>
      </c>
      <c r="R9" s="18"/>
      <c r="S9" s="18">
        <f t="shared" ref="S9:S60" si="3">M9+O9+Q9</f>
        <v>299528832</v>
      </c>
      <c r="T9" s="18"/>
      <c r="U9" s="9">
        <f t="shared" si="1"/>
        <v>1.0363161763222736E-2</v>
      </c>
    </row>
    <row r="10" spans="1:21">
      <c r="A10" s="1" t="s">
        <v>48</v>
      </c>
      <c r="C10" s="18">
        <v>0</v>
      </c>
      <c r="D10" s="18"/>
      <c r="E10" s="18">
        <v>44321689068</v>
      </c>
      <c r="F10" s="18"/>
      <c r="G10" s="18">
        <v>-54360921662</v>
      </c>
      <c r="H10" s="18"/>
      <c r="I10" s="18">
        <f t="shared" si="2"/>
        <v>-10039232594</v>
      </c>
      <c r="J10" s="18"/>
      <c r="K10" s="9">
        <f t="shared" si="0"/>
        <v>0.11423819511376936</v>
      </c>
      <c r="L10" s="18"/>
      <c r="M10" s="18">
        <v>286895124600</v>
      </c>
      <c r="N10" s="18"/>
      <c r="O10" s="18">
        <v>-229832515038</v>
      </c>
      <c r="P10" s="18"/>
      <c r="Q10" s="18">
        <v>-50699111539</v>
      </c>
      <c r="R10" s="18"/>
      <c r="S10" s="18">
        <f t="shared" si="3"/>
        <v>6363498023</v>
      </c>
      <c r="T10" s="18"/>
      <c r="U10" s="9">
        <f t="shared" si="1"/>
        <v>0.22016564800111488</v>
      </c>
    </row>
    <row r="11" spans="1:21">
      <c r="A11" s="1" t="s">
        <v>36</v>
      </c>
      <c r="C11" s="18">
        <v>0</v>
      </c>
      <c r="D11" s="18"/>
      <c r="E11" s="18">
        <v>-32090132972</v>
      </c>
      <c r="F11" s="18"/>
      <c r="G11" s="18">
        <v>23266782082</v>
      </c>
      <c r="H11" s="18"/>
      <c r="I11" s="18">
        <f t="shared" si="2"/>
        <v>-8823350890</v>
      </c>
      <c r="J11" s="18"/>
      <c r="K11" s="9">
        <f t="shared" si="0"/>
        <v>0.10040246314558797</v>
      </c>
      <c r="L11" s="18"/>
      <c r="M11" s="18">
        <v>0</v>
      </c>
      <c r="N11" s="18"/>
      <c r="O11" s="18">
        <v>16131673875</v>
      </c>
      <c r="P11" s="18"/>
      <c r="Q11" s="18">
        <v>23282709330</v>
      </c>
      <c r="R11" s="18"/>
      <c r="S11" s="18">
        <f t="shared" si="3"/>
        <v>39414383205</v>
      </c>
      <c r="T11" s="18"/>
      <c r="U11" s="9">
        <f t="shared" si="1"/>
        <v>1.3636671509174261</v>
      </c>
    </row>
    <row r="12" spans="1:21">
      <c r="A12" s="1" t="s">
        <v>26</v>
      </c>
      <c r="C12" s="18">
        <v>0</v>
      </c>
      <c r="D12" s="18"/>
      <c r="E12" s="18">
        <v>30302219493</v>
      </c>
      <c r="F12" s="18"/>
      <c r="G12" s="18">
        <v>-36518652151</v>
      </c>
      <c r="H12" s="18"/>
      <c r="I12" s="18">
        <f t="shared" si="2"/>
        <v>-6216432658</v>
      </c>
      <c r="J12" s="18"/>
      <c r="K12" s="9">
        <f t="shared" si="0"/>
        <v>7.0737881630577926E-2</v>
      </c>
      <c r="L12" s="18"/>
      <c r="M12" s="18">
        <v>13455292725</v>
      </c>
      <c r="N12" s="18"/>
      <c r="O12" s="18">
        <v>-47586124931</v>
      </c>
      <c r="P12" s="18"/>
      <c r="Q12" s="18">
        <v>-37325805864</v>
      </c>
      <c r="R12" s="18"/>
      <c r="S12" s="18">
        <f t="shared" si="3"/>
        <v>-71456638070</v>
      </c>
      <c r="T12" s="18"/>
      <c r="U12" s="25">
        <f t="shared" si="1"/>
        <v>-2.4722718491937035</v>
      </c>
    </row>
    <row r="13" spans="1:21">
      <c r="A13" s="1" t="s">
        <v>40</v>
      </c>
      <c r="C13" s="18">
        <v>0</v>
      </c>
      <c r="D13" s="18"/>
      <c r="E13" s="18">
        <v>-3311315970</v>
      </c>
      <c r="F13" s="18"/>
      <c r="G13" s="18">
        <v>0</v>
      </c>
      <c r="H13" s="18"/>
      <c r="I13" s="18">
        <f t="shared" si="2"/>
        <v>-3311315970</v>
      </c>
      <c r="J13" s="18"/>
      <c r="K13" s="9">
        <f t="shared" si="0"/>
        <v>3.7680047386319221E-2</v>
      </c>
      <c r="L13" s="18"/>
      <c r="M13" s="18">
        <v>0</v>
      </c>
      <c r="N13" s="18"/>
      <c r="O13" s="18">
        <v>10375524946</v>
      </c>
      <c r="P13" s="18"/>
      <c r="Q13" s="18">
        <v>609949580</v>
      </c>
      <c r="R13" s="18"/>
      <c r="S13" s="18">
        <f t="shared" si="3"/>
        <v>10985474526</v>
      </c>
      <c r="T13" s="18"/>
      <c r="U13" s="9">
        <f t="shared" si="1"/>
        <v>0.38007776679976041</v>
      </c>
    </row>
    <row r="14" spans="1:21">
      <c r="A14" s="1" t="s">
        <v>363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f t="shared" si="2"/>
        <v>0</v>
      </c>
      <c r="J14" s="18"/>
      <c r="K14" s="9">
        <f t="shared" si="0"/>
        <v>0</v>
      </c>
      <c r="L14" s="18"/>
      <c r="M14" s="18">
        <v>0</v>
      </c>
      <c r="N14" s="18"/>
      <c r="O14" s="18">
        <v>0</v>
      </c>
      <c r="P14" s="18"/>
      <c r="Q14" s="18">
        <v>13187834794</v>
      </c>
      <c r="R14" s="18"/>
      <c r="S14" s="18">
        <f t="shared" si="3"/>
        <v>13187834794</v>
      </c>
      <c r="T14" s="18"/>
      <c r="U14" s="9">
        <f t="shared" si="1"/>
        <v>0.45627549229344033</v>
      </c>
    </row>
    <row r="15" spans="1:21">
      <c r="A15" s="1" t="s">
        <v>34</v>
      </c>
      <c r="C15" s="18">
        <v>0</v>
      </c>
      <c r="D15" s="18"/>
      <c r="E15" s="18">
        <v>-2372273729</v>
      </c>
      <c r="F15" s="18"/>
      <c r="G15" s="18">
        <v>0</v>
      </c>
      <c r="H15" s="18"/>
      <c r="I15" s="18">
        <f t="shared" si="2"/>
        <v>-2372273729</v>
      </c>
      <c r="J15" s="18"/>
      <c r="K15" s="9">
        <f t="shared" si="0"/>
        <v>2.6994520405746781E-2</v>
      </c>
      <c r="L15" s="18"/>
      <c r="M15" s="18">
        <v>63391533600</v>
      </c>
      <c r="N15" s="18"/>
      <c r="O15" s="18">
        <v>-100366667383</v>
      </c>
      <c r="P15" s="18"/>
      <c r="Q15" s="18">
        <v>-816259435</v>
      </c>
      <c r="R15" s="18"/>
      <c r="S15" s="18">
        <f t="shared" si="3"/>
        <v>-37791393218</v>
      </c>
      <c r="T15" s="18"/>
      <c r="U15" s="9">
        <f t="shared" si="1"/>
        <v>-1.307514600716944</v>
      </c>
    </row>
    <row r="16" spans="1:21">
      <c r="A16" s="1" t="s">
        <v>351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f t="shared" si="2"/>
        <v>0</v>
      </c>
      <c r="J16" s="18"/>
      <c r="K16" s="9">
        <f t="shared" si="0"/>
        <v>0</v>
      </c>
      <c r="L16" s="18"/>
      <c r="M16" s="18">
        <v>33640328626</v>
      </c>
      <c r="N16" s="18"/>
      <c r="O16" s="18">
        <v>0</v>
      </c>
      <c r="P16" s="18"/>
      <c r="Q16" s="18">
        <v>-33119709274</v>
      </c>
      <c r="R16" s="18"/>
      <c r="S16" s="18">
        <f t="shared" si="3"/>
        <v>520619352</v>
      </c>
      <c r="T16" s="18"/>
      <c r="U16" s="9">
        <f t="shared" si="1"/>
        <v>1.8012498248716834E-2</v>
      </c>
    </row>
    <row r="17" spans="1:21">
      <c r="A17" s="1" t="s">
        <v>364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f t="shared" si="2"/>
        <v>0</v>
      </c>
      <c r="J17" s="18"/>
      <c r="K17" s="9">
        <f t="shared" si="0"/>
        <v>0</v>
      </c>
      <c r="L17" s="18"/>
      <c r="M17" s="18">
        <v>0</v>
      </c>
      <c r="N17" s="18"/>
      <c r="O17" s="18">
        <v>0</v>
      </c>
      <c r="P17" s="18"/>
      <c r="Q17" s="18">
        <v>210259409</v>
      </c>
      <c r="R17" s="18"/>
      <c r="S17" s="18">
        <f t="shared" si="3"/>
        <v>210259409</v>
      </c>
      <c r="T17" s="18"/>
      <c r="U17" s="9">
        <f t="shared" si="1"/>
        <v>7.2745994205546472E-3</v>
      </c>
    </row>
    <row r="18" spans="1:21">
      <c r="A18" s="1" t="s">
        <v>32</v>
      </c>
      <c r="C18" s="18">
        <v>4815090175</v>
      </c>
      <c r="D18" s="18"/>
      <c r="E18" s="18">
        <v>-5483283390</v>
      </c>
      <c r="F18" s="18"/>
      <c r="G18" s="18">
        <v>0</v>
      </c>
      <c r="H18" s="18"/>
      <c r="I18" s="18">
        <f t="shared" si="2"/>
        <v>-668193215</v>
      </c>
      <c r="J18" s="18"/>
      <c r="K18" s="9">
        <f t="shared" si="0"/>
        <v>7.6034882302147043E-3</v>
      </c>
      <c r="L18" s="18"/>
      <c r="M18" s="18">
        <v>4815090175</v>
      </c>
      <c r="N18" s="18"/>
      <c r="O18" s="18">
        <v>-8569409347</v>
      </c>
      <c r="P18" s="18"/>
      <c r="Q18" s="18">
        <v>-3604105595</v>
      </c>
      <c r="R18" s="18"/>
      <c r="S18" s="18">
        <f t="shared" si="3"/>
        <v>-7358424767</v>
      </c>
      <c r="T18" s="18"/>
      <c r="U18" s="9">
        <f t="shared" si="1"/>
        <v>-0.2545883335295267</v>
      </c>
    </row>
    <row r="19" spans="1:21">
      <c r="A19" s="1" t="s">
        <v>365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f t="shared" si="2"/>
        <v>0</v>
      </c>
      <c r="J19" s="18"/>
      <c r="K19" s="9">
        <f t="shared" si="0"/>
        <v>0</v>
      </c>
      <c r="L19" s="18"/>
      <c r="M19" s="18">
        <v>0</v>
      </c>
      <c r="N19" s="18"/>
      <c r="O19" s="18">
        <v>0</v>
      </c>
      <c r="P19" s="18"/>
      <c r="Q19" s="18">
        <v>22985590516</v>
      </c>
      <c r="R19" s="18"/>
      <c r="S19" s="18">
        <f t="shared" si="3"/>
        <v>22985590516</v>
      </c>
      <c r="T19" s="18"/>
      <c r="U19" s="9">
        <f t="shared" si="1"/>
        <v>0.79526031317247736</v>
      </c>
    </row>
    <row r="20" spans="1:21">
      <c r="A20" s="1" t="s">
        <v>366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f t="shared" si="2"/>
        <v>0</v>
      </c>
      <c r="J20" s="18"/>
      <c r="K20" s="9">
        <f t="shared" si="0"/>
        <v>0</v>
      </c>
      <c r="L20" s="18"/>
      <c r="M20" s="18">
        <v>0</v>
      </c>
      <c r="N20" s="18"/>
      <c r="O20" s="18">
        <v>0</v>
      </c>
      <c r="P20" s="18"/>
      <c r="Q20" s="18">
        <v>36090842205</v>
      </c>
      <c r="R20" s="18"/>
      <c r="S20" s="18">
        <f t="shared" si="3"/>
        <v>36090842205</v>
      </c>
      <c r="T20" s="18"/>
      <c r="U20" s="9">
        <f t="shared" si="1"/>
        <v>1.2486785777649656</v>
      </c>
    </row>
    <row r="21" spans="1:21">
      <c r="A21" s="1" t="s">
        <v>16</v>
      </c>
      <c r="C21" s="18">
        <v>0</v>
      </c>
      <c r="D21" s="18"/>
      <c r="E21" s="18">
        <v>-928894146</v>
      </c>
      <c r="F21" s="18"/>
      <c r="G21" s="18">
        <v>0</v>
      </c>
      <c r="H21" s="18"/>
      <c r="I21" s="18">
        <f t="shared" si="2"/>
        <v>-928894146</v>
      </c>
      <c r="J21" s="18"/>
      <c r="K21" s="9">
        <f t="shared" si="0"/>
        <v>1.0570050020975354E-2</v>
      </c>
      <c r="L21" s="18"/>
      <c r="M21" s="18">
        <v>49355943650</v>
      </c>
      <c r="N21" s="18"/>
      <c r="O21" s="18">
        <v>-47073749654</v>
      </c>
      <c r="P21" s="18"/>
      <c r="Q21" s="18">
        <v>3534406953</v>
      </c>
      <c r="R21" s="18"/>
      <c r="S21" s="18">
        <f t="shared" si="3"/>
        <v>5816600949</v>
      </c>
      <c r="T21" s="18"/>
      <c r="U21" s="9">
        <f t="shared" si="1"/>
        <v>0.20124398757913856</v>
      </c>
    </row>
    <row r="22" spans="1:21">
      <c r="A22" s="1" t="s">
        <v>31</v>
      </c>
      <c r="C22" s="18">
        <v>0</v>
      </c>
      <c r="D22" s="18"/>
      <c r="E22" s="18">
        <v>-881355595</v>
      </c>
      <c r="F22" s="18"/>
      <c r="G22" s="18">
        <v>0</v>
      </c>
      <c r="H22" s="18"/>
      <c r="I22" s="18">
        <f t="shared" si="2"/>
        <v>-881355595</v>
      </c>
      <c r="J22" s="18"/>
      <c r="K22" s="9">
        <f t="shared" si="0"/>
        <v>1.0029100479890951E-2</v>
      </c>
      <c r="L22" s="18"/>
      <c r="M22" s="18">
        <v>2181153207</v>
      </c>
      <c r="N22" s="18"/>
      <c r="O22" s="18">
        <v>-3468309376</v>
      </c>
      <c r="P22" s="18"/>
      <c r="Q22" s="18">
        <v>-344285</v>
      </c>
      <c r="R22" s="18"/>
      <c r="S22" s="18">
        <f t="shared" si="3"/>
        <v>-1287500454</v>
      </c>
      <c r="T22" s="18"/>
      <c r="U22" s="9">
        <f t="shared" si="1"/>
        <v>-4.4545212512379154E-2</v>
      </c>
    </row>
    <row r="23" spans="1:21">
      <c r="A23" s="1" t="s">
        <v>17</v>
      </c>
      <c r="C23" s="18">
        <v>0</v>
      </c>
      <c r="D23" s="18"/>
      <c r="E23" s="18">
        <v>13687390513</v>
      </c>
      <c r="F23" s="18"/>
      <c r="G23" s="18">
        <v>0</v>
      </c>
      <c r="H23" s="18"/>
      <c r="I23" s="18">
        <f t="shared" si="2"/>
        <v>13687390513</v>
      </c>
      <c r="J23" s="18"/>
      <c r="K23" s="9">
        <f t="shared" si="0"/>
        <v>-0.15575122633944719</v>
      </c>
      <c r="L23" s="18"/>
      <c r="M23" s="18">
        <v>217219757954</v>
      </c>
      <c r="N23" s="18"/>
      <c r="O23" s="18">
        <v>-168657970538</v>
      </c>
      <c r="P23" s="18"/>
      <c r="Q23" s="18">
        <v>12937471641</v>
      </c>
      <c r="R23" s="18"/>
      <c r="S23" s="18">
        <f t="shared" si="3"/>
        <v>61499259057</v>
      </c>
      <c r="T23" s="18"/>
      <c r="U23" s="9">
        <f t="shared" si="1"/>
        <v>2.1277643479944928</v>
      </c>
    </row>
    <row r="24" spans="1:21">
      <c r="A24" s="1" t="s">
        <v>367</v>
      </c>
      <c r="C24" s="18">
        <v>0</v>
      </c>
      <c r="D24" s="18"/>
      <c r="E24" s="18">
        <v>0</v>
      </c>
      <c r="F24" s="18"/>
      <c r="G24" s="18">
        <v>0</v>
      </c>
      <c r="H24" s="18"/>
      <c r="I24" s="18">
        <f t="shared" si="2"/>
        <v>0</v>
      </c>
      <c r="J24" s="18"/>
      <c r="K24" s="9">
        <f t="shared" si="0"/>
        <v>0</v>
      </c>
      <c r="L24" s="18"/>
      <c r="M24" s="18">
        <v>0</v>
      </c>
      <c r="N24" s="18"/>
      <c r="O24" s="18">
        <v>0</v>
      </c>
      <c r="P24" s="18"/>
      <c r="Q24" s="18">
        <v>95981177357</v>
      </c>
      <c r="R24" s="18"/>
      <c r="S24" s="18">
        <f t="shared" si="3"/>
        <v>95981177357</v>
      </c>
      <c r="T24" s="18"/>
      <c r="U24" s="9">
        <f t="shared" si="1"/>
        <v>3.3207770368335101</v>
      </c>
    </row>
    <row r="25" spans="1:21">
      <c r="A25" s="1" t="s">
        <v>30</v>
      </c>
      <c r="C25" s="18">
        <v>28114260403</v>
      </c>
      <c r="D25" s="18"/>
      <c r="E25" s="18">
        <v>-32135754456</v>
      </c>
      <c r="F25" s="18"/>
      <c r="G25" s="18">
        <v>0</v>
      </c>
      <c r="H25" s="18"/>
      <c r="I25" s="18">
        <f t="shared" si="2"/>
        <v>-4021494053</v>
      </c>
      <c r="J25" s="18"/>
      <c r="K25" s="9">
        <f t="shared" si="0"/>
        <v>4.5761288821024509E-2</v>
      </c>
      <c r="L25" s="18"/>
      <c r="M25" s="18">
        <v>28114260403</v>
      </c>
      <c r="N25" s="18"/>
      <c r="O25" s="18">
        <v>-36532737039</v>
      </c>
      <c r="P25" s="18"/>
      <c r="Q25" s="18">
        <v>-166888337</v>
      </c>
      <c r="R25" s="18"/>
      <c r="S25" s="18">
        <f t="shared" si="3"/>
        <v>-8585364973</v>
      </c>
      <c r="T25" s="18"/>
      <c r="U25" s="9">
        <f t="shared" si="1"/>
        <v>-0.29703826979669656</v>
      </c>
    </row>
    <row r="26" spans="1:21">
      <c r="A26" s="1" t="s">
        <v>368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f t="shared" si="2"/>
        <v>0</v>
      </c>
      <c r="J26" s="18"/>
      <c r="K26" s="9">
        <f t="shared" si="0"/>
        <v>0</v>
      </c>
      <c r="L26" s="18"/>
      <c r="M26" s="18">
        <v>0</v>
      </c>
      <c r="N26" s="18"/>
      <c r="O26" s="18">
        <v>0</v>
      </c>
      <c r="P26" s="18"/>
      <c r="Q26" s="18">
        <v>-1430493966</v>
      </c>
      <c r="R26" s="18"/>
      <c r="S26" s="18">
        <f t="shared" si="3"/>
        <v>-1430493966</v>
      </c>
      <c r="T26" s="18"/>
      <c r="U26" s="9">
        <f t="shared" si="1"/>
        <v>-4.9492532227989473E-2</v>
      </c>
    </row>
    <row r="27" spans="1:21">
      <c r="A27" s="1" t="s">
        <v>39</v>
      </c>
      <c r="C27" s="18">
        <v>0</v>
      </c>
      <c r="D27" s="18"/>
      <c r="E27" s="18">
        <v>-1496311473</v>
      </c>
      <c r="F27" s="18"/>
      <c r="G27" s="18">
        <v>0</v>
      </c>
      <c r="H27" s="18"/>
      <c r="I27" s="18">
        <f t="shared" si="2"/>
        <v>-1496311473</v>
      </c>
      <c r="J27" s="18"/>
      <c r="K27" s="9">
        <f t="shared" si="0"/>
        <v>1.702679167984477E-2</v>
      </c>
      <c r="L27" s="18"/>
      <c r="M27" s="18">
        <v>0</v>
      </c>
      <c r="N27" s="18"/>
      <c r="O27" s="18">
        <v>-6215460699</v>
      </c>
      <c r="P27" s="18"/>
      <c r="Q27" s="18">
        <v>-4522294668</v>
      </c>
      <c r="R27" s="18"/>
      <c r="S27" s="18">
        <f t="shared" si="3"/>
        <v>-10737755367</v>
      </c>
      <c r="T27" s="18"/>
      <c r="U27" s="9">
        <f t="shared" si="1"/>
        <v>-0.37150712704055855</v>
      </c>
    </row>
    <row r="28" spans="1:21">
      <c r="A28" s="1" t="s">
        <v>20</v>
      </c>
      <c r="C28" s="18">
        <v>0</v>
      </c>
      <c r="D28" s="18"/>
      <c r="E28" s="18">
        <v>-100115064</v>
      </c>
      <c r="F28" s="18"/>
      <c r="G28" s="18">
        <v>0</v>
      </c>
      <c r="H28" s="18"/>
      <c r="I28" s="18">
        <f t="shared" si="2"/>
        <v>-100115064</v>
      </c>
      <c r="J28" s="18"/>
      <c r="K28" s="9">
        <f t="shared" si="0"/>
        <v>1.1392269387099237E-3</v>
      </c>
      <c r="L28" s="18"/>
      <c r="M28" s="18">
        <v>3148700580</v>
      </c>
      <c r="N28" s="18"/>
      <c r="O28" s="18">
        <v>-3486641639</v>
      </c>
      <c r="P28" s="18"/>
      <c r="Q28" s="18">
        <v>-6622441</v>
      </c>
      <c r="R28" s="18"/>
      <c r="S28" s="18">
        <f t="shared" si="3"/>
        <v>-344563500</v>
      </c>
      <c r="T28" s="18"/>
      <c r="U28" s="9">
        <f t="shared" si="1"/>
        <v>-1.1921280713978804E-2</v>
      </c>
    </row>
    <row r="29" spans="1:21">
      <c r="A29" s="1" t="s">
        <v>23</v>
      </c>
      <c r="C29" s="18">
        <v>0</v>
      </c>
      <c r="D29" s="18"/>
      <c r="E29" s="18">
        <v>-4782333032</v>
      </c>
      <c r="F29" s="18"/>
      <c r="G29" s="18">
        <v>0</v>
      </c>
      <c r="H29" s="18"/>
      <c r="I29" s="18">
        <f t="shared" si="2"/>
        <v>-4782333032</v>
      </c>
      <c r="J29" s="18"/>
      <c r="K29" s="9">
        <f t="shared" si="0"/>
        <v>5.4419009510264182E-2</v>
      </c>
      <c r="L29" s="18"/>
      <c r="M29" s="18">
        <v>0</v>
      </c>
      <c r="N29" s="18"/>
      <c r="O29" s="18">
        <v>-12368392352</v>
      </c>
      <c r="P29" s="18"/>
      <c r="Q29" s="18">
        <v>375324992</v>
      </c>
      <c r="R29" s="18"/>
      <c r="S29" s="18">
        <f t="shared" si="3"/>
        <v>-11993067360</v>
      </c>
      <c r="T29" s="18"/>
      <c r="U29" s="9">
        <f t="shared" si="1"/>
        <v>-0.41493867638393706</v>
      </c>
    </row>
    <row r="30" spans="1:21">
      <c r="A30" s="1" t="s">
        <v>22</v>
      </c>
      <c r="C30" s="18">
        <v>0</v>
      </c>
      <c r="D30" s="18"/>
      <c r="E30" s="18">
        <v>-6849585077</v>
      </c>
      <c r="F30" s="18"/>
      <c r="G30" s="18">
        <v>0</v>
      </c>
      <c r="H30" s="18"/>
      <c r="I30" s="18">
        <f t="shared" si="2"/>
        <v>-6849585077</v>
      </c>
      <c r="J30" s="18"/>
      <c r="K30" s="9">
        <f t="shared" si="0"/>
        <v>7.7942634474107583E-2</v>
      </c>
      <c r="L30" s="18"/>
      <c r="M30" s="18">
        <v>112757650000</v>
      </c>
      <c r="N30" s="18"/>
      <c r="O30" s="18">
        <v>-88686635536</v>
      </c>
      <c r="P30" s="18"/>
      <c r="Q30" s="18">
        <v>-16636028793</v>
      </c>
      <c r="R30" s="18"/>
      <c r="S30" s="18">
        <f t="shared" si="3"/>
        <v>7434985671</v>
      </c>
      <c r="T30" s="18"/>
      <c r="U30" s="9">
        <f t="shared" si="1"/>
        <v>0.25723720384893078</v>
      </c>
    </row>
    <row r="31" spans="1:21">
      <c r="A31" s="1" t="s">
        <v>18</v>
      </c>
      <c r="C31" s="18">
        <v>0</v>
      </c>
      <c r="D31" s="18"/>
      <c r="E31" s="18">
        <v>-821926906</v>
      </c>
      <c r="F31" s="18"/>
      <c r="G31" s="18">
        <v>0</v>
      </c>
      <c r="H31" s="18"/>
      <c r="I31" s="18">
        <f t="shared" si="2"/>
        <v>-821926906</v>
      </c>
      <c r="J31" s="18"/>
      <c r="K31" s="9">
        <f t="shared" si="0"/>
        <v>9.3528509652223684E-3</v>
      </c>
      <c r="L31" s="18"/>
      <c r="M31" s="18">
        <v>7751000000</v>
      </c>
      <c r="N31" s="18"/>
      <c r="O31" s="18">
        <v>-5945152133</v>
      </c>
      <c r="P31" s="18"/>
      <c r="Q31" s="18">
        <v>23225177</v>
      </c>
      <c r="R31" s="18"/>
      <c r="S31" s="18">
        <f t="shared" si="3"/>
        <v>1829073044</v>
      </c>
      <c r="T31" s="18"/>
      <c r="U31" s="9">
        <f t="shared" si="1"/>
        <v>6.3282655312868905E-2</v>
      </c>
    </row>
    <row r="32" spans="1:21">
      <c r="A32" s="1" t="s">
        <v>50</v>
      </c>
      <c r="C32" s="18">
        <v>0</v>
      </c>
      <c r="D32" s="18"/>
      <c r="E32" s="18">
        <v>-3821859908</v>
      </c>
      <c r="F32" s="18"/>
      <c r="G32" s="18">
        <v>0</v>
      </c>
      <c r="H32" s="18"/>
      <c r="I32" s="18">
        <f t="shared" si="2"/>
        <v>-3821859908</v>
      </c>
      <c r="J32" s="18"/>
      <c r="K32" s="9">
        <f t="shared" si="0"/>
        <v>4.3489616739085642E-2</v>
      </c>
      <c r="L32" s="18"/>
      <c r="M32" s="18">
        <v>117224107000</v>
      </c>
      <c r="N32" s="18"/>
      <c r="O32" s="18">
        <v>-108710073258</v>
      </c>
      <c r="P32" s="18"/>
      <c r="Q32" s="18">
        <v>887907972</v>
      </c>
      <c r="R32" s="18"/>
      <c r="S32" s="18">
        <f t="shared" si="3"/>
        <v>9401941714</v>
      </c>
      <c r="T32" s="18"/>
      <c r="U32" s="9">
        <f t="shared" si="1"/>
        <v>0.32529036426975294</v>
      </c>
    </row>
    <row r="33" spans="1:21">
      <c r="A33" s="1" t="s">
        <v>45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f t="shared" si="2"/>
        <v>0</v>
      </c>
      <c r="J33" s="18"/>
      <c r="K33" s="9">
        <f t="shared" si="0"/>
        <v>0</v>
      </c>
      <c r="L33" s="18"/>
      <c r="M33" s="18">
        <v>185833561435</v>
      </c>
      <c r="N33" s="18"/>
      <c r="O33" s="18">
        <v>-220647150250</v>
      </c>
      <c r="P33" s="18"/>
      <c r="Q33" s="18">
        <v>-35516360557</v>
      </c>
      <c r="R33" s="18"/>
      <c r="S33" s="18">
        <f t="shared" si="3"/>
        <v>-70329949372</v>
      </c>
      <c r="T33" s="18"/>
      <c r="U33" s="9">
        <f t="shared" si="1"/>
        <v>-2.4332904357644649</v>
      </c>
    </row>
    <row r="34" spans="1:21">
      <c r="A34" s="1" t="s">
        <v>35</v>
      </c>
      <c r="C34" s="18">
        <v>0</v>
      </c>
      <c r="D34" s="18"/>
      <c r="E34" s="18">
        <v>-5848810007</v>
      </c>
      <c r="F34" s="18"/>
      <c r="G34" s="18">
        <v>0</v>
      </c>
      <c r="H34" s="18"/>
      <c r="I34" s="18">
        <f t="shared" si="2"/>
        <v>-5848810007</v>
      </c>
      <c r="J34" s="18"/>
      <c r="K34" s="9">
        <f t="shared" si="0"/>
        <v>6.655463876415818E-2</v>
      </c>
      <c r="L34" s="18"/>
      <c r="M34" s="18">
        <v>87666577210</v>
      </c>
      <c r="N34" s="18"/>
      <c r="O34" s="18">
        <v>-93705610354</v>
      </c>
      <c r="P34" s="18"/>
      <c r="Q34" s="18">
        <v>0</v>
      </c>
      <c r="R34" s="18"/>
      <c r="S34" s="18">
        <f t="shared" si="3"/>
        <v>-6039033144</v>
      </c>
      <c r="T34" s="18"/>
      <c r="U34" s="9">
        <f t="shared" si="1"/>
        <v>-0.20893974361952436</v>
      </c>
    </row>
    <row r="35" spans="1:21">
      <c r="A35" s="1" t="s">
        <v>52</v>
      </c>
      <c r="C35" s="18">
        <v>0</v>
      </c>
      <c r="D35" s="18"/>
      <c r="E35" s="18">
        <v>-2975981896</v>
      </c>
      <c r="F35" s="18"/>
      <c r="G35" s="18">
        <v>0</v>
      </c>
      <c r="H35" s="18"/>
      <c r="I35" s="18">
        <f t="shared" si="2"/>
        <v>-2975981896</v>
      </c>
      <c r="J35" s="18"/>
      <c r="K35" s="9">
        <f t="shared" si="0"/>
        <v>3.3864221922049957E-2</v>
      </c>
      <c r="L35" s="18"/>
      <c r="M35" s="18">
        <v>86800000000</v>
      </c>
      <c r="N35" s="18"/>
      <c r="O35" s="18">
        <v>-90394957581</v>
      </c>
      <c r="P35" s="18"/>
      <c r="Q35" s="18">
        <v>0</v>
      </c>
      <c r="R35" s="18"/>
      <c r="S35" s="18">
        <f t="shared" si="3"/>
        <v>-3594957581</v>
      </c>
      <c r="T35" s="18"/>
      <c r="U35" s="9">
        <f t="shared" si="1"/>
        <v>-0.12437910132079338</v>
      </c>
    </row>
    <row r="36" spans="1:21">
      <c r="A36" s="1" t="s">
        <v>24</v>
      </c>
      <c r="C36" s="18">
        <v>0</v>
      </c>
      <c r="D36" s="18"/>
      <c r="E36" s="18">
        <v>-780373133</v>
      </c>
      <c r="F36" s="18"/>
      <c r="G36" s="18">
        <v>0</v>
      </c>
      <c r="H36" s="18"/>
      <c r="I36" s="18">
        <f t="shared" si="2"/>
        <v>-780373133</v>
      </c>
      <c r="J36" s="18"/>
      <c r="K36" s="9">
        <f t="shared" si="0"/>
        <v>8.8800032666319032E-3</v>
      </c>
      <c r="L36" s="18"/>
      <c r="M36" s="18">
        <v>7540413750</v>
      </c>
      <c r="N36" s="18"/>
      <c r="O36" s="18">
        <v>-9460330350</v>
      </c>
      <c r="P36" s="18"/>
      <c r="Q36" s="18">
        <v>0</v>
      </c>
      <c r="R36" s="18"/>
      <c r="S36" s="18">
        <f t="shared" si="3"/>
        <v>-1919916600</v>
      </c>
      <c r="T36" s="18"/>
      <c r="U36" s="9">
        <f t="shared" si="1"/>
        <v>-6.6425679841387017E-2</v>
      </c>
    </row>
    <row r="37" spans="1:21">
      <c r="A37" s="1" t="s">
        <v>54</v>
      </c>
      <c r="C37" s="18">
        <v>0</v>
      </c>
      <c r="D37" s="18"/>
      <c r="E37" s="18">
        <v>-691785704</v>
      </c>
      <c r="F37" s="18"/>
      <c r="G37" s="18">
        <v>0</v>
      </c>
      <c r="H37" s="18"/>
      <c r="I37" s="18">
        <f t="shared" si="2"/>
        <v>-691785704</v>
      </c>
      <c r="J37" s="18"/>
      <c r="K37" s="9">
        <f t="shared" si="0"/>
        <v>7.8719513160497943E-3</v>
      </c>
      <c r="L37" s="18"/>
      <c r="M37" s="18">
        <v>22986448571</v>
      </c>
      <c r="N37" s="18"/>
      <c r="O37" s="18">
        <v>-27213241255</v>
      </c>
      <c r="P37" s="18"/>
      <c r="Q37" s="18">
        <v>0</v>
      </c>
      <c r="R37" s="18"/>
      <c r="S37" s="18">
        <f t="shared" si="3"/>
        <v>-4226792684</v>
      </c>
      <c r="T37" s="18"/>
      <c r="U37" s="9">
        <f t="shared" si="1"/>
        <v>-0.14623946560142298</v>
      </c>
    </row>
    <row r="38" spans="1:21">
      <c r="A38" s="1" t="s">
        <v>19</v>
      </c>
      <c r="C38" s="18">
        <v>0</v>
      </c>
      <c r="D38" s="18"/>
      <c r="E38" s="18">
        <v>1250211798</v>
      </c>
      <c r="F38" s="18"/>
      <c r="G38" s="18">
        <v>0</v>
      </c>
      <c r="H38" s="18"/>
      <c r="I38" s="18">
        <f t="shared" si="2"/>
        <v>1250211798</v>
      </c>
      <c r="J38" s="18"/>
      <c r="K38" s="9">
        <f t="shared" si="0"/>
        <v>-1.4226380151687956E-2</v>
      </c>
      <c r="L38" s="18"/>
      <c r="M38" s="18">
        <v>76696116540</v>
      </c>
      <c r="N38" s="18"/>
      <c r="O38" s="18">
        <v>-74858445261</v>
      </c>
      <c r="P38" s="18"/>
      <c r="Q38" s="18">
        <v>0</v>
      </c>
      <c r="R38" s="18"/>
      <c r="S38" s="18">
        <f t="shared" si="3"/>
        <v>1837671279</v>
      </c>
      <c r="T38" s="18"/>
      <c r="U38" s="9">
        <f t="shared" si="1"/>
        <v>6.3580138862576741E-2</v>
      </c>
    </row>
    <row r="39" spans="1:21">
      <c r="A39" s="1" t="s">
        <v>49</v>
      </c>
      <c r="C39" s="18">
        <v>0</v>
      </c>
      <c r="D39" s="18"/>
      <c r="E39" s="18">
        <v>2330757453</v>
      </c>
      <c r="F39" s="18"/>
      <c r="G39" s="18">
        <v>0</v>
      </c>
      <c r="H39" s="18"/>
      <c r="I39" s="18">
        <f t="shared" si="2"/>
        <v>2330757453</v>
      </c>
      <c r="J39" s="18"/>
      <c r="K39" s="9">
        <f t="shared" si="0"/>
        <v>-2.6522099392120739E-2</v>
      </c>
      <c r="L39" s="18"/>
      <c r="M39" s="18">
        <v>48455293360</v>
      </c>
      <c r="N39" s="18"/>
      <c r="O39" s="18">
        <v>-43996650163</v>
      </c>
      <c r="P39" s="18"/>
      <c r="Q39" s="18">
        <v>0</v>
      </c>
      <c r="R39" s="18"/>
      <c r="S39" s="18">
        <f t="shared" si="3"/>
        <v>4458643197</v>
      </c>
      <c r="T39" s="18"/>
      <c r="U39" s="9">
        <f t="shared" si="1"/>
        <v>0.15426107859627877</v>
      </c>
    </row>
    <row r="40" spans="1:21">
      <c r="A40" s="1" t="s">
        <v>21</v>
      </c>
      <c r="C40" s="18">
        <v>0</v>
      </c>
      <c r="D40" s="18"/>
      <c r="E40" s="18">
        <v>195676186</v>
      </c>
      <c r="F40" s="18"/>
      <c r="G40" s="18">
        <v>0</v>
      </c>
      <c r="H40" s="18"/>
      <c r="I40" s="18">
        <f t="shared" si="2"/>
        <v>195676186</v>
      </c>
      <c r="J40" s="18"/>
      <c r="K40" s="9">
        <f t="shared" ref="K40:K60" si="4">I40/$I$61</f>
        <v>-2.2266337696714017E-3</v>
      </c>
      <c r="L40" s="18"/>
      <c r="M40" s="18">
        <v>14153791500</v>
      </c>
      <c r="N40" s="18"/>
      <c r="O40" s="18">
        <v>-13096045929</v>
      </c>
      <c r="P40" s="18"/>
      <c r="Q40" s="18">
        <v>0</v>
      </c>
      <c r="R40" s="18"/>
      <c r="S40" s="18">
        <f t="shared" si="3"/>
        <v>1057745571</v>
      </c>
      <c r="T40" s="18"/>
      <c r="U40" s="9">
        <f t="shared" ref="U40:U60" si="5">S40/$S$61</f>
        <v>3.65961045666729E-2</v>
      </c>
    </row>
    <row r="41" spans="1:21">
      <c r="A41" s="1" t="s">
        <v>53</v>
      </c>
      <c r="C41" s="18">
        <v>0</v>
      </c>
      <c r="D41" s="18"/>
      <c r="E41" s="18">
        <v>-235743244</v>
      </c>
      <c r="F41" s="18"/>
      <c r="G41" s="18">
        <v>0</v>
      </c>
      <c r="H41" s="18"/>
      <c r="I41" s="18">
        <f t="shared" si="2"/>
        <v>-235743244</v>
      </c>
      <c r="J41" s="18"/>
      <c r="K41" s="9">
        <f t="shared" si="4"/>
        <v>2.6825638765377662E-3</v>
      </c>
      <c r="L41" s="18"/>
      <c r="M41" s="18">
        <v>4110177669</v>
      </c>
      <c r="N41" s="18"/>
      <c r="O41" s="18">
        <v>-5078034897</v>
      </c>
      <c r="P41" s="18"/>
      <c r="Q41" s="18">
        <v>0</v>
      </c>
      <c r="R41" s="18"/>
      <c r="S41" s="18">
        <f t="shared" si="3"/>
        <v>-967857228</v>
      </c>
      <c r="T41" s="18"/>
      <c r="U41" s="9">
        <f t="shared" si="5"/>
        <v>-3.3486128699184291E-2</v>
      </c>
    </row>
    <row r="42" spans="1:21">
      <c r="A42" s="1" t="s">
        <v>25</v>
      </c>
      <c r="C42" s="18">
        <v>0</v>
      </c>
      <c r="D42" s="18"/>
      <c r="E42" s="18">
        <v>-594609716</v>
      </c>
      <c r="F42" s="18"/>
      <c r="G42" s="18">
        <v>0</v>
      </c>
      <c r="H42" s="18"/>
      <c r="I42" s="18">
        <f t="shared" si="2"/>
        <v>-594609716</v>
      </c>
      <c r="J42" s="18"/>
      <c r="K42" s="9">
        <f t="shared" si="4"/>
        <v>6.7661686405739814E-3</v>
      </c>
      <c r="L42" s="18"/>
      <c r="M42" s="18">
        <v>18823500000</v>
      </c>
      <c r="N42" s="18"/>
      <c r="O42" s="18">
        <v>-17936824199</v>
      </c>
      <c r="P42" s="18"/>
      <c r="Q42" s="18">
        <v>0</v>
      </c>
      <c r="R42" s="18"/>
      <c r="S42" s="18">
        <f t="shared" si="3"/>
        <v>886675801</v>
      </c>
      <c r="T42" s="18"/>
      <c r="U42" s="9">
        <f t="shared" si="5"/>
        <v>3.0677396549585224E-2</v>
      </c>
    </row>
    <row r="43" spans="1:21">
      <c r="A43" s="1" t="s">
        <v>28</v>
      </c>
      <c r="C43" s="18">
        <v>0</v>
      </c>
      <c r="D43" s="18"/>
      <c r="E43" s="18">
        <v>-123795072</v>
      </c>
      <c r="F43" s="18"/>
      <c r="G43" s="18">
        <v>0</v>
      </c>
      <c r="H43" s="18"/>
      <c r="I43" s="18">
        <f t="shared" si="2"/>
        <v>-123795072</v>
      </c>
      <c r="J43" s="18"/>
      <c r="K43" s="9">
        <f t="shared" si="4"/>
        <v>1.408685918653906E-3</v>
      </c>
      <c r="L43" s="18"/>
      <c r="M43" s="18">
        <v>2114084800</v>
      </c>
      <c r="N43" s="18"/>
      <c r="O43" s="18">
        <v>-1087050118</v>
      </c>
      <c r="P43" s="18"/>
      <c r="Q43" s="18">
        <v>0</v>
      </c>
      <c r="R43" s="18"/>
      <c r="S43" s="18">
        <f t="shared" si="3"/>
        <v>1027034682</v>
      </c>
      <c r="T43" s="18"/>
      <c r="U43" s="9">
        <f t="shared" si="5"/>
        <v>3.5533562745659227E-2</v>
      </c>
    </row>
    <row r="44" spans="1:21">
      <c r="A44" s="1" t="s">
        <v>15</v>
      </c>
      <c r="C44" s="18">
        <v>0</v>
      </c>
      <c r="D44" s="18"/>
      <c r="E44" s="18">
        <v>-39162454</v>
      </c>
      <c r="F44" s="18"/>
      <c r="G44" s="18">
        <v>0</v>
      </c>
      <c r="H44" s="18"/>
      <c r="I44" s="18">
        <f t="shared" si="2"/>
        <v>-39162454</v>
      </c>
      <c r="J44" s="18"/>
      <c r="K44" s="9">
        <f t="shared" si="4"/>
        <v>4.4563645869305149E-4</v>
      </c>
      <c r="L44" s="18"/>
      <c r="M44" s="18">
        <v>9374312039</v>
      </c>
      <c r="N44" s="18"/>
      <c r="O44" s="18">
        <v>-6404582217</v>
      </c>
      <c r="P44" s="18"/>
      <c r="Q44" s="18">
        <v>0</v>
      </c>
      <c r="R44" s="18"/>
      <c r="S44" s="18">
        <f t="shared" si="3"/>
        <v>2969729822</v>
      </c>
      <c r="T44" s="18"/>
      <c r="U44" s="9">
        <f t="shared" si="5"/>
        <v>0.10274733932275562</v>
      </c>
    </row>
    <row r="45" spans="1:21">
      <c r="A45" s="1" t="s">
        <v>59</v>
      </c>
      <c r="C45" s="18">
        <v>0</v>
      </c>
      <c r="D45" s="18"/>
      <c r="E45" s="18">
        <v>-1279995</v>
      </c>
      <c r="F45" s="18"/>
      <c r="G45" s="18">
        <v>0</v>
      </c>
      <c r="H45" s="18"/>
      <c r="I45" s="18">
        <f t="shared" si="2"/>
        <v>-1279995</v>
      </c>
      <c r="J45" s="18"/>
      <c r="K45" s="9">
        <f t="shared" si="4"/>
        <v>1.4565288450637245E-5</v>
      </c>
      <c r="L45" s="18"/>
      <c r="M45" s="18">
        <v>0</v>
      </c>
      <c r="N45" s="18"/>
      <c r="O45" s="18">
        <v>-1279995</v>
      </c>
      <c r="P45" s="18"/>
      <c r="Q45" s="18">
        <v>0</v>
      </c>
      <c r="R45" s="18"/>
      <c r="S45" s="18">
        <f t="shared" si="3"/>
        <v>-1279995</v>
      </c>
      <c r="T45" s="18"/>
      <c r="U45" s="9">
        <f t="shared" si="5"/>
        <v>-4.4285537230406876E-5</v>
      </c>
    </row>
    <row r="46" spans="1:21">
      <c r="A46" s="1" t="s">
        <v>57</v>
      </c>
      <c r="C46" s="18">
        <v>0</v>
      </c>
      <c r="D46" s="18"/>
      <c r="E46" s="18">
        <v>-2291397186</v>
      </c>
      <c r="F46" s="18"/>
      <c r="G46" s="18">
        <v>0</v>
      </c>
      <c r="H46" s="18"/>
      <c r="I46" s="18">
        <f t="shared" si="2"/>
        <v>-2291397186</v>
      </c>
      <c r="J46" s="18"/>
      <c r="K46" s="9">
        <f t="shared" si="4"/>
        <v>2.6074211984475317E-2</v>
      </c>
      <c r="L46" s="18"/>
      <c r="M46" s="18">
        <v>0</v>
      </c>
      <c r="N46" s="18"/>
      <c r="O46" s="18">
        <v>-2291397186</v>
      </c>
      <c r="P46" s="18"/>
      <c r="Q46" s="18">
        <v>0</v>
      </c>
      <c r="R46" s="18"/>
      <c r="S46" s="18">
        <f t="shared" si="3"/>
        <v>-2291397186</v>
      </c>
      <c r="T46" s="18"/>
      <c r="U46" s="9">
        <f t="shared" si="5"/>
        <v>-7.927824357927378E-2</v>
      </c>
    </row>
    <row r="47" spans="1:21">
      <c r="A47" s="1" t="s">
        <v>33</v>
      </c>
      <c r="C47" s="18">
        <v>0</v>
      </c>
      <c r="D47" s="18"/>
      <c r="E47" s="18">
        <v>-326893292</v>
      </c>
      <c r="F47" s="18"/>
      <c r="G47" s="18">
        <v>0</v>
      </c>
      <c r="H47" s="18"/>
      <c r="I47" s="18">
        <f t="shared" si="2"/>
        <v>-326893292</v>
      </c>
      <c r="J47" s="18"/>
      <c r="K47" s="9">
        <f t="shared" si="4"/>
        <v>3.7197763198749908E-3</v>
      </c>
      <c r="L47" s="18"/>
      <c r="M47" s="18">
        <v>0</v>
      </c>
      <c r="N47" s="18"/>
      <c r="O47" s="18">
        <v>-395439902</v>
      </c>
      <c r="P47" s="18"/>
      <c r="Q47" s="18">
        <v>0</v>
      </c>
      <c r="R47" s="18"/>
      <c r="S47" s="18">
        <f t="shared" si="3"/>
        <v>-395439902</v>
      </c>
      <c r="T47" s="18"/>
      <c r="U47" s="9">
        <f t="shared" si="5"/>
        <v>-1.368151321091836E-2</v>
      </c>
    </row>
    <row r="48" spans="1:21">
      <c r="A48" s="1" t="s">
        <v>47</v>
      </c>
      <c r="C48" s="18">
        <v>0</v>
      </c>
      <c r="D48" s="18"/>
      <c r="E48" s="18">
        <v>0</v>
      </c>
      <c r="F48" s="18"/>
      <c r="G48" s="18">
        <v>0</v>
      </c>
      <c r="H48" s="18"/>
      <c r="I48" s="18">
        <f t="shared" si="2"/>
        <v>0</v>
      </c>
      <c r="J48" s="18"/>
      <c r="K48" s="9">
        <f t="shared" si="4"/>
        <v>0</v>
      </c>
      <c r="L48" s="18"/>
      <c r="M48" s="18">
        <v>0</v>
      </c>
      <c r="N48" s="18"/>
      <c r="O48" s="18">
        <v>-29991330</v>
      </c>
      <c r="P48" s="18"/>
      <c r="Q48" s="18">
        <v>0</v>
      </c>
      <c r="R48" s="18"/>
      <c r="S48" s="18">
        <f t="shared" si="3"/>
        <v>-29991330</v>
      </c>
      <c r="T48" s="18"/>
      <c r="U48" s="9">
        <f t="shared" si="5"/>
        <v>-1.0376463668251975E-3</v>
      </c>
    </row>
    <row r="49" spans="1:21">
      <c r="A49" s="1" t="s">
        <v>27</v>
      </c>
      <c r="C49" s="18">
        <v>0</v>
      </c>
      <c r="D49" s="18"/>
      <c r="E49" s="18">
        <v>-426955430</v>
      </c>
      <c r="F49" s="18"/>
      <c r="G49" s="18">
        <v>0</v>
      </c>
      <c r="H49" s="18"/>
      <c r="I49" s="18">
        <f t="shared" si="2"/>
        <v>-426955430</v>
      </c>
      <c r="J49" s="18"/>
      <c r="K49" s="9">
        <f t="shared" si="4"/>
        <v>4.8584010043131879E-3</v>
      </c>
      <c r="L49" s="18"/>
      <c r="M49" s="18">
        <v>0</v>
      </c>
      <c r="N49" s="18"/>
      <c r="O49" s="18">
        <v>-504436398</v>
      </c>
      <c r="P49" s="18"/>
      <c r="Q49" s="18">
        <v>0</v>
      </c>
      <c r="R49" s="18"/>
      <c r="S49" s="18">
        <f t="shared" si="3"/>
        <v>-504436398</v>
      </c>
      <c r="T49" s="18"/>
      <c r="U49" s="9">
        <f t="shared" si="5"/>
        <v>-1.7452596989833039E-2</v>
      </c>
    </row>
    <row r="50" spans="1:21">
      <c r="A50" s="1" t="s">
        <v>42</v>
      </c>
      <c r="C50" s="18">
        <v>0</v>
      </c>
      <c r="D50" s="18"/>
      <c r="E50" s="18">
        <v>2772329572</v>
      </c>
      <c r="F50" s="18"/>
      <c r="G50" s="18">
        <v>0</v>
      </c>
      <c r="H50" s="18"/>
      <c r="I50" s="18">
        <f t="shared" si="2"/>
        <v>2772329572</v>
      </c>
      <c r="J50" s="18"/>
      <c r="K50" s="9">
        <f t="shared" si="4"/>
        <v>-3.1546826273861774E-2</v>
      </c>
      <c r="L50" s="18"/>
      <c r="M50" s="18">
        <v>0</v>
      </c>
      <c r="N50" s="18"/>
      <c r="O50" s="18">
        <v>15936241631</v>
      </c>
      <c r="P50" s="18"/>
      <c r="Q50" s="18">
        <v>0</v>
      </c>
      <c r="R50" s="18"/>
      <c r="S50" s="18">
        <f t="shared" si="3"/>
        <v>15936241631</v>
      </c>
      <c r="T50" s="18"/>
      <c r="U50" s="9">
        <f t="shared" si="5"/>
        <v>0.55136545225755607</v>
      </c>
    </row>
    <row r="51" spans="1:21">
      <c r="A51" s="1" t="s">
        <v>43</v>
      </c>
      <c r="C51" s="18">
        <v>0</v>
      </c>
      <c r="D51" s="18"/>
      <c r="E51" s="18">
        <v>-13428445184</v>
      </c>
      <c r="F51" s="18"/>
      <c r="G51" s="18">
        <v>0</v>
      </c>
      <c r="H51" s="18"/>
      <c r="I51" s="18">
        <f t="shared" si="2"/>
        <v>-13428445184</v>
      </c>
      <c r="J51" s="18"/>
      <c r="K51" s="9">
        <f t="shared" si="4"/>
        <v>0.15280464185292172</v>
      </c>
      <c r="L51" s="18"/>
      <c r="M51" s="18">
        <v>0</v>
      </c>
      <c r="N51" s="18"/>
      <c r="O51" s="18">
        <v>-35862574847</v>
      </c>
      <c r="P51" s="18"/>
      <c r="Q51" s="18">
        <v>0</v>
      </c>
      <c r="R51" s="18"/>
      <c r="S51" s="18">
        <f t="shared" si="3"/>
        <v>-35862574847</v>
      </c>
      <c r="T51" s="18"/>
      <c r="U51" s="9">
        <f t="shared" si="5"/>
        <v>-1.2407809355232415</v>
      </c>
    </row>
    <row r="52" spans="1:21">
      <c r="A52" s="1" t="s">
        <v>44</v>
      </c>
      <c r="C52" s="18">
        <v>0</v>
      </c>
      <c r="D52" s="18"/>
      <c r="E52" s="18">
        <v>1710751219</v>
      </c>
      <c r="F52" s="18"/>
      <c r="G52" s="18">
        <v>0</v>
      </c>
      <c r="H52" s="18"/>
      <c r="I52" s="18">
        <f t="shared" si="2"/>
        <v>1710751219</v>
      </c>
      <c r="J52" s="18"/>
      <c r="K52" s="9">
        <f t="shared" si="4"/>
        <v>-1.9466939302117812E-2</v>
      </c>
      <c r="L52" s="18"/>
      <c r="M52" s="18">
        <v>0</v>
      </c>
      <c r="N52" s="18"/>
      <c r="O52" s="18">
        <v>3170965464</v>
      </c>
      <c r="P52" s="18"/>
      <c r="Q52" s="18">
        <v>0</v>
      </c>
      <c r="R52" s="18"/>
      <c r="S52" s="18">
        <f t="shared" si="3"/>
        <v>3170965464</v>
      </c>
      <c r="T52" s="18"/>
      <c r="U52" s="9">
        <f t="shared" si="5"/>
        <v>0.10970973254763215</v>
      </c>
    </row>
    <row r="53" spans="1:21">
      <c r="A53" s="1" t="s">
        <v>29</v>
      </c>
      <c r="C53" s="18">
        <v>0</v>
      </c>
      <c r="D53" s="18"/>
      <c r="E53" s="18">
        <v>-6983707828</v>
      </c>
      <c r="F53" s="18"/>
      <c r="G53" s="18">
        <v>0</v>
      </c>
      <c r="H53" s="18"/>
      <c r="I53" s="18">
        <f t="shared" si="2"/>
        <v>-6983707828</v>
      </c>
      <c r="J53" s="18"/>
      <c r="K53" s="9">
        <f t="shared" si="4"/>
        <v>7.9468840870310684E-2</v>
      </c>
      <c r="L53" s="18"/>
      <c r="M53" s="18">
        <v>0</v>
      </c>
      <c r="N53" s="18"/>
      <c r="O53" s="18">
        <v>-8820047576</v>
      </c>
      <c r="P53" s="18"/>
      <c r="Q53" s="18">
        <v>0</v>
      </c>
      <c r="R53" s="18"/>
      <c r="S53" s="18">
        <f t="shared" si="3"/>
        <v>-8820047576</v>
      </c>
      <c r="T53" s="18"/>
      <c r="U53" s="9">
        <f t="shared" si="5"/>
        <v>-0.30515786803925632</v>
      </c>
    </row>
    <row r="54" spans="1:21">
      <c r="A54" s="1" t="s">
        <v>38</v>
      </c>
      <c r="C54" s="18">
        <v>0</v>
      </c>
      <c r="D54" s="18"/>
      <c r="E54" s="18">
        <v>-3197922186</v>
      </c>
      <c r="F54" s="18"/>
      <c r="G54" s="18">
        <v>0</v>
      </c>
      <c r="H54" s="18"/>
      <c r="I54" s="18">
        <f t="shared" si="2"/>
        <v>-3197922186</v>
      </c>
      <c r="J54" s="18"/>
      <c r="K54" s="9">
        <f t="shared" si="4"/>
        <v>3.6389719554984525E-2</v>
      </c>
      <c r="L54" s="18"/>
      <c r="M54" s="18">
        <v>0</v>
      </c>
      <c r="N54" s="18"/>
      <c r="O54" s="18">
        <v>-5011626372</v>
      </c>
      <c r="P54" s="18"/>
      <c r="Q54" s="18">
        <v>0</v>
      </c>
      <c r="R54" s="18"/>
      <c r="S54" s="18">
        <f t="shared" si="3"/>
        <v>-5011626372</v>
      </c>
      <c r="T54" s="18"/>
      <c r="U54" s="9">
        <f t="shared" si="5"/>
        <v>-0.17339330722549301</v>
      </c>
    </row>
    <row r="55" spans="1:21">
      <c r="A55" s="1" t="s">
        <v>55</v>
      </c>
      <c r="C55" s="18">
        <v>0</v>
      </c>
      <c r="D55" s="18"/>
      <c r="E55" s="18">
        <v>-42509175</v>
      </c>
      <c r="F55" s="18"/>
      <c r="G55" s="18">
        <v>0</v>
      </c>
      <c r="H55" s="18"/>
      <c r="I55" s="18">
        <f t="shared" si="2"/>
        <v>-42509175</v>
      </c>
      <c r="J55" s="18"/>
      <c r="K55" s="9">
        <f t="shared" si="4"/>
        <v>4.8371938614886583E-4</v>
      </c>
      <c r="L55" s="18"/>
      <c r="M55" s="18">
        <v>0</v>
      </c>
      <c r="N55" s="18"/>
      <c r="O55" s="18">
        <v>-42509175</v>
      </c>
      <c r="P55" s="18"/>
      <c r="Q55" s="18">
        <v>0</v>
      </c>
      <c r="R55" s="18"/>
      <c r="S55" s="18">
        <f t="shared" si="3"/>
        <v>-42509175</v>
      </c>
      <c r="T55" s="18"/>
      <c r="U55" s="9">
        <f t="shared" si="5"/>
        <v>-1.4707414107839336E-3</v>
      </c>
    </row>
    <row r="56" spans="1:21">
      <c r="A56" s="1" t="s">
        <v>56</v>
      </c>
      <c r="C56" s="18">
        <v>0</v>
      </c>
      <c r="D56" s="18"/>
      <c r="E56" s="18">
        <v>-86652580</v>
      </c>
      <c r="F56" s="18"/>
      <c r="G56" s="18">
        <v>0</v>
      </c>
      <c r="H56" s="18"/>
      <c r="I56" s="18">
        <f t="shared" si="2"/>
        <v>-86652580</v>
      </c>
      <c r="J56" s="18"/>
      <c r="K56" s="9">
        <f t="shared" si="4"/>
        <v>9.8603496317713744E-4</v>
      </c>
      <c r="L56" s="18"/>
      <c r="M56" s="18">
        <v>0</v>
      </c>
      <c r="N56" s="18"/>
      <c r="O56" s="18">
        <v>-86652580</v>
      </c>
      <c r="P56" s="18"/>
      <c r="Q56" s="18">
        <v>0</v>
      </c>
      <c r="R56" s="18"/>
      <c r="S56" s="18">
        <f t="shared" si="3"/>
        <v>-86652580</v>
      </c>
      <c r="T56" s="18"/>
      <c r="U56" s="9">
        <f t="shared" si="5"/>
        <v>-2.9980242561110084E-3</v>
      </c>
    </row>
    <row r="57" spans="1:21">
      <c r="A57" s="1" t="s">
        <v>60</v>
      </c>
      <c r="C57" s="18">
        <v>0</v>
      </c>
      <c r="D57" s="18"/>
      <c r="E57" s="18">
        <v>-218091071</v>
      </c>
      <c r="F57" s="18"/>
      <c r="G57" s="18">
        <v>0</v>
      </c>
      <c r="H57" s="18"/>
      <c r="I57" s="18">
        <f t="shared" si="2"/>
        <v>-218091071</v>
      </c>
      <c r="J57" s="18"/>
      <c r="K57" s="9">
        <f t="shared" si="4"/>
        <v>2.4816966922709912E-3</v>
      </c>
      <c r="L57" s="18"/>
      <c r="M57" s="18">
        <v>0</v>
      </c>
      <c r="N57" s="18"/>
      <c r="O57" s="18">
        <v>-218091071</v>
      </c>
      <c r="P57" s="18"/>
      <c r="Q57" s="18">
        <v>0</v>
      </c>
      <c r="R57" s="18"/>
      <c r="S57" s="18">
        <f t="shared" si="3"/>
        <v>-218091071</v>
      </c>
      <c r="T57" s="18"/>
      <c r="U57" s="9">
        <f t="shared" si="5"/>
        <v>-7.5455609157768656E-3</v>
      </c>
    </row>
    <row r="58" spans="1:21">
      <c r="A58" s="1" t="s">
        <v>41</v>
      </c>
      <c r="C58" s="18">
        <v>0</v>
      </c>
      <c r="D58" s="18"/>
      <c r="E58" s="18">
        <v>-7690492426</v>
      </c>
      <c r="F58" s="18"/>
      <c r="G58" s="18">
        <v>0</v>
      </c>
      <c r="H58" s="18"/>
      <c r="I58" s="18">
        <f t="shared" si="2"/>
        <v>-7690492426</v>
      </c>
      <c r="J58" s="18"/>
      <c r="K58" s="9">
        <f t="shared" si="4"/>
        <v>8.7511467241771265E-2</v>
      </c>
      <c r="L58" s="18"/>
      <c r="M58" s="18">
        <v>0</v>
      </c>
      <c r="N58" s="18"/>
      <c r="O58" s="18">
        <v>-3211411997</v>
      </c>
      <c r="P58" s="18"/>
      <c r="Q58" s="18">
        <v>0</v>
      </c>
      <c r="R58" s="18"/>
      <c r="S58" s="18">
        <f t="shared" si="3"/>
        <v>-3211411997</v>
      </c>
      <c r="T58" s="18"/>
      <c r="U58" s="9">
        <f t="shared" si="5"/>
        <v>-0.11110911023505465</v>
      </c>
    </row>
    <row r="59" spans="1:21">
      <c r="A59" s="1" t="s">
        <v>58</v>
      </c>
      <c r="C59" s="18">
        <v>0</v>
      </c>
      <c r="D59" s="18"/>
      <c r="E59" s="18">
        <v>-1323678245</v>
      </c>
      <c r="F59" s="18"/>
      <c r="G59" s="18">
        <v>0</v>
      </c>
      <c r="H59" s="18"/>
      <c r="I59" s="18">
        <f t="shared" si="2"/>
        <v>-1323678245</v>
      </c>
      <c r="J59" s="18"/>
      <c r="K59" s="9">
        <f t="shared" si="4"/>
        <v>1.5062367786013444E-2</v>
      </c>
      <c r="L59" s="18"/>
      <c r="M59" s="18">
        <v>0</v>
      </c>
      <c r="N59" s="18"/>
      <c r="O59" s="18">
        <v>-1323678245</v>
      </c>
      <c r="P59" s="18"/>
      <c r="Q59" s="18">
        <v>0</v>
      </c>
      <c r="R59" s="18"/>
      <c r="S59" s="18">
        <f t="shared" si="3"/>
        <v>-1323678245</v>
      </c>
      <c r="T59" s="18"/>
      <c r="U59" s="9">
        <f t="shared" si="5"/>
        <v>-4.579689936290933E-2</v>
      </c>
    </row>
    <row r="60" spans="1:21">
      <c r="A60" s="1" t="s">
        <v>37</v>
      </c>
      <c r="C60" s="18">
        <v>0</v>
      </c>
      <c r="D60" s="18"/>
      <c r="E60" s="18">
        <f>-921771862-110027</f>
        <v>-921881889</v>
      </c>
      <c r="F60" s="18"/>
      <c r="G60" s="18">
        <v>0</v>
      </c>
      <c r="H60" s="18"/>
      <c r="I60" s="18">
        <f t="shared" si="2"/>
        <v>-921881889</v>
      </c>
      <c r="J60" s="18"/>
      <c r="K60" s="9">
        <f t="shared" si="4"/>
        <v>1.0490256314050718E-2</v>
      </c>
      <c r="L60" s="18"/>
      <c r="M60" s="18">
        <v>0</v>
      </c>
      <c r="N60" s="18"/>
      <c r="O60" s="18">
        <v>-800280007</v>
      </c>
      <c r="P60" s="18"/>
      <c r="Q60" s="18">
        <v>0</v>
      </c>
      <c r="R60" s="18"/>
      <c r="S60" s="18">
        <f t="shared" si="3"/>
        <v>-800280007</v>
      </c>
      <c r="T60" s="18"/>
      <c r="U60" s="9">
        <f t="shared" si="5"/>
        <v>-2.768825662971244E-2</v>
      </c>
    </row>
    <row r="61" spans="1:21" ht="24.75" thickBot="1">
      <c r="C61" s="17">
        <f>SUM(C8:C60)</f>
        <v>32929350578</v>
      </c>
      <c r="D61" s="4"/>
      <c r="E61" s="17">
        <f>SUM(E8:E60)</f>
        <v>10875508045</v>
      </c>
      <c r="F61" s="4"/>
      <c r="G61" s="17">
        <f>SUM(G8:G60)</f>
        <v>-131684683615</v>
      </c>
      <c r="H61" s="4"/>
      <c r="I61" s="19">
        <f>SUM(I8:I60)</f>
        <v>-87879824992</v>
      </c>
      <c r="J61" s="4"/>
      <c r="K61" s="14">
        <f>SUM(K8:K60)</f>
        <v>1</v>
      </c>
      <c r="L61" s="4"/>
      <c r="M61" s="17">
        <f>SUM(M8:M60)</f>
        <v>1677031213664</v>
      </c>
      <c r="N61" s="4"/>
      <c r="O61" s="17">
        <f>SUM(O8:O60)</f>
        <v>-1542598778010</v>
      </c>
      <c r="P61" s="4"/>
      <c r="Q61" s="17">
        <f>SUM(Q8:Q60)</f>
        <v>-105529207195</v>
      </c>
      <c r="R61" s="4"/>
      <c r="S61" s="17">
        <f>SUM(S8:S60)</f>
        <v>28903228459</v>
      </c>
      <c r="T61" s="4"/>
      <c r="U61" s="14">
        <f>SUM(U8:U60)</f>
        <v>1.0000000000000002</v>
      </c>
    </row>
    <row r="62" spans="1:21" ht="24.75" thickTop="1">
      <c r="C62" s="7"/>
      <c r="D62" s="4"/>
      <c r="E62" s="7"/>
      <c r="F62" s="4"/>
      <c r="G62" s="7"/>
      <c r="H62" s="4"/>
      <c r="I62" s="4"/>
      <c r="J62" s="4"/>
      <c r="K62" s="4"/>
      <c r="L62" s="4"/>
      <c r="M62" s="7"/>
      <c r="N62" s="4"/>
      <c r="O62" s="7"/>
      <c r="P62" s="4"/>
      <c r="Q62" s="7"/>
      <c r="R62" s="4"/>
      <c r="S62" s="4"/>
      <c r="T62" s="4"/>
      <c r="U62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8"/>
  <sheetViews>
    <sheetView rightToLeft="1" workbookViewId="0">
      <selection activeCell="E101" sqref="E101"/>
    </sheetView>
  </sheetViews>
  <sheetFormatPr defaultRowHeight="24"/>
  <cols>
    <col min="1" max="1" width="35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6" t="s">
        <v>302</v>
      </c>
      <c r="C6" s="27" t="s">
        <v>300</v>
      </c>
      <c r="D6" s="27" t="s">
        <v>300</v>
      </c>
      <c r="E6" s="27" t="s">
        <v>300</v>
      </c>
      <c r="F6" s="27" t="s">
        <v>300</v>
      </c>
      <c r="G6" s="27" t="s">
        <v>300</v>
      </c>
      <c r="H6" s="27" t="s">
        <v>300</v>
      </c>
      <c r="I6" s="27" t="s">
        <v>300</v>
      </c>
      <c r="K6" s="27" t="s">
        <v>301</v>
      </c>
      <c r="L6" s="27" t="s">
        <v>301</v>
      </c>
      <c r="M6" s="27" t="s">
        <v>301</v>
      </c>
      <c r="N6" s="27" t="s">
        <v>301</v>
      </c>
      <c r="O6" s="27" t="s">
        <v>301</v>
      </c>
      <c r="P6" s="27" t="s">
        <v>301</v>
      </c>
      <c r="Q6" s="27" t="s">
        <v>301</v>
      </c>
    </row>
    <row r="7" spans="1:17" ht="24.75">
      <c r="A7" s="27" t="s">
        <v>302</v>
      </c>
      <c r="C7" s="27" t="s">
        <v>388</v>
      </c>
      <c r="E7" s="27" t="s">
        <v>385</v>
      </c>
      <c r="G7" s="27" t="s">
        <v>386</v>
      </c>
      <c r="I7" s="27" t="s">
        <v>389</v>
      </c>
      <c r="K7" s="27" t="s">
        <v>388</v>
      </c>
      <c r="M7" s="27" t="s">
        <v>385</v>
      </c>
      <c r="O7" s="27" t="s">
        <v>386</v>
      </c>
      <c r="Q7" s="27" t="s">
        <v>389</v>
      </c>
    </row>
    <row r="8" spans="1:17">
      <c r="A8" s="1" t="s">
        <v>211</v>
      </c>
      <c r="C8" s="7">
        <v>96590206080</v>
      </c>
      <c r="D8" s="7"/>
      <c r="E8" s="7">
        <v>-16977983</v>
      </c>
      <c r="F8" s="7"/>
      <c r="G8" s="7">
        <v>70565107</v>
      </c>
      <c r="H8" s="7"/>
      <c r="I8" s="7">
        <f>C8+E8+G8</f>
        <v>96643793204</v>
      </c>
      <c r="J8" s="7"/>
      <c r="K8" s="7">
        <v>960768887317</v>
      </c>
      <c r="L8" s="7"/>
      <c r="M8" s="7">
        <v>79646140353</v>
      </c>
      <c r="N8" s="7"/>
      <c r="O8" s="7">
        <v>185255862</v>
      </c>
      <c r="P8" s="7"/>
      <c r="Q8" s="7">
        <f>K8+M8+O8</f>
        <v>1040600283532</v>
      </c>
    </row>
    <row r="9" spans="1:17">
      <c r="A9" s="1" t="s">
        <v>219</v>
      </c>
      <c r="C9" s="7">
        <v>6842819226</v>
      </c>
      <c r="D9" s="7"/>
      <c r="E9" s="7">
        <v>-28658888</v>
      </c>
      <c r="F9" s="7"/>
      <c r="G9" s="7">
        <v>116395492</v>
      </c>
      <c r="H9" s="7"/>
      <c r="I9" s="7">
        <f t="shared" ref="I9:I72" si="0">C9+E9+G9</f>
        <v>6930555830</v>
      </c>
      <c r="J9" s="7"/>
      <c r="K9" s="7">
        <v>356289764887</v>
      </c>
      <c r="L9" s="7"/>
      <c r="M9" s="7">
        <v>6699015402</v>
      </c>
      <c r="N9" s="7"/>
      <c r="O9" s="7">
        <v>63202799711</v>
      </c>
      <c r="P9" s="7"/>
      <c r="Q9" s="7">
        <f t="shared" ref="Q9:Q72" si="1">K9+M9+O9</f>
        <v>426191580000</v>
      </c>
    </row>
    <row r="10" spans="1:17">
      <c r="A10" s="1" t="s">
        <v>196</v>
      </c>
      <c r="C10" s="7">
        <v>1550611873</v>
      </c>
      <c r="D10" s="7"/>
      <c r="E10" s="7">
        <v>0</v>
      </c>
      <c r="F10" s="7"/>
      <c r="G10" s="7">
        <v>10018987500</v>
      </c>
      <c r="H10" s="7"/>
      <c r="I10" s="7">
        <f t="shared" si="0"/>
        <v>11569599373</v>
      </c>
      <c r="J10" s="7"/>
      <c r="K10" s="7">
        <v>68963112085</v>
      </c>
      <c r="L10" s="7"/>
      <c r="M10" s="7">
        <v>0</v>
      </c>
      <c r="N10" s="7"/>
      <c r="O10" s="7">
        <v>10018987500</v>
      </c>
      <c r="P10" s="7"/>
      <c r="Q10" s="7">
        <f t="shared" si="1"/>
        <v>78982099585</v>
      </c>
    </row>
    <row r="11" spans="1:17">
      <c r="A11" s="1" t="s">
        <v>216</v>
      </c>
      <c r="C11" s="7">
        <v>109337232100</v>
      </c>
      <c r="D11" s="7"/>
      <c r="E11" s="7">
        <v>37686129306</v>
      </c>
      <c r="F11" s="7"/>
      <c r="G11" s="7">
        <v>18399287</v>
      </c>
      <c r="H11" s="7"/>
      <c r="I11" s="7">
        <f t="shared" si="0"/>
        <v>147041760693</v>
      </c>
      <c r="J11" s="7"/>
      <c r="K11" s="7">
        <v>1167601660066</v>
      </c>
      <c r="L11" s="7"/>
      <c r="M11" s="7">
        <v>310671581412</v>
      </c>
      <c r="N11" s="7"/>
      <c r="O11" s="7">
        <v>1542373239</v>
      </c>
      <c r="P11" s="7"/>
      <c r="Q11" s="7">
        <f t="shared" si="1"/>
        <v>1479815614717</v>
      </c>
    </row>
    <row r="12" spans="1:17">
      <c r="A12" s="1" t="s">
        <v>265</v>
      </c>
      <c r="C12" s="7">
        <v>12749185913</v>
      </c>
      <c r="D12" s="7"/>
      <c r="E12" s="7">
        <v>305400137</v>
      </c>
      <c r="F12" s="7"/>
      <c r="G12" s="7">
        <v>-7431249</v>
      </c>
      <c r="H12" s="7"/>
      <c r="I12" s="7">
        <f t="shared" si="0"/>
        <v>13047154801</v>
      </c>
      <c r="J12" s="7"/>
      <c r="K12" s="7">
        <v>12749185913</v>
      </c>
      <c r="L12" s="7"/>
      <c r="M12" s="7">
        <v>305400137</v>
      </c>
      <c r="N12" s="7"/>
      <c r="O12" s="7">
        <v>-7431249</v>
      </c>
      <c r="P12" s="7"/>
      <c r="Q12" s="7">
        <f t="shared" si="1"/>
        <v>13047154801</v>
      </c>
    </row>
    <row r="13" spans="1:17">
      <c r="A13" s="1" t="s">
        <v>130</v>
      </c>
      <c r="C13" s="7">
        <v>0</v>
      </c>
      <c r="D13" s="7"/>
      <c r="E13" s="7">
        <v>-838215877</v>
      </c>
      <c r="F13" s="7"/>
      <c r="G13" s="7">
        <v>49645559562</v>
      </c>
      <c r="H13" s="7"/>
      <c r="I13" s="7">
        <f t="shared" si="0"/>
        <v>48807343685</v>
      </c>
      <c r="J13" s="7"/>
      <c r="K13" s="7">
        <v>0</v>
      </c>
      <c r="L13" s="7"/>
      <c r="M13" s="7">
        <v>135004544968</v>
      </c>
      <c r="N13" s="7"/>
      <c r="O13" s="7">
        <v>49645559562</v>
      </c>
      <c r="P13" s="7"/>
      <c r="Q13" s="7">
        <f t="shared" si="1"/>
        <v>184650104530</v>
      </c>
    </row>
    <row r="14" spans="1:17">
      <c r="A14" s="1" t="s">
        <v>151</v>
      </c>
      <c r="C14" s="7">
        <v>0</v>
      </c>
      <c r="D14" s="7"/>
      <c r="E14" s="7">
        <v>-211729833</v>
      </c>
      <c r="F14" s="7"/>
      <c r="G14" s="7">
        <v>73081831425</v>
      </c>
      <c r="H14" s="7"/>
      <c r="I14" s="7">
        <f t="shared" si="0"/>
        <v>72870101592</v>
      </c>
      <c r="J14" s="7"/>
      <c r="K14" s="7">
        <v>0</v>
      </c>
      <c r="L14" s="7"/>
      <c r="M14" s="7">
        <v>281780875430</v>
      </c>
      <c r="N14" s="7"/>
      <c r="O14" s="7">
        <v>73081831425</v>
      </c>
      <c r="P14" s="7"/>
      <c r="Q14" s="7">
        <f t="shared" si="1"/>
        <v>354862706855</v>
      </c>
    </row>
    <row r="15" spans="1:17">
      <c r="A15" s="1" t="s">
        <v>107</v>
      </c>
      <c r="C15" s="7">
        <v>0</v>
      </c>
      <c r="D15" s="7"/>
      <c r="E15" s="7">
        <v>0</v>
      </c>
      <c r="F15" s="7"/>
      <c r="G15" s="7">
        <v>316646554107</v>
      </c>
      <c r="H15" s="7"/>
      <c r="I15" s="7">
        <f t="shared" si="0"/>
        <v>316646554107</v>
      </c>
      <c r="J15" s="7"/>
      <c r="K15" s="7">
        <v>0</v>
      </c>
      <c r="L15" s="7"/>
      <c r="M15" s="7">
        <v>0</v>
      </c>
      <c r="N15" s="7"/>
      <c r="O15" s="7">
        <v>316646554107</v>
      </c>
      <c r="P15" s="7"/>
      <c r="Q15" s="7">
        <f t="shared" si="1"/>
        <v>316646554107</v>
      </c>
    </row>
    <row r="16" spans="1:17">
      <c r="A16" s="1" t="s">
        <v>113</v>
      </c>
      <c r="C16" s="7">
        <v>0</v>
      </c>
      <c r="D16" s="7"/>
      <c r="E16" s="7">
        <v>0</v>
      </c>
      <c r="F16" s="7"/>
      <c r="G16" s="7">
        <v>162866741432</v>
      </c>
      <c r="H16" s="7"/>
      <c r="I16" s="7">
        <f t="shared" si="0"/>
        <v>162866741432</v>
      </c>
      <c r="J16" s="7"/>
      <c r="K16" s="7">
        <v>0</v>
      </c>
      <c r="L16" s="7"/>
      <c r="M16" s="7">
        <v>0</v>
      </c>
      <c r="N16" s="7"/>
      <c r="O16" s="7">
        <v>162866741432</v>
      </c>
      <c r="P16" s="7"/>
      <c r="Q16" s="7">
        <f t="shared" si="1"/>
        <v>162866741432</v>
      </c>
    </row>
    <row r="17" spans="1:17">
      <c r="A17" s="1" t="s">
        <v>127</v>
      </c>
      <c r="C17" s="7">
        <v>0</v>
      </c>
      <c r="D17" s="7"/>
      <c r="E17" s="7">
        <v>-32711975179</v>
      </c>
      <c r="F17" s="7"/>
      <c r="G17" s="7">
        <v>70892445407</v>
      </c>
      <c r="H17" s="7"/>
      <c r="I17" s="7">
        <f t="shared" si="0"/>
        <v>38180470228</v>
      </c>
      <c r="J17" s="7"/>
      <c r="K17" s="7">
        <v>0</v>
      </c>
      <c r="L17" s="7"/>
      <c r="M17" s="7">
        <v>239031066093</v>
      </c>
      <c r="N17" s="7"/>
      <c r="O17" s="7">
        <v>279549340424</v>
      </c>
      <c r="P17" s="7"/>
      <c r="Q17" s="7">
        <f t="shared" si="1"/>
        <v>518580406517</v>
      </c>
    </row>
    <row r="18" spans="1:17">
      <c r="A18" s="1" t="s">
        <v>142</v>
      </c>
      <c r="C18" s="7">
        <v>0</v>
      </c>
      <c r="D18" s="7"/>
      <c r="E18" s="7">
        <v>6161613700</v>
      </c>
      <c r="F18" s="7"/>
      <c r="G18" s="7">
        <v>22207524787</v>
      </c>
      <c r="H18" s="7"/>
      <c r="I18" s="7">
        <f t="shared" si="0"/>
        <v>28369138487</v>
      </c>
      <c r="J18" s="7"/>
      <c r="K18" s="7">
        <v>0</v>
      </c>
      <c r="L18" s="7"/>
      <c r="M18" s="7">
        <v>38024657680</v>
      </c>
      <c r="N18" s="7"/>
      <c r="O18" s="7">
        <v>22207524787</v>
      </c>
      <c r="P18" s="7"/>
      <c r="Q18" s="7">
        <f t="shared" si="1"/>
        <v>60232182467</v>
      </c>
    </row>
    <row r="19" spans="1:17">
      <c r="A19" s="1" t="s">
        <v>136</v>
      </c>
      <c r="C19" s="7">
        <v>0</v>
      </c>
      <c r="D19" s="7"/>
      <c r="E19" s="7">
        <v>50325319415</v>
      </c>
      <c r="F19" s="7"/>
      <c r="G19" s="7">
        <v>25468228867</v>
      </c>
      <c r="H19" s="7"/>
      <c r="I19" s="7">
        <f t="shared" si="0"/>
        <v>75793548282</v>
      </c>
      <c r="J19" s="7"/>
      <c r="K19" s="7">
        <v>0</v>
      </c>
      <c r="L19" s="7"/>
      <c r="M19" s="7">
        <v>160900433723</v>
      </c>
      <c r="N19" s="7"/>
      <c r="O19" s="7">
        <v>25468228867</v>
      </c>
      <c r="P19" s="7"/>
      <c r="Q19" s="7">
        <f t="shared" si="1"/>
        <v>186368662590</v>
      </c>
    </row>
    <row r="20" spans="1:17">
      <c r="A20" s="1" t="s">
        <v>137</v>
      </c>
      <c r="C20" s="7">
        <v>0</v>
      </c>
      <c r="D20" s="7"/>
      <c r="E20" s="7">
        <v>-54737737145</v>
      </c>
      <c r="F20" s="7"/>
      <c r="G20" s="7">
        <v>112204800705</v>
      </c>
      <c r="H20" s="7"/>
      <c r="I20" s="7">
        <f t="shared" si="0"/>
        <v>57467063560</v>
      </c>
      <c r="J20" s="7"/>
      <c r="K20" s="7">
        <v>0</v>
      </c>
      <c r="L20" s="7"/>
      <c r="M20" s="7">
        <v>7946007148</v>
      </c>
      <c r="N20" s="7"/>
      <c r="O20" s="7">
        <v>112204800705</v>
      </c>
      <c r="P20" s="7"/>
      <c r="Q20" s="7">
        <f t="shared" si="1"/>
        <v>120150807853</v>
      </c>
    </row>
    <row r="21" spans="1:17">
      <c r="A21" s="1" t="s">
        <v>125</v>
      </c>
      <c r="C21" s="7">
        <v>0</v>
      </c>
      <c r="D21" s="7"/>
      <c r="E21" s="7">
        <v>0</v>
      </c>
      <c r="F21" s="7"/>
      <c r="G21" s="7">
        <v>31091683296</v>
      </c>
      <c r="H21" s="7"/>
      <c r="I21" s="7">
        <f t="shared" si="0"/>
        <v>31091683296</v>
      </c>
      <c r="J21" s="7"/>
      <c r="K21" s="7">
        <v>0</v>
      </c>
      <c r="L21" s="7"/>
      <c r="M21" s="7">
        <v>0</v>
      </c>
      <c r="N21" s="7"/>
      <c r="O21" s="7">
        <v>31091683296</v>
      </c>
      <c r="P21" s="7"/>
      <c r="Q21" s="7">
        <f t="shared" si="1"/>
        <v>31091683296</v>
      </c>
    </row>
    <row r="22" spans="1:17">
      <c r="A22" s="1" t="s">
        <v>139</v>
      </c>
      <c r="C22" s="7">
        <v>0</v>
      </c>
      <c r="D22" s="7"/>
      <c r="E22" s="7">
        <v>0</v>
      </c>
      <c r="F22" s="7"/>
      <c r="G22" s="7">
        <v>2726495557</v>
      </c>
      <c r="H22" s="7"/>
      <c r="I22" s="7">
        <f t="shared" si="0"/>
        <v>2726495557</v>
      </c>
      <c r="J22" s="7"/>
      <c r="K22" s="7">
        <v>0</v>
      </c>
      <c r="L22" s="7"/>
      <c r="M22" s="7">
        <v>0</v>
      </c>
      <c r="N22" s="7"/>
      <c r="O22" s="7">
        <v>2726495557</v>
      </c>
      <c r="P22" s="7"/>
      <c r="Q22" s="7">
        <f t="shared" si="1"/>
        <v>2726495557</v>
      </c>
    </row>
    <row r="23" spans="1:17">
      <c r="A23" s="1" t="s">
        <v>133</v>
      </c>
      <c r="C23" s="7">
        <v>0</v>
      </c>
      <c r="D23" s="7"/>
      <c r="E23" s="7">
        <v>-25597204384</v>
      </c>
      <c r="F23" s="7"/>
      <c r="G23" s="7">
        <v>61779821249</v>
      </c>
      <c r="H23" s="7"/>
      <c r="I23" s="7">
        <f t="shared" si="0"/>
        <v>36182616865</v>
      </c>
      <c r="J23" s="7"/>
      <c r="K23" s="7">
        <v>0</v>
      </c>
      <c r="L23" s="7"/>
      <c r="M23" s="7">
        <v>189905996009</v>
      </c>
      <c r="N23" s="7"/>
      <c r="O23" s="7">
        <v>169170755394</v>
      </c>
      <c r="P23" s="7"/>
      <c r="Q23" s="7">
        <f t="shared" si="1"/>
        <v>359076751403</v>
      </c>
    </row>
    <row r="24" spans="1:17">
      <c r="A24" s="1" t="s">
        <v>322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128022699954</v>
      </c>
      <c r="L24" s="7"/>
      <c r="M24" s="7">
        <v>0</v>
      </c>
      <c r="N24" s="7"/>
      <c r="O24" s="7">
        <v>15734549641</v>
      </c>
      <c r="P24" s="7"/>
      <c r="Q24" s="7">
        <f t="shared" si="1"/>
        <v>143757249595</v>
      </c>
    </row>
    <row r="25" spans="1:17">
      <c r="A25" s="1" t="s">
        <v>331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12747065441</v>
      </c>
      <c r="L25" s="7"/>
      <c r="M25" s="7">
        <v>0</v>
      </c>
      <c r="N25" s="7"/>
      <c r="O25" s="7">
        <v>49406250</v>
      </c>
      <c r="P25" s="7"/>
      <c r="Q25" s="7">
        <f t="shared" si="1"/>
        <v>12796471691</v>
      </c>
    </row>
    <row r="26" spans="1:17">
      <c r="A26" s="1" t="s">
        <v>199</v>
      </c>
      <c r="C26" s="7">
        <v>63554604123</v>
      </c>
      <c r="D26" s="7"/>
      <c r="E26" s="7">
        <v>19008740882</v>
      </c>
      <c r="F26" s="7"/>
      <c r="G26" s="7">
        <v>0</v>
      </c>
      <c r="H26" s="7"/>
      <c r="I26" s="7">
        <f t="shared" si="0"/>
        <v>82563345005</v>
      </c>
      <c r="J26" s="7"/>
      <c r="K26" s="7">
        <v>698031005813</v>
      </c>
      <c r="L26" s="7"/>
      <c r="M26" s="7">
        <v>195383540091</v>
      </c>
      <c r="N26" s="7"/>
      <c r="O26" s="7">
        <v>908702409</v>
      </c>
      <c r="P26" s="7"/>
      <c r="Q26" s="7">
        <f t="shared" si="1"/>
        <v>894323248313</v>
      </c>
    </row>
    <row r="27" spans="1:17">
      <c r="A27" s="1" t="s">
        <v>313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103167749741</v>
      </c>
      <c r="L27" s="7"/>
      <c r="M27" s="7">
        <v>0</v>
      </c>
      <c r="N27" s="7"/>
      <c r="O27" s="7">
        <v>58313582137</v>
      </c>
      <c r="P27" s="7"/>
      <c r="Q27" s="7">
        <f t="shared" si="1"/>
        <v>161481331878</v>
      </c>
    </row>
    <row r="28" spans="1:17">
      <c r="A28" s="1" t="s">
        <v>317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9792659588</v>
      </c>
      <c r="L28" s="7"/>
      <c r="M28" s="7">
        <v>0</v>
      </c>
      <c r="N28" s="7"/>
      <c r="O28" s="7">
        <v>29319358819</v>
      </c>
      <c r="P28" s="7"/>
      <c r="Q28" s="7">
        <f t="shared" si="1"/>
        <v>39112018407</v>
      </c>
    </row>
    <row r="29" spans="1:17">
      <c r="A29" s="1" t="s">
        <v>321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565066802428</v>
      </c>
      <c r="L29" s="7"/>
      <c r="M29" s="7">
        <v>0</v>
      </c>
      <c r="N29" s="7"/>
      <c r="O29" s="7">
        <v>71630702619</v>
      </c>
      <c r="P29" s="7"/>
      <c r="Q29" s="7">
        <f t="shared" si="1"/>
        <v>636697505047</v>
      </c>
    </row>
    <row r="30" spans="1:17">
      <c r="A30" s="1" t="s">
        <v>193</v>
      </c>
      <c r="C30" s="7">
        <v>10399887380</v>
      </c>
      <c r="D30" s="7"/>
      <c r="E30" s="7">
        <v>0</v>
      </c>
      <c r="F30" s="7"/>
      <c r="G30" s="7">
        <v>0</v>
      </c>
      <c r="H30" s="7"/>
      <c r="I30" s="7">
        <f t="shared" si="0"/>
        <v>10399887380</v>
      </c>
      <c r="J30" s="7"/>
      <c r="K30" s="7">
        <v>18220761735</v>
      </c>
      <c r="L30" s="7"/>
      <c r="M30" s="7">
        <v>44069443</v>
      </c>
      <c r="N30" s="7"/>
      <c r="O30" s="7">
        <v>860824017</v>
      </c>
      <c r="P30" s="7"/>
      <c r="Q30" s="7">
        <f t="shared" si="1"/>
        <v>19125655195</v>
      </c>
    </row>
    <row r="31" spans="1:17">
      <c r="A31" s="1" t="s">
        <v>315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137783927055</v>
      </c>
      <c r="L31" s="7"/>
      <c r="M31" s="7">
        <v>0</v>
      </c>
      <c r="N31" s="7"/>
      <c r="O31" s="7">
        <v>156757078425</v>
      </c>
      <c r="P31" s="7"/>
      <c r="Q31" s="7">
        <f t="shared" si="1"/>
        <v>294541005480</v>
      </c>
    </row>
    <row r="32" spans="1:17">
      <c r="A32" s="1" t="s">
        <v>213</v>
      </c>
      <c r="C32" s="7">
        <v>77528060963</v>
      </c>
      <c r="D32" s="7"/>
      <c r="E32" s="7">
        <v>20041130394</v>
      </c>
      <c r="F32" s="7"/>
      <c r="G32" s="7">
        <v>0</v>
      </c>
      <c r="H32" s="7"/>
      <c r="I32" s="7">
        <f t="shared" si="0"/>
        <v>97569191357</v>
      </c>
      <c r="J32" s="7"/>
      <c r="K32" s="7">
        <v>998318576101</v>
      </c>
      <c r="L32" s="7"/>
      <c r="M32" s="7">
        <v>242908302779</v>
      </c>
      <c r="N32" s="7"/>
      <c r="O32" s="7">
        <v>35313029716</v>
      </c>
      <c r="P32" s="7"/>
      <c r="Q32" s="7">
        <f t="shared" si="1"/>
        <v>1276539908596</v>
      </c>
    </row>
    <row r="33" spans="1:17">
      <c r="A33" s="1" t="s">
        <v>311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190292448309</v>
      </c>
      <c r="L33" s="7"/>
      <c r="M33" s="7">
        <v>0</v>
      </c>
      <c r="N33" s="7"/>
      <c r="O33" s="7">
        <v>38397808835</v>
      </c>
      <c r="P33" s="7"/>
      <c r="Q33" s="7">
        <f t="shared" si="1"/>
        <v>228690257144</v>
      </c>
    </row>
    <row r="34" spans="1:17">
      <c r="A34" s="1" t="s">
        <v>180</v>
      </c>
      <c r="C34" s="7">
        <v>15675010447</v>
      </c>
      <c r="D34" s="7"/>
      <c r="E34" s="7">
        <v>0</v>
      </c>
      <c r="F34" s="7"/>
      <c r="G34" s="7">
        <v>0</v>
      </c>
      <c r="H34" s="7"/>
      <c r="I34" s="7">
        <f t="shared" si="0"/>
        <v>15675010447</v>
      </c>
      <c r="J34" s="7"/>
      <c r="K34" s="7">
        <v>93850594008</v>
      </c>
      <c r="L34" s="7"/>
      <c r="M34" s="7">
        <v>614945177</v>
      </c>
      <c r="N34" s="7"/>
      <c r="O34" s="7">
        <v>5700226051</v>
      </c>
      <c r="P34" s="7"/>
      <c r="Q34" s="7">
        <f t="shared" si="1"/>
        <v>100165765236</v>
      </c>
    </row>
    <row r="35" spans="1:17">
      <c r="A35" s="1" t="s">
        <v>319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774657523398</v>
      </c>
      <c r="L35" s="7"/>
      <c r="M35" s="7">
        <v>0</v>
      </c>
      <c r="N35" s="7"/>
      <c r="O35" s="7">
        <v>329593165238</v>
      </c>
      <c r="P35" s="7"/>
      <c r="Q35" s="7">
        <f t="shared" si="1"/>
        <v>1104250688636</v>
      </c>
    </row>
    <row r="36" spans="1:17">
      <c r="A36" s="1" t="s">
        <v>221</v>
      </c>
      <c r="C36" s="7">
        <v>24527369451</v>
      </c>
      <c r="D36" s="7"/>
      <c r="E36" s="7">
        <v>0</v>
      </c>
      <c r="F36" s="7"/>
      <c r="G36" s="7">
        <v>0</v>
      </c>
      <c r="H36" s="7"/>
      <c r="I36" s="7">
        <f t="shared" si="0"/>
        <v>24527369451</v>
      </c>
      <c r="J36" s="7"/>
      <c r="K36" s="7">
        <v>646456346172</v>
      </c>
      <c r="L36" s="7"/>
      <c r="M36" s="7">
        <v>11561474977</v>
      </c>
      <c r="N36" s="7"/>
      <c r="O36" s="7">
        <v>75188752757</v>
      </c>
      <c r="P36" s="7"/>
      <c r="Q36" s="7">
        <f t="shared" si="1"/>
        <v>733206573906</v>
      </c>
    </row>
    <row r="37" spans="1:17">
      <c r="A37" s="1" t="s">
        <v>230</v>
      </c>
      <c r="C37" s="7">
        <v>100826882294</v>
      </c>
      <c r="D37" s="7"/>
      <c r="E37" s="7">
        <v>13837834999</v>
      </c>
      <c r="F37" s="7"/>
      <c r="G37" s="7">
        <v>0</v>
      </c>
      <c r="H37" s="7"/>
      <c r="I37" s="7">
        <f t="shared" si="0"/>
        <v>114664717293</v>
      </c>
      <c r="J37" s="7"/>
      <c r="K37" s="7">
        <v>1068342215743</v>
      </c>
      <c r="L37" s="7"/>
      <c r="M37" s="7">
        <v>124905722307</v>
      </c>
      <c r="N37" s="7"/>
      <c r="O37" s="7">
        <v>90242455</v>
      </c>
      <c r="P37" s="7"/>
      <c r="Q37" s="7">
        <f t="shared" si="1"/>
        <v>1193338180505</v>
      </c>
    </row>
    <row r="38" spans="1:17">
      <c r="A38" s="1" t="s">
        <v>324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549036370324</v>
      </c>
      <c r="L38" s="7"/>
      <c r="M38" s="7">
        <v>0</v>
      </c>
      <c r="N38" s="7"/>
      <c r="O38" s="7">
        <v>137016397203</v>
      </c>
      <c r="P38" s="7"/>
      <c r="Q38" s="7">
        <f t="shared" si="1"/>
        <v>686052767527</v>
      </c>
    </row>
    <row r="39" spans="1:17">
      <c r="A39" s="1" t="s">
        <v>243</v>
      </c>
      <c r="C39" s="7">
        <v>71873156731</v>
      </c>
      <c r="D39" s="7"/>
      <c r="E39" s="7">
        <v>11586926999</v>
      </c>
      <c r="F39" s="7"/>
      <c r="G39" s="7">
        <v>0</v>
      </c>
      <c r="H39" s="7"/>
      <c r="I39" s="7">
        <f t="shared" si="0"/>
        <v>83460083730</v>
      </c>
      <c r="J39" s="7"/>
      <c r="K39" s="7">
        <v>1104790820370</v>
      </c>
      <c r="L39" s="7"/>
      <c r="M39" s="7">
        <v>76723880220</v>
      </c>
      <c r="N39" s="7"/>
      <c r="O39" s="7">
        <v>37965756209</v>
      </c>
      <c r="P39" s="7"/>
      <c r="Q39" s="7">
        <f t="shared" si="1"/>
        <v>1219480456799</v>
      </c>
    </row>
    <row r="40" spans="1:17">
      <c r="A40" s="1" t="s">
        <v>309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242130324815</v>
      </c>
      <c r="L40" s="7"/>
      <c r="M40" s="7">
        <v>0</v>
      </c>
      <c r="N40" s="7"/>
      <c r="O40" s="7">
        <v>49651708415</v>
      </c>
      <c r="P40" s="7"/>
      <c r="Q40" s="7">
        <f t="shared" si="1"/>
        <v>291782033230</v>
      </c>
    </row>
    <row r="41" spans="1:17">
      <c r="A41" s="1" t="s">
        <v>370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0</v>
      </c>
      <c r="L41" s="7"/>
      <c r="M41" s="7">
        <v>0</v>
      </c>
      <c r="N41" s="7"/>
      <c r="O41" s="7">
        <v>85906641223</v>
      </c>
      <c r="P41" s="7"/>
      <c r="Q41" s="7">
        <f t="shared" si="1"/>
        <v>85906641223</v>
      </c>
    </row>
    <row r="42" spans="1:17">
      <c r="A42" s="1" t="s">
        <v>371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0</v>
      </c>
      <c r="L42" s="7"/>
      <c r="M42" s="7">
        <v>0</v>
      </c>
      <c r="N42" s="7"/>
      <c r="O42" s="7">
        <v>89029913433</v>
      </c>
      <c r="P42" s="7"/>
      <c r="Q42" s="7">
        <f t="shared" si="1"/>
        <v>89029913433</v>
      </c>
    </row>
    <row r="43" spans="1:17">
      <c r="A43" s="1" t="s">
        <v>372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0</v>
      </c>
      <c r="L43" s="7"/>
      <c r="M43" s="7">
        <v>0</v>
      </c>
      <c r="N43" s="7"/>
      <c r="O43" s="7">
        <v>282908682435</v>
      </c>
      <c r="P43" s="7"/>
      <c r="Q43" s="7">
        <f t="shared" si="1"/>
        <v>282908682435</v>
      </c>
    </row>
    <row r="44" spans="1:17">
      <c r="A44" s="1" t="s">
        <v>373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0</v>
      </c>
      <c r="L44" s="7"/>
      <c r="M44" s="7">
        <v>0</v>
      </c>
      <c r="N44" s="7"/>
      <c r="O44" s="7">
        <v>57773999652</v>
      </c>
      <c r="P44" s="7"/>
      <c r="Q44" s="7">
        <f t="shared" si="1"/>
        <v>57773999652</v>
      </c>
    </row>
    <row r="45" spans="1:17">
      <c r="A45" s="1" t="s">
        <v>374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0</v>
      </c>
      <c r="L45" s="7"/>
      <c r="M45" s="7">
        <v>0</v>
      </c>
      <c r="N45" s="7"/>
      <c r="O45" s="7">
        <v>12896218529</v>
      </c>
      <c r="P45" s="7"/>
      <c r="Q45" s="7">
        <f t="shared" si="1"/>
        <v>12896218529</v>
      </c>
    </row>
    <row r="46" spans="1:17">
      <c r="A46" s="1" t="s">
        <v>375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0</v>
      </c>
      <c r="L46" s="7"/>
      <c r="M46" s="7">
        <v>0</v>
      </c>
      <c r="N46" s="7"/>
      <c r="O46" s="7">
        <v>86254726563</v>
      </c>
      <c r="P46" s="7"/>
      <c r="Q46" s="7">
        <f t="shared" si="1"/>
        <v>86254726563</v>
      </c>
    </row>
    <row r="47" spans="1:17">
      <c r="A47" s="1" t="s">
        <v>376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0</v>
      </c>
      <c r="L47" s="7"/>
      <c r="M47" s="7">
        <v>0</v>
      </c>
      <c r="N47" s="7"/>
      <c r="O47" s="7">
        <v>163555653931</v>
      </c>
      <c r="P47" s="7"/>
      <c r="Q47" s="7">
        <f t="shared" si="1"/>
        <v>163555653931</v>
      </c>
    </row>
    <row r="48" spans="1:17">
      <c r="A48" s="1" t="s">
        <v>377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0</v>
      </c>
      <c r="L48" s="7"/>
      <c r="M48" s="7">
        <v>0</v>
      </c>
      <c r="N48" s="7"/>
      <c r="O48" s="7">
        <v>4254095379</v>
      </c>
      <c r="P48" s="7"/>
      <c r="Q48" s="7">
        <f t="shared" si="1"/>
        <v>4254095379</v>
      </c>
    </row>
    <row r="49" spans="1:17">
      <c r="A49" s="1" t="s">
        <v>378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0</v>
      </c>
      <c r="L49" s="7"/>
      <c r="M49" s="7">
        <v>0</v>
      </c>
      <c r="N49" s="7"/>
      <c r="O49" s="7">
        <v>302797095727</v>
      </c>
      <c r="P49" s="7"/>
      <c r="Q49" s="7">
        <f t="shared" si="1"/>
        <v>302797095727</v>
      </c>
    </row>
    <row r="50" spans="1:17">
      <c r="A50" s="1" t="s">
        <v>379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0</v>
      </c>
      <c r="L50" s="7"/>
      <c r="M50" s="7">
        <v>0</v>
      </c>
      <c r="N50" s="7"/>
      <c r="O50" s="7">
        <v>11992386863</v>
      </c>
      <c r="P50" s="7"/>
      <c r="Q50" s="7">
        <f t="shared" si="1"/>
        <v>11992386863</v>
      </c>
    </row>
    <row r="51" spans="1:17">
      <c r="A51" s="1" t="s">
        <v>145</v>
      </c>
      <c r="C51" s="7">
        <v>0</v>
      </c>
      <c r="D51" s="7"/>
      <c r="E51" s="7">
        <v>4845355756</v>
      </c>
      <c r="F51" s="7"/>
      <c r="G51" s="7">
        <v>0</v>
      </c>
      <c r="H51" s="7"/>
      <c r="I51" s="7">
        <f t="shared" si="0"/>
        <v>4845355756</v>
      </c>
      <c r="J51" s="7"/>
      <c r="K51" s="7">
        <v>0</v>
      </c>
      <c r="L51" s="7"/>
      <c r="M51" s="7">
        <v>29940373482</v>
      </c>
      <c r="N51" s="7"/>
      <c r="O51" s="7">
        <v>68405467426</v>
      </c>
      <c r="P51" s="7"/>
      <c r="Q51" s="7">
        <f t="shared" si="1"/>
        <v>98345840908</v>
      </c>
    </row>
    <row r="52" spans="1:17">
      <c r="A52" s="1" t="s">
        <v>123</v>
      </c>
      <c r="C52" s="7">
        <v>0</v>
      </c>
      <c r="D52" s="7"/>
      <c r="E52" s="7">
        <v>25730767894</v>
      </c>
      <c r="F52" s="7"/>
      <c r="G52" s="7">
        <v>0</v>
      </c>
      <c r="H52" s="7"/>
      <c r="I52" s="7">
        <f t="shared" si="0"/>
        <v>25730767894</v>
      </c>
      <c r="J52" s="7"/>
      <c r="K52" s="7">
        <v>0</v>
      </c>
      <c r="L52" s="7"/>
      <c r="M52" s="7">
        <v>217925998901</v>
      </c>
      <c r="N52" s="7"/>
      <c r="O52" s="7">
        <v>224019061669</v>
      </c>
      <c r="P52" s="7"/>
      <c r="Q52" s="7">
        <f t="shared" si="1"/>
        <v>441945060570</v>
      </c>
    </row>
    <row r="53" spans="1:17">
      <c r="A53" s="1" t="s">
        <v>380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0</v>
      </c>
      <c r="L53" s="7"/>
      <c r="M53" s="7">
        <v>0</v>
      </c>
      <c r="N53" s="7"/>
      <c r="O53" s="7">
        <v>52279096442</v>
      </c>
      <c r="P53" s="7"/>
      <c r="Q53" s="7">
        <f t="shared" si="1"/>
        <v>52279096442</v>
      </c>
    </row>
    <row r="54" spans="1:17">
      <c r="A54" s="1" t="s">
        <v>381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0</v>
      </c>
      <c r="L54" s="7"/>
      <c r="M54" s="7">
        <v>0</v>
      </c>
      <c r="N54" s="7"/>
      <c r="O54" s="7">
        <v>101148919493</v>
      </c>
      <c r="P54" s="7"/>
      <c r="Q54" s="7">
        <f t="shared" si="1"/>
        <v>101148919493</v>
      </c>
    </row>
    <row r="55" spans="1:17">
      <c r="A55" s="1" t="s">
        <v>382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0</v>
      </c>
      <c r="L55" s="7"/>
      <c r="M55" s="7">
        <v>0</v>
      </c>
      <c r="N55" s="7"/>
      <c r="O55" s="7">
        <v>261589967779</v>
      </c>
      <c r="P55" s="7"/>
      <c r="Q55" s="7">
        <f t="shared" si="1"/>
        <v>261589967779</v>
      </c>
    </row>
    <row r="56" spans="1:17">
      <c r="A56" s="1" t="s">
        <v>383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0</v>
      </c>
      <c r="L56" s="7"/>
      <c r="M56" s="7">
        <v>0</v>
      </c>
      <c r="N56" s="7"/>
      <c r="O56" s="7">
        <v>163004382330</v>
      </c>
      <c r="P56" s="7"/>
      <c r="Q56" s="7">
        <f t="shared" si="1"/>
        <v>163004382330</v>
      </c>
    </row>
    <row r="57" spans="1:17">
      <c r="A57" s="1" t="s">
        <v>237</v>
      </c>
      <c r="C57" s="7">
        <v>11358136300</v>
      </c>
      <c r="D57" s="7"/>
      <c r="E57" s="7">
        <v>1513474147</v>
      </c>
      <c r="F57" s="7"/>
      <c r="G57" s="7">
        <v>0</v>
      </c>
      <c r="H57" s="7"/>
      <c r="I57" s="7">
        <f t="shared" si="0"/>
        <v>12871610447</v>
      </c>
      <c r="J57" s="7"/>
      <c r="K57" s="7">
        <v>118804348645</v>
      </c>
      <c r="L57" s="7"/>
      <c r="M57" s="7">
        <v>33856627363</v>
      </c>
      <c r="N57" s="7"/>
      <c r="O57" s="7">
        <v>134994774</v>
      </c>
      <c r="P57" s="7"/>
      <c r="Q57" s="7">
        <f t="shared" si="1"/>
        <v>152795970782</v>
      </c>
    </row>
    <row r="58" spans="1:17">
      <c r="A58" s="1" t="s">
        <v>89</v>
      </c>
      <c r="C58" s="7">
        <v>64095834136</v>
      </c>
      <c r="D58" s="7"/>
      <c r="E58" s="7">
        <v>7923692945</v>
      </c>
      <c r="F58" s="7"/>
      <c r="G58" s="7">
        <v>0</v>
      </c>
      <c r="H58" s="7"/>
      <c r="I58" s="7">
        <f t="shared" si="0"/>
        <v>72019527081</v>
      </c>
      <c r="J58" s="7"/>
      <c r="K58" s="7">
        <v>92889078585</v>
      </c>
      <c r="L58" s="7"/>
      <c r="M58" s="7">
        <v>9908484710</v>
      </c>
      <c r="N58" s="7"/>
      <c r="O58" s="7">
        <v>5572500000</v>
      </c>
      <c r="P58" s="7"/>
      <c r="Q58" s="7">
        <f t="shared" si="1"/>
        <v>108370063295</v>
      </c>
    </row>
    <row r="59" spans="1:17">
      <c r="A59" s="1" t="s">
        <v>329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71129835074</v>
      </c>
      <c r="L59" s="7"/>
      <c r="M59" s="7">
        <v>0</v>
      </c>
      <c r="N59" s="7"/>
      <c r="O59" s="7">
        <v>45356757125</v>
      </c>
      <c r="P59" s="7"/>
      <c r="Q59" s="7">
        <f t="shared" si="1"/>
        <v>116486592199</v>
      </c>
    </row>
    <row r="60" spans="1:17">
      <c r="A60" s="1" t="s">
        <v>326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185872132</v>
      </c>
      <c r="L60" s="7"/>
      <c r="M60" s="7">
        <v>0</v>
      </c>
      <c r="N60" s="7"/>
      <c r="O60" s="7">
        <v>30112088</v>
      </c>
      <c r="P60" s="7"/>
      <c r="Q60" s="7">
        <f t="shared" si="1"/>
        <v>215984220</v>
      </c>
    </row>
    <row r="61" spans="1:17">
      <c r="A61" s="1" t="s">
        <v>328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61337803280</v>
      </c>
      <c r="L61" s="7"/>
      <c r="M61" s="7">
        <v>0</v>
      </c>
      <c r="N61" s="7"/>
      <c r="O61" s="7">
        <v>13452342689</v>
      </c>
      <c r="P61" s="7"/>
      <c r="Q61" s="7">
        <f t="shared" si="1"/>
        <v>74790145969</v>
      </c>
    </row>
    <row r="62" spans="1:17">
      <c r="A62" s="1" t="s">
        <v>246</v>
      </c>
      <c r="C62" s="7">
        <v>71975890411</v>
      </c>
      <c r="D62" s="7"/>
      <c r="E62" s="7">
        <v>-64774992875</v>
      </c>
      <c r="F62" s="7"/>
      <c r="G62" s="7">
        <v>0</v>
      </c>
      <c r="H62" s="7"/>
      <c r="I62" s="7">
        <f t="shared" si="0"/>
        <v>7200897536</v>
      </c>
      <c r="J62" s="7"/>
      <c r="K62" s="7">
        <v>71975890411</v>
      </c>
      <c r="L62" s="7"/>
      <c r="M62" s="7">
        <v>-64774992875</v>
      </c>
      <c r="N62" s="7"/>
      <c r="O62" s="7">
        <v>0</v>
      </c>
      <c r="P62" s="7"/>
      <c r="Q62" s="7">
        <f t="shared" si="1"/>
        <v>7200897536</v>
      </c>
    </row>
    <row r="63" spans="1:17">
      <c r="A63" s="1" t="s">
        <v>259</v>
      </c>
      <c r="C63" s="7">
        <v>20892821919</v>
      </c>
      <c r="D63" s="7"/>
      <c r="E63" s="7">
        <v>-8488230</v>
      </c>
      <c r="F63" s="7"/>
      <c r="G63" s="7">
        <v>0</v>
      </c>
      <c r="H63" s="7"/>
      <c r="I63" s="7">
        <f t="shared" si="0"/>
        <v>20884333689</v>
      </c>
      <c r="J63" s="7"/>
      <c r="K63" s="7">
        <v>20892821919</v>
      </c>
      <c r="L63" s="7"/>
      <c r="M63" s="7">
        <v>-8488230</v>
      </c>
      <c r="N63" s="7"/>
      <c r="O63" s="7">
        <v>0</v>
      </c>
      <c r="P63" s="7"/>
      <c r="Q63" s="7">
        <f t="shared" si="1"/>
        <v>20884333689</v>
      </c>
    </row>
    <row r="64" spans="1:17">
      <c r="A64" s="1" t="s">
        <v>187</v>
      </c>
      <c r="C64" s="7">
        <v>72568064785</v>
      </c>
      <c r="D64" s="7"/>
      <c r="E64" s="7">
        <v>7295909272</v>
      </c>
      <c r="F64" s="7"/>
      <c r="G64" s="7">
        <v>0</v>
      </c>
      <c r="H64" s="7"/>
      <c r="I64" s="7">
        <f t="shared" si="0"/>
        <v>79863974057</v>
      </c>
      <c r="J64" s="7"/>
      <c r="K64" s="7">
        <v>86337673786</v>
      </c>
      <c r="L64" s="7"/>
      <c r="M64" s="7">
        <v>7104282896</v>
      </c>
      <c r="N64" s="7"/>
      <c r="O64" s="7">
        <v>0</v>
      </c>
      <c r="P64" s="7"/>
      <c r="Q64" s="7">
        <f t="shared" si="1"/>
        <v>93441956682</v>
      </c>
    </row>
    <row r="65" spans="1:17">
      <c r="A65" s="1" t="s">
        <v>231</v>
      </c>
      <c r="C65" s="7">
        <v>66957480053</v>
      </c>
      <c r="D65" s="7"/>
      <c r="E65" s="7">
        <v>10349598937</v>
      </c>
      <c r="F65" s="7"/>
      <c r="G65" s="7">
        <v>0</v>
      </c>
      <c r="H65" s="7"/>
      <c r="I65" s="7">
        <f t="shared" si="0"/>
        <v>77307078990</v>
      </c>
      <c r="J65" s="7"/>
      <c r="K65" s="7">
        <v>140995032364</v>
      </c>
      <c r="L65" s="7"/>
      <c r="M65" s="7">
        <v>30267482562</v>
      </c>
      <c r="N65" s="7"/>
      <c r="O65" s="7">
        <v>0</v>
      </c>
      <c r="P65" s="7"/>
      <c r="Q65" s="7">
        <f t="shared" si="1"/>
        <v>171262514926</v>
      </c>
    </row>
    <row r="66" spans="1:17">
      <c r="A66" s="1" t="s">
        <v>182</v>
      </c>
      <c r="C66" s="7">
        <v>4552468000</v>
      </c>
      <c r="D66" s="7"/>
      <c r="E66" s="7">
        <v>0</v>
      </c>
      <c r="F66" s="7"/>
      <c r="G66" s="7">
        <v>0</v>
      </c>
      <c r="H66" s="7"/>
      <c r="I66" s="7">
        <f t="shared" si="0"/>
        <v>4552468000</v>
      </c>
      <c r="J66" s="7"/>
      <c r="K66" s="7">
        <v>11187858972</v>
      </c>
      <c r="L66" s="7"/>
      <c r="M66" s="7">
        <v>324639352</v>
      </c>
      <c r="N66" s="7"/>
      <c r="O66" s="7">
        <v>0</v>
      </c>
      <c r="P66" s="7"/>
      <c r="Q66" s="7">
        <f t="shared" si="1"/>
        <v>11512498324</v>
      </c>
    </row>
    <row r="67" spans="1:17">
      <c r="A67" s="1" t="s">
        <v>185</v>
      </c>
      <c r="C67" s="7">
        <v>113811699978</v>
      </c>
      <c r="D67" s="7"/>
      <c r="E67" s="7">
        <v>0</v>
      </c>
      <c r="F67" s="7"/>
      <c r="G67" s="7">
        <v>0</v>
      </c>
      <c r="H67" s="7"/>
      <c r="I67" s="7">
        <f t="shared" si="0"/>
        <v>113811699978</v>
      </c>
      <c r="J67" s="7"/>
      <c r="K67" s="7">
        <v>307131821242</v>
      </c>
      <c r="L67" s="7"/>
      <c r="M67" s="7">
        <v>22973037281</v>
      </c>
      <c r="N67" s="7"/>
      <c r="O67" s="7">
        <v>0</v>
      </c>
      <c r="P67" s="7"/>
      <c r="Q67" s="7">
        <f t="shared" si="1"/>
        <v>330104858523</v>
      </c>
    </row>
    <row r="68" spans="1:17">
      <c r="A68" s="1" t="s">
        <v>177</v>
      </c>
      <c r="C68" s="7">
        <v>61962685827</v>
      </c>
      <c r="D68" s="7"/>
      <c r="E68" s="7">
        <v>7763699145</v>
      </c>
      <c r="F68" s="7"/>
      <c r="G68" s="7">
        <v>0</v>
      </c>
      <c r="H68" s="7"/>
      <c r="I68" s="7">
        <f t="shared" si="0"/>
        <v>69726384972</v>
      </c>
      <c r="J68" s="7"/>
      <c r="K68" s="7">
        <v>231289611501</v>
      </c>
      <c r="L68" s="7"/>
      <c r="M68" s="7">
        <v>17051619345</v>
      </c>
      <c r="N68" s="7"/>
      <c r="O68" s="7">
        <v>0</v>
      </c>
      <c r="P68" s="7"/>
      <c r="Q68" s="7">
        <f t="shared" si="1"/>
        <v>248341230846</v>
      </c>
    </row>
    <row r="69" spans="1:17">
      <c r="A69" s="1" t="s">
        <v>256</v>
      </c>
      <c r="C69" s="7">
        <v>23516067521</v>
      </c>
      <c r="D69" s="7"/>
      <c r="E69" s="7">
        <v>766362305</v>
      </c>
      <c r="F69" s="7"/>
      <c r="G69" s="7">
        <v>0</v>
      </c>
      <c r="H69" s="7"/>
      <c r="I69" s="7">
        <f t="shared" si="0"/>
        <v>24282429826</v>
      </c>
      <c r="J69" s="7"/>
      <c r="K69" s="7">
        <v>23516067521</v>
      </c>
      <c r="L69" s="7"/>
      <c r="M69" s="7">
        <v>766362305</v>
      </c>
      <c r="N69" s="7"/>
      <c r="O69" s="7">
        <v>0</v>
      </c>
      <c r="P69" s="7"/>
      <c r="Q69" s="7">
        <f t="shared" si="1"/>
        <v>24282429826</v>
      </c>
    </row>
    <row r="70" spans="1:17">
      <c r="A70" s="1" t="s">
        <v>224</v>
      </c>
      <c r="C70" s="7">
        <v>79527249736</v>
      </c>
      <c r="D70" s="7"/>
      <c r="E70" s="7">
        <v>22853114407</v>
      </c>
      <c r="F70" s="7"/>
      <c r="G70" s="7">
        <v>0</v>
      </c>
      <c r="H70" s="7"/>
      <c r="I70" s="7">
        <f t="shared" si="0"/>
        <v>102380364143</v>
      </c>
      <c r="J70" s="7"/>
      <c r="K70" s="7">
        <v>676967201564</v>
      </c>
      <c r="L70" s="7"/>
      <c r="M70" s="7">
        <v>150381311767</v>
      </c>
      <c r="N70" s="7"/>
      <c r="O70" s="7">
        <v>0</v>
      </c>
      <c r="P70" s="7"/>
      <c r="Q70" s="7">
        <f t="shared" si="1"/>
        <v>827348513331</v>
      </c>
    </row>
    <row r="71" spans="1:17">
      <c r="A71" s="1" t="s">
        <v>165</v>
      </c>
      <c r="C71" s="7">
        <v>116566027396</v>
      </c>
      <c r="D71" s="7"/>
      <c r="E71" s="7">
        <v>14211949265</v>
      </c>
      <c r="F71" s="7"/>
      <c r="G71" s="7">
        <v>0</v>
      </c>
      <c r="H71" s="7"/>
      <c r="I71" s="7">
        <f t="shared" si="0"/>
        <v>130777976661</v>
      </c>
      <c r="J71" s="7"/>
      <c r="K71" s="7">
        <v>704098086340</v>
      </c>
      <c r="L71" s="7"/>
      <c r="M71" s="7">
        <v>58832176718</v>
      </c>
      <c r="N71" s="7"/>
      <c r="O71" s="7">
        <v>0</v>
      </c>
      <c r="P71" s="7"/>
      <c r="Q71" s="7">
        <f t="shared" si="1"/>
        <v>762930263058</v>
      </c>
    </row>
    <row r="72" spans="1:17">
      <c r="A72" s="1" t="s">
        <v>83</v>
      </c>
      <c r="C72" s="7">
        <v>30013472307</v>
      </c>
      <c r="D72" s="7"/>
      <c r="E72" s="7">
        <v>1315949005</v>
      </c>
      <c r="F72" s="7"/>
      <c r="G72" s="7">
        <v>0</v>
      </c>
      <c r="H72" s="7"/>
      <c r="I72" s="7">
        <f t="shared" si="0"/>
        <v>31329421312</v>
      </c>
      <c r="J72" s="7"/>
      <c r="K72" s="7">
        <v>37167480644</v>
      </c>
      <c r="L72" s="7"/>
      <c r="M72" s="7">
        <v>1241423695</v>
      </c>
      <c r="N72" s="7"/>
      <c r="O72" s="7">
        <v>0</v>
      </c>
      <c r="P72" s="7"/>
      <c r="Q72" s="7">
        <f t="shared" si="1"/>
        <v>38408904339</v>
      </c>
    </row>
    <row r="73" spans="1:17">
      <c r="A73" s="1" t="s">
        <v>262</v>
      </c>
      <c r="C73" s="7">
        <v>5192225431</v>
      </c>
      <c r="D73" s="7"/>
      <c r="E73" s="7">
        <v>557752562</v>
      </c>
      <c r="F73" s="7"/>
      <c r="G73" s="7">
        <v>0</v>
      </c>
      <c r="H73" s="7"/>
      <c r="I73" s="7">
        <f t="shared" ref="I73:I106" si="2">C73+E73+G73</f>
        <v>5749977993</v>
      </c>
      <c r="J73" s="7"/>
      <c r="K73" s="7">
        <v>5192225431</v>
      </c>
      <c r="L73" s="7"/>
      <c r="M73" s="7">
        <v>557752562</v>
      </c>
      <c r="N73" s="7"/>
      <c r="O73" s="7">
        <v>0</v>
      </c>
      <c r="P73" s="7"/>
      <c r="Q73" s="7">
        <f t="shared" ref="Q73:Q106" si="3">K73+M73+O73</f>
        <v>5749977993</v>
      </c>
    </row>
    <row r="74" spans="1:17">
      <c r="A74" s="1" t="s">
        <v>307</v>
      </c>
      <c r="C74" s="7">
        <v>84115291415</v>
      </c>
      <c r="D74" s="7"/>
      <c r="E74" s="7">
        <v>-35140030501</v>
      </c>
      <c r="F74" s="7"/>
      <c r="G74" s="7">
        <v>0</v>
      </c>
      <c r="H74" s="7"/>
      <c r="I74" s="7">
        <f t="shared" si="2"/>
        <v>48975260914</v>
      </c>
      <c r="J74" s="7"/>
      <c r="K74" s="7">
        <v>84115291415</v>
      </c>
      <c r="L74" s="7"/>
      <c r="M74" s="7">
        <v>-35140030501</v>
      </c>
      <c r="N74" s="7"/>
      <c r="O74" s="7">
        <v>0</v>
      </c>
      <c r="P74" s="7"/>
      <c r="Q74" s="7">
        <f t="shared" si="3"/>
        <v>48975260914</v>
      </c>
    </row>
    <row r="75" spans="1:17">
      <c r="A75" s="1" t="s">
        <v>227</v>
      </c>
      <c r="C75" s="7">
        <v>93480194475</v>
      </c>
      <c r="D75" s="7"/>
      <c r="E75" s="7">
        <v>23365152293</v>
      </c>
      <c r="F75" s="7"/>
      <c r="G75" s="7">
        <v>0</v>
      </c>
      <c r="H75" s="7"/>
      <c r="I75" s="7">
        <f t="shared" si="2"/>
        <v>116845346768</v>
      </c>
      <c r="J75" s="7"/>
      <c r="K75" s="7">
        <v>1029818449282</v>
      </c>
      <c r="L75" s="7"/>
      <c r="M75" s="7">
        <v>312087665186</v>
      </c>
      <c r="N75" s="7"/>
      <c r="O75" s="7">
        <v>0</v>
      </c>
      <c r="P75" s="7"/>
      <c r="Q75" s="7">
        <f t="shared" si="3"/>
        <v>1341906114468</v>
      </c>
    </row>
    <row r="76" spans="1:17">
      <c r="A76" s="1" t="s">
        <v>159</v>
      </c>
      <c r="C76" s="7">
        <v>33571967443</v>
      </c>
      <c r="D76" s="7"/>
      <c r="E76" s="7">
        <v>799969000</v>
      </c>
      <c r="F76" s="7"/>
      <c r="G76" s="7">
        <v>0</v>
      </c>
      <c r="H76" s="7"/>
      <c r="I76" s="7">
        <f t="shared" si="2"/>
        <v>34371936443</v>
      </c>
      <c r="J76" s="7"/>
      <c r="K76" s="7">
        <v>104712765537</v>
      </c>
      <c r="L76" s="7"/>
      <c r="M76" s="7">
        <v>-33684323000</v>
      </c>
      <c r="N76" s="7"/>
      <c r="O76" s="7">
        <v>0</v>
      </c>
      <c r="P76" s="7"/>
      <c r="Q76" s="7">
        <f t="shared" si="3"/>
        <v>71028442537</v>
      </c>
    </row>
    <row r="77" spans="1:17">
      <c r="A77" s="1" t="s">
        <v>255</v>
      </c>
      <c r="C77" s="7">
        <v>46538812783</v>
      </c>
      <c r="D77" s="7"/>
      <c r="E77" s="7">
        <v>1599596800</v>
      </c>
      <c r="F77" s="7"/>
      <c r="G77" s="7">
        <v>0</v>
      </c>
      <c r="H77" s="7"/>
      <c r="I77" s="7">
        <f t="shared" si="2"/>
        <v>48138409583</v>
      </c>
      <c r="J77" s="7"/>
      <c r="K77" s="7">
        <v>46538812783</v>
      </c>
      <c r="L77" s="7"/>
      <c r="M77" s="7">
        <v>1599596800</v>
      </c>
      <c r="N77" s="7"/>
      <c r="O77" s="7">
        <v>0</v>
      </c>
      <c r="P77" s="7"/>
      <c r="Q77" s="7">
        <f t="shared" si="3"/>
        <v>48138409583</v>
      </c>
    </row>
    <row r="78" spans="1:17">
      <c r="A78" s="1" t="s">
        <v>208</v>
      </c>
      <c r="C78" s="7">
        <v>16912324115</v>
      </c>
      <c r="D78" s="7"/>
      <c r="E78" s="7">
        <v>4197452743</v>
      </c>
      <c r="F78" s="7"/>
      <c r="G78" s="7">
        <v>0</v>
      </c>
      <c r="H78" s="7"/>
      <c r="I78" s="7">
        <f t="shared" si="2"/>
        <v>21109776858</v>
      </c>
      <c r="J78" s="7"/>
      <c r="K78" s="7">
        <v>181310252124</v>
      </c>
      <c r="L78" s="7"/>
      <c r="M78" s="7">
        <v>32142901614</v>
      </c>
      <c r="N78" s="7"/>
      <c r="O78" s="7">
        <v>0</v>
      </c>
      <c r="P78" s="7"/>
      <c r="Q78" s="7">
        <f t="shared" si="3"/>
        <v>213453153738</v>
      </c>
    </row>
    <row r="79" spans="1:17">
      <c r="A79" s="1" t="s">
        <v>156</v>
      </c>
      <c r="C79" s="7">
        <v>18972144020</v>
      </c>
      <c r="D79" s="7"/>
      <c r="E79" s="7">
        <v>1763379277</v>
      </c>
      <c r="F79" s="7"/>
      <c r="G79" s="7">
        <v>0</v>
      </c>
      <c r="H79" s="7"/>
      <c r="I79" s="7">
        <f t="shared" si="2"/>
        <v>20735523297</v>
      </c>
      <c r="J79" s="7"/>
      <c r="K79" s="7">
        <v>18972144020</v>
      </c>
      <c r="L79" s="7"/>
      <c r="M79" s="7">
        <v>1719219796</v>
      </c>
      <c r="N79" s="7"/>
      <c r="O79" s="7">
        <v>0</v>
      </c>
      <c r="P79" s="7"/>
      <c r="Q79" s="7">
        <f t="shared" si="3"/>
        <v>20691363816</v>
      </c>
    </row>
    <row r="80" spans="1:17">
      <c r="A80" s="1" t="s">
        <v>205</v>
      </c>
      <c r="C80" s="7">
        <v>67456898828</v>
      </c>
      <c r="D80" s="7"/>
      <c r="E80" s="7">
        <v>19570808306</v>
      </c>
      <c r="F80" s="7"/>
      <c r="G80" s="7">
        <v>0</v>
      </c>
      <c r="H80" s="7"/>
      <c r="I80" s="7">
        <f t="shared" si="2"/>
        <v>87027707134</v>
      </c>
      <c r="J80" s="7"/>
      <c r="K80" s="7">
        <v>697881032778</v>
      </c>
      <c r="L80" s="7"/>
      <c r="M80" s="7">
        <v>70398251352</v>
      </c>
      <c r="N80" s="7"/>
      <c r="O80" s="7">
        <v>0</v>
      </c>
      <c r="P80" s="7"/>
      <c r="Q80" s="7">
        <f t="shared" si="3"/>
        <v>768279284130</v>
      </c>
    </row>
    <row r="81" spans="1:17">
      <c r="A81" s="1" t="s">
        <v>202</v>
      </c>
      <c r="C81" s="7">
        <v>1420789603</v>
      </c>
      <c r="D81" s="7"/>
      <c r="E81" s="7">
        <v>0</v>
      </c>
      <c r="F81" s="7"/>
      <c r="G81" s="7">
        <v>0</v>
      </c>
      <c r="H81" s="7"/>
      <c r="I81" s="7">
        <f t="shared" si="2"/>
        <v>1420789603</v>
      </c>
      <c r="J81" s="7"/>
      <c r="K81" s="7">
        <v>15677299086</v>
      </c>
      <c r="L81" s="7"/>
      <c r="M81" s="7">
        <v>-260089921</v>
      </c>
      <c r="N81" s="7"/>
      <c r="O81" s="7">
        <v>0</v>
      </c>
      <c r="P81" s="7"/>
      <c r="Q81" s="7">
        <f t="shared" si="3"/>
        <v>15417209165</v>
      </c>
    </row>
    <row r="82" spans="1:17">
      <c r="A82" s="1" t="s">
        <v>190</v>
      </c>
      <c r="C82" s="7">
        <v>31966481176</v>
      </c>
      <c r="D82" s="7"/>
      <c r="E82" s="7">
        <v>0</v>
      </c>
      <c r="F82" s="7"/>
      <c r="G82" s="7">
        <v>0</v>
      </c>
      <c r="H82" s="7"/>
      <c r="I82" s="7">
        <f t="shared" si="2"/>
        <v>31966481176</v>
      </c>
      <c r="J82" s="7"/>
      <c r="K82" s="7">
        <v>331870374219</v>
      </c>
      <c r="L82" s="7"/>
      <c r="M82" s="7">
        <v>184799887927</v>
      </c>
      <c r="N82" s="7"/>
      <c r="O82" s="7">
        <v>0</v>
      </c>
      <c r="P82" s="7"/>
      <c r="Q82" s="7">
        <f t="shared" si="3"/>
        <v>516670262146</v>
      </c>
    </row>
    <row r="83" spans="1:17">
      <c r="A83" s="1" t="s">
        <v>86</v>
      </c>
      <c r="C83" s="7">
        <v>55524923762</v>
      </c>
      <c r="D83" s="7"/>
      <c r="E83" s="7">
        <v>3511163937</v>
      </c>
      <c r="F83" s="7"/>
      <c r="G83" s="7">
        <v>0</v>
      </c>
      <c r="H83" s="7"/>
      <c r="I83" s="7">
        <f t="shared" si="2"/>
        <v>59036087699</v>
      </c>
      <c r="J83" s="7"/>
      <c r="K83" s="7">
        <v>385547233967</v>
      </c>
      <c r="L83" s="7"/>
      <c r="M83" s="7">
        <v>32657923724</v>
      </c>
      <c r="N83" s="7"/>
      <c r="O83" s="7">
        <v>0</v>
      </c>
      <c r="P83" s="7"/>
      <c r="Q83" s="7">
        <f t="shared" si="3"/>
        <v>418205157691</v>
      </c>
    </row>
    <row r="84" spans="1:17">
      <c r="A84" s="1" t="s">
        <v>240</v>
      </c>
      <c r="C84" s="7">
        <v>15195304506</v>
      </c>
      <c r="D84" s="7"/>
      <c r="E84" s="7">
        <v>2537901652</v>
      </c>
      <c r="F84" s="7"/>
      <c r="G84" s="7">
        <v>0</v>
      </c>
      <c r="H84" s="7"/>
      <c r="I84" s="7">
        <f t="shared" si="2"/>
        <v>17733206158</v>
      </c>
      <c r="J84" s="7"/>
      <c r="K84" s="7">
        <v>163788752946</v>
      </c>
      <c r="L84" s="7"/>
      <c r="M84" s="7">
        <v>55682842206</v>
      </c>
      <c r="N84" s="7"/>
      <c r="O84" s="7">
        <v>0</v>
      </c>
      <c r="P84" s="7"/>
      <c r="Q84" s="7">
        <f t="shared" si="3"/>
        <v>219471595152</v>
      </c>
    </row>
    <row r="85" spans="1:17">
      <c r="A85" s="1" t="s">
        <v>234</v>
      </c>
      <c r="C85" s="7">
        <v>15631638759</v>
      </c>
      <c r="D85" s="7"/>
      <c r="E85" s="7">
        <v>2082919284</v>
      </c>
      <c r="F85" s="7"/>
      <c r="G85" s="7">
        <v>0</v>
      </c>
      <c r="H85" s="7"/>
      <c r="I85" s="7">
        <f t="shared" si="2"/>
        <v>17714558043</v>
      </c>
      <c r="J85" s="7"/>
      <c r="K85" s="7">
        <v>163409997518</v>
      </c>
      <c r="L85" s="7"/>
      <c r="M85" s="7">
        <v>23596085616</v>
      </c>
      <c r="N85" s="7"/>
      <c r="O85" s="7">
        <v>0</v>
      </c>
      <c r="P85" s="7"/>
      <c r="Q85" s="7">
        <f t="shared" si="3"/>
        <v>187006083134</v>
      </c>
    </row>
    <row r="86" spans="1:17">
      <c r="A86" s="1" t="s">
        <v>239</v>
      </c>
      <c r="C86" s="7">
        <v>60963391157</v>
      </c>
      <c r="D86" s="7"/>
      <c r="E86" s="7">
        <v>8123385207</v>
      </c>
      <c r="F86" s="7"/>
      <c r="G86" s="7">
        <v>0</v>
      </c>
      <c r="H86" s="7"/>
      <c r="I86" s="7">
        <f t="shared" si="2"/>
        <v>69086776364</v>
      </c>
      <c r="J86" s="7"/>
      <c r="K86" s="7">
        <v>625927131295</v>
      </c>
      <c r="L86" s="7"/>
      <c r="M86" s="7">
        <v>110759602878</v>
      </c>
      <c r="N86" s="7"/>
      <c r="O86" s="7">
        <v>0</v>
      </c>
      <c r="P86" s="7"/>
      <c r="Q86" s="7">
        <f t="shared" si="3"/>
        <v>736686734173</v>
      </c>
    </row>
    <row r="87" spans="1:17">
      <c r="A87" s="1" t="s">
        <v>238</v>
      </c>
      <c r="C87" s="7">
        <v>26573785890</v>
      </c>
      <c r="D87" s="7"/>
      <c r="E87" s="7">
        <v>4341631756</v>
      </c>
      <c r="F87" s="7"/>
      <c r="G87" s="7">
        <v>0</v>
      </c>
      <c r="H87" s="7"/>
      <c r="I87" s="7">
        <f t="shared" si="2"/>
        <v>30915417646</v>
      </c>
      <c r="J87" s="7"/>
      <c r="K87" s="7">
        <v>275266133684</v>
      </c>
      <c r="L87" s="7"/>
      <c r="M87" s="7">
        <v>37125495482</v>
      </c>
      <c r="N87" s="7"/>
      <c r="O87" s="7">
        <v>0</v>
      </c>
      <c r="P87" s="7"/>
      <c r="Q87" s="7">
        <f t="shared" si="3"/>
        <v>312391629166</v>
      </c>
    </row>
    <row r="88" spans="1:17">
      <c r="A88" s="1" t="s">
        <v>162</v>
      </c>
      <c r="C88" s="7">
        <v>47900681138</v>
      </c>
      <c r="D88" s="7"/>
      <c r="E88" s="7">
        <v>9519711773</v>
      </c>
      <c r="F88" s="7"/>
      <c r="G88" s="7">
        <v>0</v>
      </c>
      <c r="H88" s="7"/>
      <c r="I88" s="7">
        <f t="shared" si="2"/>
        <v>57420392911</v>
      </c>
      <c r="J88" s="7"/>
      <c r="K88" s="7">
        <v>359356732801</v>
      </c>
      <c r="L88" s="7"/>
      <c r="M88" s="7">
        <v>87577427734</v>
      </c>
      <c r="N88" s="7"/>
      <c r="O88" s="7">
        <v>0</v>
      </c>
      <c r="P88" s="7"/>
      <c r="Q88" s="7">
        <f t="shared" si="3"/>
        <v>446934160535</v>
      </c>
    </row>
    <row r="89" spans="1:17">
      <c r="A89" s="1" t="s">
        <v>82</v>
      </c>
      <c r="C89" s="7">
        <v>13194809</v>
      </c>
      <c r="D89" s="7"/>
      <c r="E89" s="7">
        <v>0</v>
      </c>
      <c r="F89" s="7"/>
      <c r="G89" s="7">
        <v>0</v>
      </c>
      <c r="H89" s="7"/>
      <c r="I89" s="7">
        <f t="shared" si="2"/>
        <v>13194809</v>
      </c>
      <c r="J89" s="7"/>
      <c r="K89" s="7">
        <v>146779275</v>
      </c>
      <c r="L89" s="7"/>
      <c r="M89" s="7">
        <v>13999458</v>
      </c>
      <c r="N89" s="7"/>
      <c r="O89" s="7">
        <v>0</v>
      </c>
      <c r="P89" s="7"/>
      <c r="Q89" s="7">
        <f t="shared" si="3"/>
        <v>160778733</v>
      </c>
    </row>
    <row r="90" spans="1:17">
      <c r="A90" s="1" t="s">
        <v>78</v>
      </c>
      <c r="C90" s="7">
        <v>12924315985</v>
      </c>
      <c r="D90" s="7"/>
      <c r="E90" s="7">
        <v>3394815446</v>
      </c>
      <c r="F90" s="7"/>
      <c r="G90" s="7">
        <v>0</v>
      </c>
      <c r="H90" s="7"/>
      <c r="I90" s="7">
        <f t="shared" si="2"/>
        <v>16319131431</v>
      </c>
      <c r="J90" s="7"/>
      <c r="K90" s="7">
        <v>143770299297</v>
      </c>
      <c r="L90" s="7"/>
      <c r="M90" s="7">
        <v>44911273121</v>
      </c>
      <c r="N90" s="7"/>
      <c r="O90" s="7">
        <v>0</v>
      </c>
      <c r="P90" s="7"/>
      <c r="Q90" s="7">
        <f t="shared" si="3"/>
        <v>188681572418</v>
      </c>
    </row>
    <row r="91" spans="1:17">
      <c r="A91" s="1" t="s">
        <v>174</v>
      </c>
      <c r="C91" s="7">
        <v>13326378720</v>
      </c>
      <c r="D91" s="7"/>
      <c r="E91" s="7">
        <v>0</v>
      </c>
      <c r="F91" s="7"/>
      <c r="G91" s="7">
        <v>0</v>
      </c>
      <c r="H91" s="7"/>
      <c r="I91" s="7">
        <f t="shared" si="2"/>
        <v>13326378720</v>
      </c>
      <c r="J91" s="7"/>
      <c r="K91" s="7">
        <v>107206416897</v>
      </c>
      <c r="L91" s="7"/>
      <c r="M91" s="7">
        <v>8757955586</v>
      </c>
      <c r="N91" s="7"/>
      <c r="O91" s="7">
        <v>0</v>
      </c>
      <c r="P91" s="7"/>
      <c r="Q91" s="7">
        <f t="shared" si="3"/>
        <v>115964372483</v>
      </c>
    </row>
    <row r="92" spans="1:17">
      <c r="A92" s="1" t="s">
        <v>116</v>
      </c>
      <c r="C92" s="7">
        <v>0</v>
      </c>
      <c r="D92" s="7"/>
      <c r="E92" s="7">
        <v>10153233947</v>
      </c>
      <c r="F92" s="7"/>
      <c r="G92" s="7">
        <v>0</v>
      </c>
      <c r="H92" s="7"/>
      <c r="I92" s="7">
        <f t="shared" si="2"/>
        <v>10153233947</v>
      </c>
      <c r="J92" s="7"/>
      <c r="K92" s="7">
        <v>0</v>
      </c>
      <c r="L92" s="7"/>
      <c r="M92" s="7">
        <v>53899395142</v>
      </c>
      <c r="N92" s="7"/>
      <c r="O92" s="7">
        <v>0</v>
      </c>
      <c r="P92" s="7"/>
      <c r="Q92" s="7">
        <f t="shared" si="3"/>
        <v>53899395142</v>
      </c>
    </row>
    <row r="93" spans="1:17">
      <c r="A93" s="1" t="s">
        <v>119</v>
      </c>
      <c r="C93" s="7">
        <v>0</v>
      </c>
      <c r="D93" s="7"/>
      <c r="E93" s="7">
        <v>9229787107</v>
      </c>
      <c r="F93" s="7"/>
      <c r="G93" s="7">
        <v>0</v>
      </c>
      <c r="H93" s="7"/>
      <c r="I93" s="7">
        <f t="shared" si="2"/>
        <v>9229787107</v>
      </c>
      <c r="J93" s="7"/>
      <c r="K93" s="7">
        <v>0</v>
      </c>
      <c r="L93" s="7"/>
      <c r="M93" s="7">
        <v>53523097123</v>
      </c>
      <c r="N93" s="7"/>
      <c r="O93" s="7">
        <v>0</v>
      </c>
      <c r="P93" s="7"/>
      <c r="Q93" s="7">
        <f t="shared" si="3"/>
        <v>53523097123</v>
      </c>
    </row>
    <row r="94" spans="1:17">
      <c r="A94" s="1" t="s">
        <v>98</v>
      </c>
      <c r="C94" s="7">
        <v>0</v>
      </c>
      <c r="D94" s="7"/>
      <c r="E94" s="7">
        <v>58838187555</v>
      </c>
      <c r="F94" s="7"/>
      <c r="G94" s="7">
        <v>0</v>
      </c>
      <c r="H94" s="7"/>
      <c r="I94" s="7">
        <f t="shared" si="2"/>
        <v>58838187555</v>
      </c>
      <c r="J94" s="7"/>
      <c r="K94" s="7">
        <v>0</v>
      </c>
      <c r="L94" s="7"/>
      <c r="M94" s="7">
        <v>343214919254</v>
      </c>
      <c r="N94" s="7"/>
      <c r="O94" s="7">
        <v>0</v>
      </c>
      <c r="P94" s="7"/>
      <c r="Q94" s="7">
        <f t="shared" si="3"/>
        <v>343214919254</v>
      </c>
    </row>
    <row r="95" spans="1:17">
      <c r="A95" s="1" t="s">
        <v>101</v>
      </c>
      <c r="C95" s="7">
        <v>0</v>
      </c>
      <c r="D95" s="7"/>
      <c r="E95" s="7">
        <v>76015413804</v>
      </c>
      <c r="F95" s="7"/>
      <c r="G95" s="7">
        <v>0</v>
      </c>
      <c r="H95" s="7"/>
      <c r="I95" s="7">
        <f t="shared" si="2"/>
        <v>76015413804</v>
      </c>
      <c r="J95" s="7"/>
      <c r="K95" s="7">
        <v>0</v>
      </c>
      <c r="L95" s="7"/>
      <c r="M95" s="7">
        <v>494230310640</v>
      </c>
      <c r="N95" s="7"/>
      <c r="O95" s="7">
        <v>0</v>
      </c>
      <c r="P95" s="7"/>
      <c r="Q95" s="7">
        <f t="shared" si="3"/>
        <v>494230310640</v>
      </c>
    </row>
    <row r="96" spans="1:17">
      <c r="A96" s="1" t="s">
        <v>104</v>
      </c>
      <c r="C96" s="7">
        <v>0</v>
      </c>
      <c r="D96" s="7"/>
      <c r="E96" s="7">
        <v>62153661780</v>
      </c>
      <c r="F96" s="7"/>
      <c r="G96" s="7">
        <v>0</v>
      </c>
      <c r="H96" s="7"/>
      <c r="I96" s="7">
        <f t="shared" si="2"/>
        <v>62153661780</v>
      </c>
      <c r="J96" s="7"/>
      <c r="K96" s="7">
        <v>0</v>
      </c>
      <c r="L96" s="7"/>
      <c r="M96" s="7">
        <v>378229589702</v>
      </c>
      <c r="N96" s="7"/>
      <c r="O96" s="7">
        <v>0</v>
      </c>
      <c r="P96" s="7"/>
      <c r="Q96" s="7">
        <f t="shared" si="3"/>
        <v>378229589702</v>
      </c>
    </row>
    <row r="97" spans="1:17">
      <c r="A97" s="1" t="s">
        <v>121</v>
      </c>
      <c r="C97" s="7">
        <v>0</v>
      </c>
      <c r="D97" s="7"/>
      <c r="E97" s="7">
        <v>27143289209</v>
      </c>
      <c r="F97" s="7"/>
      <c r="G97" s="7">
        <v>0</v>
      </c>
      <c r="H97" s="7"/>
      <c r="I97" s="7">
        <f t="shared" si="2"/>
        <v>27143289209</v>
      </c>
      <c r="J97" s="7"/>
      <c r="K97" s="7">
        <v>0</v>
      </c>
      <c r="L97" s="7"/>
      <c r="M97" s="7">
        <v>87116772110</v>
      </c>
      <c r="N97" s="7"/>
      <c r="O97" s="7">
        <v>0</v>
      </c>
      <c r="P97" s="7"/>
      <c r="Q97" s="7">
        <f t="shared" si="3"/>
        <v>87116772110</v>
      </c>
    </row>
    <row r="98" spans="1:17">
      <c r="A98" s="1" t="s">
        <v>168</v>
      </c>
      <c r="C98" s="7">
        <v>0</v>
      </c>
      <c r="D98" s="7"/>
      <c r="E98" s="7">
        <v>60364862530</v>
      </c>
      <c r="F98" s="7"/>
      <c r="G98" s="7">
        <v>0</v>
      </c>
      <c r="H98" s="7"/>
      <c r="I98" s="7">
        <f t="shared" si="2"/>
        <v>60364862530</v>
      </c>
      <c r="J98" s="7"/>
      <c r="K98" s="7">
        <v>0</v>
      </c>
      <c r="L98" s="7"/>
      <c r="M98" s="7">
        <v>97188325514</v>
      </c>
      <c r="N98" s="7"/>
      <c r="O98" s="7">
        <v>0</v>
      </c>
      <c r="P98" s="7"/>
      <c r="Q98" s="7">
        <f t="shared" si="3"/>
        <v>97188325514</v>
      </c>
    </row>
    <row r="99" spans="1:17">
      <c r="A99" s="1" t="s">
        <v>249</v>
      </c>
      <c r="C99" s="7">
        <v>0</v>
      </c>
      <c r="D99" s="7"/>
      <c r="E99" s="7">
        <v>3643179536</v>
      </c>
      <c r="F99" s="7"/>
      <c r="G99" s="7">
        <v>0</v>
      </c>
      <c r="H99" s="7"/>
      <c r="I99" s="7">
        <f t="shared" si="2"/>
        <v>3643179536</v>
      </c>
      <c r="J99" s="7"/>
      <c r="K99" s="7">
        <v>0</v>
      </c>
      <c r="L99" s="7"/>
      <c r="M99" s="7">
        <v>3643179536</v>
      </c>
      <c r="N99" s="7"/>
      <c r="O99" s="7">
        <v>0</v>
      </c>
      <c r="P99" s="7"/>
      <c r="Q99" s="7">
        <f t="shared" si="3"/>
        <v>3643179536</v>
      </c>
    </row>
    <row r="100" spans="1:17">
      <c r="A100" s="1" t="s">
        <v>252</v>
      </c>
      <c r="C100" s="7">
        <v>0</v>
      </c>
      <c r="D100" s="7"/>
      <c r="E100" s="7">
        <v>6416939754</v>
      </c>
      <c r="F100" s="7"/>
      <c r="G100" s="7">
        <v>0</v>
      </c>
      <c r="H100" s="7"/>
      <c r="I100" s="7">
        <f t="shared" si="2"/>
        <v>6416939754</v>
      </c>
      <c r="J100" s="7"/>
      <c r="K100" s="7">
        <v>0</v>
      </c>
      <c r="L100" s="7"/>
      <c r="M100" s="7">
        <v>6416939754</v>
      </c>
      <c r="N100" s="7"/>
      <c r="O100" s="7">
        <v>0</v>
      </c>
      <c r="P100" s="7"/>
      <c r="Q100" s="7">
        <f t="shared" si="3"/>
        <v>6416939754</v>
      </c>
    </row>
    <row r="101" spans="1:17">
      <c r="A101" s="1" t="s">
        <v>171</v>
      </c>
      <c r="C101" s="7">
        <v>0</v>
      </c>
      <c r="D101" s="7"/>
      <c r="E101" s="7">
        <v>38940990970</v>
      </c>
      <c r="F101" s="7"/>
      <c r="G101" s="7">
        <v>0</v>
      </c>
      <c r="H101" s="7"/>
      <c r="I101" s="7">
        <f t="shared" si="2"/>
        <v>38940990970</v>
      </c>
      <c r="J101" s="7"/>
      <c r="K101" s="7">
        <v>0</v>
      </c>
      <c r="L101" s="7"/>
      <c r="M101" s="7">
        <v>55508907903</v>
      </c>
      <c r="N101" s="7"/>
      <c r="O101" s="7">
        <v>0</v>
      </c>
      <c r="P101" s="7"/>
      <c r="Q101" s="7">
        <f t="shared" si="3"/>
        <v>55508907903</v>
      </c>
    </row>
    <row r="102" spans="1:17">
      <c r="A102" s="1" t="s">
        <v>153</v>
      </c>
      <c r="C102" s="7">
        <v>0</v>
      </c>
      <c r="D102" s="7"/>
      <c r="E102" s="7">
        <v>28676282302</v>
      </c>
      <c r="F102" s="7"/>
      <c r="G102" s="7">
        <v>0</v>
      </c>
      <c r="H102" s="7"/>
      <c r="I102" s="7">
        <f t="shared" si="2"/>
        <v>28676282302</v>
      </c>
      <c r="J102" s="7"/>
      <c r="K102" s="7">
        <v>0</v>
      </c>
      <c r="L102" s="7"/>
      <c r="M102" s="7">
        <v>155329849681</v>
      </c>
      <c r="N102" s="7"/>
      <c r="O102" s="7">
        <v>0</v>
      </c>
      <c r="P102" s="7"/>
      <c r="Q102" s="7">
        <f t="shared" si="3"/>
        <v>155329849681</v>
      </c>
    </row>
    <row r="103" spans="1:17">
      <c r="A103" s="1" t="s">
        <v>95</v>
      </c>
      <c r="C103" s="7">
        <v>0</v>
      </c>
      <c r="D103" s="7"/>
      <c r="E103" s="7">
        <v>19420289196</v>
      </c>
      <c r="F103" s="7"/>
      <c r="G103" s="7">
        <v>0</v>
      </c>
      <c r="H103" s="7"/>
      <c r="I103" s="7">
        <f t="shared" si="2"/>
        <v>19420289196</v>
      </c>
      <c r="J103" s="7"/>
      <c r="K103" s="7">
        <v>0</v>
      </c>
      <c r="L103" s="7"/>
      <c r="M103" s="7">
        <v>32826306852</v>
      </c>
      <c r="N103" s="7"/>
      <c r="O103" s="7">
        <v>0</v>
      </c>
      <c r="P103" s="7"/>
      <c r="Q103" s="7">
        <f t="shared" si="3"/>
        <v>32826306852</v>
      </c>
    </row>
    <row r="104" spans="1:17">
      <c r="A104" s="1" t="s">
        <v>110</v>
      </c>
      <c r="C104" s="7">
        <v>0</v>
      </c>
      <c r="D104" s="7"/>
      <c r="E104" s="7">
        <v>53358587541</v>
      </c>
      <c r="F104" s="7"/>
      <c r="G104" s="7">
        <v>0</v>
      </c>
      <c r="H104" s="7"/>
      <c r="I104" s="7">
        <f t="shared" si="2"/>
        <v>53358587541</v>
      </c>
      <c r="J104" s="7"/>
      <c r="K104" s="7">
        <v>0</v>
      </c>
      <c r="L104" s="7"/>
      <c r="M104" s="7">
        <v>116669452337</v>
      </c>
      <c r="N104" s="7"/>
      <c r="O104" s="7">
        <v>0</v>
      </c>
      <c r="P104" s="7"/>
      <c r="Q104" s="7">
        <f t="shared" si="3"/>
        <v>116669452337</v>
      </c>
    </row>
    <row r="105" spans="1:17">
      <c r="A105" s="1" t="s">
        <v>92</v>
      </c>
      <c r="C105" s="7">
        <v>0</v>
      </c>
      <c r="D105" s="7"/>
      <c r="E105" s="7">
        <v>14315693495</v>
      </c>
      <c r="F105" s="7"/>
      <c r="G105" s="7">
        <v>0</v>
      </c>
      <c r="H105" s="7"/>
      <c r="I105" s="7">
        <f t="shared" si="2"/>
        <v>14315693495</v>
      </c>
      <c r="J105" s="7"/>
      <c r="K105" s="7">
        <v>0</v>
      </c>
      <c r="L105" s="7"/>
      <c r="M105" s="7">
        <v>21717259551</v>
      </c>
      <c r="N105" s="7"/>
      <c r="O105" s="7">
        <v>0</v>
      </c>
      <c r="P105" s="7"/>
      <c r="Q105" s="7">
        <f t="shared" si="3"/>
        <v>21717259551</v>
      </c>
    </row>
    <row r="106" spans="1:17">
      <c r="A106" s="1" t="s">
        <v>148</v>
      </c>
      <c r="C106" s="7">
        <v>0</v>
      </c>
      <c r="D106" s="7"/>
      <c r="E106" s="7">
        <v>27015880471</v>
      </c>
      <c r="F106" s="7"/>
      <c r="G106" s="7">
        <v>0</v>
      </c>
      <c r="H106" s="7"/>
      <c r="I106" s="7">
        <f t="shared" si="2"/>
        <v>27015880471</v>
      </c>
      <c r="J106" s="7"/>
      <c r="K106" s="7">
        <v>0</v>
      </c>
      <c r="L106" s="7"/>
      <c r="M106" s="7">
        <v>57459310854</v>
      </c>
      <c r="N106" s="7"/>
      <c r="O106" s="7">
        <v>0</v>
      </c>
      <c r="P106" s="7"/>
      <c r="Q106" s="7">
        <f t="shared" si="3"/>
        <v>57459310854</v>
      </c>
    </row>
    <row r="107" spans="1:17" ht="24.75" thickBot="1">
      <c r="C107" s="17">
        <f>SUM(C8:C106)</f>
        <v>1976933668965</v>
      </c>
      <c r="D107" s="7"/>
      <c r="E107" s="17">
        <f>SUM(E8:E106)</f>
        <v>630508877248</v>
      </c>
      <c r="F107" s="7"/>
      <c r="G107" s="17">
        <f>SUM(G8:G106)</f>
        <v>938828602531</v>
      </c>
      <c r="H107" s="7"/>
      <c r="I107" s="17">
        <f>SUM(I8:I106)</f>
        <v>3546271148744</v>
      </c>
      <c r="J107" s="7"/>
      <c r="K107" s="17">
        <f>SUM(SUM(K8:K106))</f>
        <v>17303495109598</v>
      </c>
      <c r="L107" s="7"/>
      <c r="M107" s="17">
        <f>SUM(M8:M106)</f>
        <v>5510125046194</v>
      </c>
      <c r="N107" s="7"/>
      <c r="O107" s="17">
        <f>SUM(O8:O106)</f>
        <v>4394455807365</v>
      </c>
      <c r="P107" s="7"/>
      <c r="Q107" s="17">
        <f>SUM(Q8:Q106)</f>
        <v>27208075963157</v>
      </c>
    </row>
    <row r="108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G18" sqref="G18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>
      <c r="A6" s="27" t="s">
        <v>390</v>
      </c>
      <c r="B6" s="27" t="s">
        <v>390</v>
      </c>
      <c r="C6" s="27" t="s">
        <v>390</v>
      </c>
      <c r="E6" s="27" t="s">
        <v>300</v>
      </c>
      <c r="F6" s="27" t="s">
        <v>300</v>
      </c>
      <c r="G6" s="27" t="s">
        <v>300</v>
      </c>
      <c r="I6" s="27" t="s">
        <v>301</v>
      </c>
      <c r="J6" s="27" t="s">
        <v>301</v>
      </c>
      <c r="K6" s="27" t="s">
        <v>301</v>
      </c>
    </row>
    <row r="7" spans="1:11" ht="24.75">
      <c r="A7" s="28" t="s">
        <v>391</v>
      </c>
      <c r="C7" s="28" t="s">
        <v>277</v>
      </c>
      <c r="E7" s="28" t="s">
        <v>392</v>
      </c>
      <c r="G7" s="28" t="s">
        <v>393</v>
      </c>
      <c r="I7" s="28" t="s">
        <v>392</v>
      </c>
      <c r="K7" s="28" t="s">
        <v>393</v>
      </c>
    </row>
    <row r="8" spans="1:11">
      <c r="A8" s="1" t="s">
        <v>283</v>
      </c>
      <c r="C8" s="4" t="s">
        <v>284</v>
      </c>
      <c r="D8" s="4"/>
      <c r="E8" s="6">
        <v>221204593</v>
      </c>
      <c r="F8" s="4"/>
      <c r="G8" s="9">
        <f>E8/$E$13</f>
        <v>2.9219922991443902E-3</v>
      </c>
      <c r="H8" s="4"/>
      <c r="I8" s="6">
        <v>18697412434</v>
      </c>
      <c r="J8" s="4"/>
      <c r="K8" s="9">
        <f>I8/$I$13</f>
        <v>2.5104744848776447E-2</v>
      </c>
    </row>
    <row r="9" spans="1:11">
      <c r="A9" s="1" t="s">
        <v>287</v>
      </c>
      <c r="C9" s="4" t="s">
        <v>288</v>
      </c>
      <c r="D9" s="4"/>
      <c r="E9" s="6">
        <v>11783507</v>
      </c>
      <c r="F9" s="4"/>
      <c r="G9" s="9">
        <f t="shared" ref="G9:G12" si="0">E9/$E$13</f>
        <v>1.5565371516003745E-4</v>
      </c>
      <c r="H9" s="4"/>
      <c r="I9" s="6">
        <v>51062072641</v>
      </c>
      <c r="J9" s="4"/>
      <c r="K9" s="9">
        <f t="shared" ref="K9:K12" si="1">I9/$I$13</f>
        <v>6.8560305316416034E-2</v>
      </c>
    </row>
    <row r="10" spans="1:11">
      <c r="A10" s="1" t="s">
        <v>290</v>
      </c>
      <c r="C10" s="4" t="s">
        <v>291</v>
      </c>
      <c r="D10" s="4"/>
      <c r="E10" s="6">
        <v>176455138</v>
      </c>
      <c r="F10" s="4"/>
      <c r="G10" s="9">
        <f t="shared" si="0"/>
        <v>2.3308763502051725E-3</v>
      </c>
      <c r="H10" s="4"/>
      <c r="I10" s="6">
        <v>59655697255</v>
      </c>
      <c r="J10" s="4"/>
      <c r="K10" s="9">
        <f t="shared" si="1"/>
        <v>8.0098840609584443E-2</v>
      </c>
    </row>
    <row r="11" spans="1:11">
      <c r="A11" s="1" t="s">
        <v>290</v>
      </c>
      <c r="C11" s="4" t="s">
        <v>293</v>
      </c>
      <c r="D11" s="4"/>
      <c r="E11" s="6">
        <v>19239107889</v>
      </c>
      <c r="F11" s="4"/>
      <c r="G11" s="9">
        <f t="shared" si="0"/>
        <v>0.25413814573943355</v>
      </c>
      <c r="H11" s="4"/>
      <c r="I11" s="6">
        <v>200086884347</v>
      </c>
      <c r="J11" s="4"/>
      <c r="K11" s="9">
        <f t="shared" si="1"/>
        <v>0.26865376141480674</v>
      </c>
    </row>
    <row r="12" spans="1:11">
      <c r="A12" s="1" t="s">
        <v>290</v>
      </c>
      <c r="C12" s="4" t="s">
        <v>296</v>
      </c>
      <c r="D12" s="4"/>
      <c r="E12" s="6">
        <v>56054794520</v>
      </c>
      <c r="F12" s="4"/>
      <c r="G12" s="9">
        <f t="shared" si="0"/>
        <v>0.74045333189605678</v>
      </c>
      <c r="H12" s="4"/>
      <c r="I12" s="6">
        <v>415273972539</v>
      </c>
      <c r="J12" s="4"/>
      <c r="K12" s="9">
        <f t="shared" si="1"/>
        <v>0.55758234781041638</v>
      </c>
    </row>
    <row r="13" spans="1:11" ht="24.75" thickBot="1">
      <c r="C13" s="4"/>
      <c r="D13" s="4"/>
      <c r="E13" s="13">
        <f>SUM(E8:E12)</f>
        <v>75703345647</v>
      </c>
      <c r="F13" s="4"/>
      <c r="G13" s="14">
        <f>SUM(G8:G12)</f>
        <v>1</v>
      </c>
      <c r="H13" s="4"/>
      <c r="I13" s="13">
        <f>SUM(I8:I12)</f>
        <v>744776039216</v>
      </c>
      <c r="J13" s="4"/>
      <c r="K13" s="14">
        <f>SUM(K8:K12)</f>
        <v>1</v>
      </c>
    </row>
    <row r="14" spans="1:11" ht="24.75" thickTop="1">
      <c r="C14" s="4"/>
      <c r="D14" s="4"/>
      <c r="E14" s="4"/>
      <c r="F14" s="4"/>
      <c r="G14" s="4"/>
      <c r="H14" s="4"/>
      <c r="I14" s="4"/>
      <c r="J14" s="4"/>
      <c r="K14" s="4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23" sqref="A23"/>
    </sheetView>
  </sheetViews>
  <sheetFormatPr defaultRowHeight="24"/>
  <cols>
    <col min="1" max="1" width="3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6" t="s">
        <v>0</v>
      </c>
      <c r="B2" s="26"/>
      <c r="C2" s="26"/>
      <c r="D2" s="26"/>
      <c r="E2" s="26"/>
    </row>
    <row r="3" spans="1:5" ht="24.75">
      <c r="A3" s="26" t="s">
        <v>298</v>
      </c>
      <c r="B3" s="26"/>
      <c r="C3" s="26"/>
      <c r="D3" s="26"/>
      <c r="E3" s="26"/>
    </row>
    <row r="4" spans="1:5" ht="24.75">
      <c r="A4" s="26" t="s">
        <v>2</v>
      </c>
      <c r="B4" s="26"/>
      <c r="C4" s="26"/>
      <c r="D4" s="26"/>
      <c r="E4" s="26"/>
    </row>
    <row r="5" spans="1:5" ht="24.75">
      <c r="C5" s="26" t="s">
        <v>300</v>
      </c>
      <c r="E5" s="2" t="s">
        <v>405</v>
      </c>
    </row>
    <row r="6" spans="1:5" ht="24.75">
      <c r="A6" s="26" t="s">
        <v>394</v>
      </c>
      <c r="C6" s="27"/>
      <c r="E6" s="5" t="s">
        <v>406</v>
      </c>
    </row>
    <row r="7" spans="1:5" ht="24.75">
      <c r="A7" s="27" t="s">
        <v>394</v>
      </c>
      <c r="C7" s="27" t="s">
        <v>280</v>
      </c>
      <c r="E7" s="27" t="s">
        <v>280</v>
      </c>
    </row>
    <row r="8" spans="1:5">
      <c r="A8" s="1" t="s">
        <v>395</v>
      </c>
      <c r="C8" s="6">
        <v>0</v>
      </c>
      <c r="D8" s="4"/>
      <c r="E8" s="6">
        <v>28312318391</v>
      </c>
    </row>
    <row r="9" spans="1:5">
      <c r="A9" s="1" t="s">
        <v>396</v>
      </c>
      <c r="C9" s="6">
        <v>0</v>
      </c>
      <c r="D9" s="4"/>
      <c r="E9" s="6">
        <v>71768173</v>
      </c>
    </row>
    <row r="10" spans="1:5" ht="25.5" thickBot="1">
      <c r="A10" s="2" t="s">
        <v>67</v>
      </c>
      <c r="C10" s="13">
        <f>SUM(C8:C9)</f>
        <v>0</v>
      </c>
      <c r="D10" s="4"/>
      <c r="E10" s="13">
        <f>SUM(E8:E9)</f>
        <v>28384086564</v>
      </c>
    </row>
    <row r="11" spans="1:5" ht="24.75" thickTop="1">
      <c r="C11" s="4"/>
      <c r="D11" s="4"/>
      <c r="E11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workbookViewId="0">
      <selection activeCell="I11" sqref="I11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140625" style="1" bestFit="1" customWidth="1"/>
    <col min="16" max="16" width="1.42578125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>
      <c r="A6" s="26" t="s">
        <v>3</v>
      </c>
      <c r="C6" s="27" t="s">
        <v>400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>
      <c r="A7" s="26" t="s">
        <v>3</v>
      </c>
      <c r="C7" s="26" t="s">
        <v>7</v>
      </c>
      <c r="E7" s="26" t="s">
        <v>8</v>
      </c>
      <c r="G7" s="26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4.75">
      <c r="A8" s="27" t="s">
        <v>3</v>
      </c>
      <c r="C8" s="27" t="s">
        <v>7</v>
      </c>
      <c r="E8" s="27" t="s">
        <v>8</v>
      </c>
      <c r="G8" s="27" t="s">
        <v>9</v>
      </c>
      <c r="I8" s="27" t="s">
        <v>7</v>
      </c>
      <c r="K8" s="27" t="s">
        <v>8</v>
      </c>
      <c r="M8" s="27" t="s">
        <v>7</v>
      </c>
      <c r="O8" s="27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>
      <c r="A9" s="1" t="s">
        <v>15</v>
      </c>
      <c r="C9" s="7">
        <v>27874667</v>
      </c>
      <c r="D9" s="7"/>
      <c r="E9" s="7">
        <v>285234925984</v>
      </c>
      <c r="F9" s="7"/>
      <c r="G9" s="7">
        <v>250253667624.33899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27874667</v>
      </c>
      <c r="R9" s="7"/>
      <c r="S9" s="7">
        <v>9320</v>
      </c>
      <c r="T9" s="7"/>
      <c r="U9" s="7">
        <v>285234925984</v>
      </c>
      <c r="V9" s="7"/>
      <c r="W9" s="7">
        <v>258433704405.41199</v>
      </c>
      <c r="X9" s="7"/>
      <c r="Y9" s="9">
        <v>1.2594272429105734E-3</v>
      </c>
    </row>
    <row r="10" spans="1:25">
      <c r="A10" s="1" t="s">
        <v>16</v>
      </c>
      <c r="C10" s="7">
        <v>75932221</v>
      </c>
      <c r="D10" s="7"/>
      <c r="E10" s="7">
        <v>385591744096</v>
      </c>
      <c r="F10" s="7"/>
      <c r="G10" s="7">
        <v>442636549462.86603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75932221</v>
      </c>
      <c r="R10" s="7"/>
      <c r="S10" s="7">
        <v>5480</v>
      </c>
      <c r="T10" s="7"/>
      <c r="U10" s="7">
        <v>385591744096</v>
      </c>
      <c r="V10" s="7"/>
      <c r="W10" s="7">
        <v>413933155470.39398</v>
      </c>
      <c r="X10" s="7"/>
      <c r="Y10" s="9">
        <v>2.0172240843846947E-3</v>
      </c>
    </row>
    <row r="11" spans="1:25">
      <c r="A11" s="1" t="s">
        <v>17</v>
      </c>
      <c r="C11" s="7">
        <v>164430177</v>
      </c>
      <c r="D11" s="7"/>
      <c r="E11" s="7">
        <v>1344808468963</v>
      </c>
      <c r="F11" s="7"/>
      <c r="G11" s="7">
        <v>1326229906168.8899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164430177</v>
      </c>
      <c r="R11" s="7"/>
      <c r="S11" s="7">
        <v>8134</v>
      </c>
      <c r="T11" s="7"/>
      <c r="U11" s="7">
        <v>1344808468963</v>
      </c>
      <c r="V11" s="7"/>
      <c r="W11" s="7">
        <v>1330482740105.79</v>
      </c>
      <c r="X11" s="7"/>
      <c r="Y11" s="9">
        <v>6.48385323023853E-3</v>
      </c>
    </row>
    <row r="12" spans="1:25">
      <c r="A12" s="1" t="s">
        <v>18</v>
      </c>
      <c r="C12" s="7">
        <v>33700000</v>
      </c>
      <c r="D12" s="7"/>
      <c r="E12" s="7">
        <v>155081710867</v>
      </c>
      <c r="F12" s="7"/>
      <c r="G12" s="7">
        <v>163361557317.20001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33700000</v>
      </c>
      <c r="R12" s="7"/>
      <c r="S12" s="7">
        <v>4598</v>
      </c>
      <c r="T12" s="7"/>
      <c r="U12" s="7">
        <v>155081710867</v>
      </c>
      <c r="V12" s="7"/>
      <c r="W12" s="7">
        <v>154142507807.20001</v>
      </c>
      <c r="X12" s="7"/>
      <c r="Y12" s="9">
        <v>7.5118403797054436E-4</v>
      </c>
    </row>
    <row r="13" spans="1:25">
      <c r="A13" s="1" t="s">
        <v>19</v>
      </c>
      <c r="C13" s="7">
        <v>42820342</v>
      </c>
      <c r="D13" s="7"/>
      <c r="E13" s="7">
        <v>450322411315</v>
      </c>
      <c r="F13" s="7"/>
      <c r="G13" s="7">
        <v>529474212242.65802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42820342</v>
      </c>
      <c r="R13" s="7"/>
      <c r="S13" s="7">
        <v>12730</v>
      </c>
      <c r="T13" s="7"/>
      <c r="U13" s="7">
        <v>450322411315</v>
      </c>
      <c r="V13" s="7"/>
      <c r="W13" s="7">
        <v>542253155418.26599</v>
      </c>
      <c r="X13" s="7"/>
      <c r="Y13" s="9">
        <v>2.6425670678645575E-3</v>
      </c>
    </row>
    <row r="14" spans="1:25">
      <c r="A14" s="1" t="s">
        <v>20</v>
      </c>
      <c r="C14" s="7">
        <v>11661854</v>
      </c>
      <c r="D14" s="7"/>
      <c r="E14" s="7">
        <v>27939141618</v>
      </c>
      <c r="F14" s="7"/>
      <c r="G14" s="7">
        <v>26809647146.862598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11661854</v>
      </c>
      <c r="R14" s="7"/>
      <c r="S14" s="7">
        <v>2249</v>
      </c>
      <c r="T14" s="7"/>
      <c r="U14" s="7">
        <v>27939141618</v>
      </c>
      <c r="V14" s="7"/>
      <c r="W14" s="7">
        <v>26090392225.570702</v>
      </c>
      <c r="X14" s="7"/>
      <c r="Y14" s="9">
        <v>1.271465377269802E-4</v>
      </c>
    </row>
    <row r="15" spans="1:25">
      <c r="A15" s="1" t="s">
        <v>21</v>
      </c>
      <c r="C15" s="7">
        <v>1048429</v>
      </c>
      <c r="D15" s="7"/>
      <c r="E15" s="7">
        <v>97752551579</v>
      </c>
      <c r="F15" s="7"/>
      <c r="G15" s="7">
        <v>180888868719.327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1048429</v>
      </c>
      <c r="R15" s="7"/>
      <c r="S15" s="7">
        <v>188320</v>
      </c>
      <c r="T15" s="7"/>
      <c r="U15" s="7">
        <v>97752551579</v>
      </c>
      <c r="V15" s="7"/>
      <c r="W15" s="7">
        <v>196407932179.564</v>
      </c>
      <c r="X15" s="7"/>
      <c r="Y15" s="9">
        <v>9.5715650201195286E-4</v>
      </c>
    </row>
    <row r="16" spans="1:25">
      <c r="A16" s="1" t="s">
        <v>22</v>
      </c>
      <c r="C16" s="7">
        <v>72933034</v>
      </c>
      <c r="D16" s="7"/>
      <c r="E16" s="7">
        <v>788701224606</v>
      </c>
      <c r="F16" s="7"/>
      <c r="G16" s="7">
        <v>693594635339.25098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72933034</v>
      </c>
      <c r="R16" s="7"/>
      <c r="S16" s="7">
        <v>8910</v>
      </c>
      <c r="T16" s="7"/>
      <c r="U16" s="7">
        <v>788701224606</v>
      </c>
      <c r="V16" s="7"/>
      <c r="W16" s="7">
        <v>646436004275.39001</v>
      </c>
      <c r="X16" s="7"/>
      <c r="Y16" s="9">
        <v>3.1502822608057341E-3</v>
      </c>
    </row>
    <row r="17" spans="1:25">
      <c r="A17" s="1" t="s">
        <v>23</v>
      </c>
      <c r="C17" s="7">
        <v>12547587</v>
      </c>
      <c r="D17" s="7"/>
      <c r="E17" s="7">
        <v>434830330178</v>
      </c>
      <c r="F17" s="7"/>
      <c r="G17" s="7">
        <v>491665515795.31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12547587</v>
      </c>
      <c r="R17" s="7"/>
      <c r="S17" s="7">
        <v>37350</v>
      </c>
      <c r="T17" s="7"/>
      <c r="U17" s="7">
        <v>434830330178</v>
      </c>
      <c r="V17" s="7"/>
      <c r="W17" s="7">
        <v>466202259836.375</v>
      </c>
      <c r="X17" s="7"/>
      <c r="Y17" s="9">
        <v>2.2719475700558379E-3</v>
      </c>
    </row>
    <row r="18" spans="1:25">
      <c r="A18" s="1" t="s">
        <v>24</v>
      </c>
      <c r="C18" s="7">
        <v>2010777</v>
      </c>
      <c r="D18" s="7"/>
      <c r="E18" s="7">
        <v>105004293245</v>
      </c>
      <c r="F18" s="7"/>
      <c r="G18" s="7">
        <v>131837443598.498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2010777</v>
      </c>
      <c r="R18" s="7"/>
      <c r="S18" s="7">
        <v>68890</v>
      </c>
      <c r="T18" s="7"/>
      <c r="U18" s="7">
        <v>105004293245</v>
      </c>
      <c r="V18" s="7"/>
      <c r="W18" s="7">
        <v>137798232278.87299</v>
      </c>
      <c r="X18" s="7"/>
      <c r="Y18" s="9">
        <v>6.7153333639750066E-4</v>
      </c>
    </row>
    <row r="19" spans="1:25">
      <c r="A19" s="1" t="s">
        <v>25</v>
      </c>
      <c r="C19" s="7">
        <v>2002500</v>
      </c>
      <c r="D19" s="7"/>
      <c r="E19" s="7">
        <v>99511931457</v>
      </c>
      <c r="F19" s="7"/>
      <c r="G19" s="7">
        <v>136155314065.5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2002500</v>
      </c>
      <c r="R19" s="7"/>
      <c r="S19" s="7">
        <v>67450</v>
      </c>
      <c r="T19" s="7"/>
      <c r="U19" s="7">
        <v>99511931457</v>
      </c>
      <c r="V19" s="7"/>
      <c r="W19" s="7">
        <v>134362486228.5</v>
      </c>
      <c r="X19" s="7"/>
      <c r="Y19" s="9">
        <v>6.5478988497533577E-4</v>
      </c>
    </row>
    <row r="20" spans="1:25">
      <c r="A20" s="1" t="s">
        <v>26</v>
      </c>
      <c r="C20" s="7">
        <v>85301911</v>
      </c>
      <c r="D20" s="7"/>
      <c r="E20" s="7">
        <v>317790426632</v>
      </c>
      <c r="F20" s="7"/>
      <c r="G20" s="7">
        <v>424279763046.46002</v>
      </c>
      <c r="H20" s="7"/>
      <c r="I20" s="7">
        <v>0</v>
      </c>
      <c r="J20" s="7"/>
      <c r="K20" s="7">
        <v>0</v>
      </c>
      <c r="L20" s="7"/>
      <c r="M20" s="7">
        <v>-36766064</v>
      </c>
      <c r="N20" s="7"/>
      <c r="O20" s="7">
        <v>169460141178</v>
      </c>
      <c r="P20" s="7"/>
      <c r="Q20" s="7">
        <v>48535847</v>
      </c>
      <c r="R20" s="7"/>
      <c r="S20" s="7">
        <v>4493</v>
      </c>
      <c r="T20" s="7"/>
      <c r="U20" s="7">
        <v>180819249399</v>
      </c>
      <c r="V20" s="7"/>
      <c r="W20" s="7">
        <v>216931482452.33499</v>
      </c>
      <c r="X20" s="7"/>
      <c r="Y20" s="9">
        <v>1.0571740999264423E-3</v>
      </c>
    </row>
    <row r="21" spans="1:25">
      <c r="A21" s="1" t="s">
        <v>27</v>
      </c>
      <c r="C21" s="7">
        <v>5106790</v>
      </c>
      <c r="D21" s="7"/>
      <c r="E21" s="7">
        <v>13225237894</v>
      </c>
      <c r="F21" s="7"/>
      <c r="G21" s="7">
        <v>13101556499.1485</v>
      </c>
      <c r="H21" s="7"/>
      <c r="I21" s="7">
        <v>16584043</v>
      </c>
      <c r="J21" s="7"/>
      <c r="K21" s="7">
        <v>42691912037</v>
      </c>
      <c r="L21" s="7"/>
      <c r="M21" s="7">
        <v>0</v>
      </c>
      <c r="N21" s="7"/>
      <c r="O21" s="7">
        <v>0</v>
      </c>
      <c r="P21" s="7"/>
      <c r="Q21" s="7">
        <v>21690833</v>
      </c>
      <c r="R21" s="7"/>
      <c r="S21" s="7">
        <v>2511</v>
      </c>
      <c r="T21" s="7"/>
      <c r="U21" s="7">
        <v>55917149931</v>
      </c>
      <c r="V21" s="7"/>
      <c r="W21" s="7">
        <v>54180935079.2658</v>
      </c>
      <c r="X21" s="7"/>
      <c r="Y21" s="9">
        <v>2.6404042708822275E-4</v>
      </c>
    </row>
    <row r="22" spans="1:25">
      <c r="A22" s="1" t="s">
        <v>28</v>
      </c>
      <c r="C22" s="7">
        <v>2642606</v>
      </c>
      <c r="D22" s="7"/>
      <c r="E22" s="7">
        <v>18595447959</v>
      </c>
      <c r="F22" s="7"/>
      <c r="G22" s="7">
        <v>47896562105.259003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2642606</v>
      </c>
      <c r="R22" s="7"/>
      <c r="S22" s="7">
        <v>18240</v>
      </c>
      <c r="T22" s="7"/>
      <c r="U22" s="7">
        <v>18595447959</v>
      </c>
      <c r="V22" s="7"/>
      <c r="W22" s="7">
        <v>47949137914.375702</v>
      </c>
      <c r="X22" s="7"/>
      <c r="Y22" s="9">
        <v>2.3367095519672627E-4</v>
      </c>
    </row>
    <row r="23" spans="1:25">
      <c r="A23" s="1" t="s">
        <v>29</v>
      </c>
      <c r="C23" s="7">
        <v>465870095</v>
      </c>
      <c r="D23" s="7"/>
      <c r="E23" s="7">
        <v>454617050721</v>
      </c>
      <c r="F23" s="7"/>
      <c r="G23" s="7">
        <v>443506841519.17603</v>
      </c>
      <c r="H23" s="7"/>
      <c r="I23" s="7">
        <v>666529905</v>
      </c>
      <c r="J23" s="7"/>
      <c r="K23" s="7">
        <v>642405229656</v>
      </c>
      <c r="L23" s="7"/>
      <c r="M23" s="7">
        <v>0</v>
      </c>
      <c r="N23" s="7"/>
      <c r="O23" s="7">
        <v>0</v>
      </c>
      <c r="P23" s="7"/>
      <c r="Q23" s="7">
        <v>1132400000</v>
      </c>
      <c r="R23" s="7"/>
      <c r="S23" s="7">
        <v>912</v>
      </c>
      <c r="T23" s="7"/>
      <c r="U23" s="7">
        <v>1097022280377</v>
      </c>
      <c r="V23" s="7"/>
      <c r="W23" s="7">
        <v>1027349589273.6</v>
      </c>
      <c r="X23" s="7"/>
      <c r="Y23" s="9">
        <v>5.0065917822174916E-3</v>
      </c>
    </row>
    <row r="24" spans="1:25">
      <c r="A24" s="1" t="s">
        <v>30</v>
      </c>
      <c r="C24" s="7">
        <v>10853575</v>
      </c>
      <c r="D24" s="7"/>
      <c r="E24" s="7">
        <v>193335598658</v>
      </c>
      <c r="F24" s="7"/>
      <c r="G24" s="7">
        <v>237098441917.40399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10853575</v>
      </c>
      <c r="R24" s="7"/>
      <c r="S24" s="7">
        <v>17020</v>
      </c>
      <c r="T24" s="7"/>
      <c r="U24" s="7">
        <v>193335598658</v>
      </c>
      <c r="V24" s="7"/>
      <c r="W24" s="7">
        <v>183762089318.49799</v>
      </c>
      <c r="X24" s="7"/>
      <c r="Y24" s="9">
        <v>8.9552940485976274E-4</v>
      </c>
    </row>
    <row r="25" spans="1:25">
      <c r="A25" s="1" t="s">
        <v>31</v>
      </c>
      <c r="C25" s="7">
        <v>2907962</v>
      </c>
      <c r="D25" s="7"/>
      <c r="E25" s="7">
        <v>30152705408</v>
      </c>
      <c r="F25" s="7"/>
      <c r="G25" s="7">
        <v>25253787594.8167</v>
      </c>
      <c r="H25" s="7"/>
      <c r="I25" s="7">
        <v>10211889</v>
      </c>
      <c r="J25" s="7"/>
      <c r="K25" s="7">
        <v>88161578599</v>
      </c>
      <c r="L25" s="7"/>
      <c r="M25" s="7">
        <v>0</v>
      </c>
      <c r="N25" s="7"/>
      <c r="O25" s="7">
        <v>0</v>
      </c>
      <c r="P25" s="7"/>
      <c r="Q25" s="7">
        <v>13119851</v>
      </c>
      <c r="R25" s="7"/>
      <c r="S25" s="7">
        <v>8500</v>
      </c>
      <c r="T25" s="7"/>
      <c r="U25" s="7">
        <v>118314284007</v>
      </c>
      <c r="V25" s="7"/>
      <c r="W25" s="7">
        <v>110935713561.26199</v>
      </c>
      <c r="X25" s="7"/>
      <c r="Y25" s="9">
        <v>5.4062398785106544E-4</v>
      </c>
    </row>
    <row r="26" spans="1:25">
      <c r="A26" s="1" t="s">
        <v>32</v>
      </c>
      <c r="C26" s="7">
        <v>5822450</v>
      </c>
      <c r="D26" s="7"/>
      <c r="E26" s="7">
        <v>18648165048</v>
      </c>
      <c r="F26" s="7"/>
      <c r="G26" s="7">
        <v>27813233131.1828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5822450</v>
      </c>
      <c r="R26" s="7"/>
      <c r="S26" s="7">
        <v>3271</v>
      </c>
      <c r="T26" s="7"/>
      <c r="U26" s="7">
        <v>18648165048</v>
      </c>
      <c r="V26" s="7"/>
      <c r="W26" s="7">
        <v>18945665466.909401</v>
      </c>
      <c r="X26" s="7"/>
      <c r="Y26" s="9">
        <v>9.2328078022922488E-5</v>
      </c>
    </row>
    <row r="27" spans="1:25">
      <c r="A27" s="1" t="s">
        <v>33</v>
      </c>
      <c r="C27" s="7">
        <v>3038151</v>
      </c>
      <c r="D27" s="7"/>
      <c r="E27" s="7">
        <v>12793835879</v>
      </c>
      <c r="F27" s="7"/>
      <c r="G27" s="7">
        <v>12684456892.9627</v>
      </c>
      <c r="H27" s="7"/>
      <c r="I27" s="7">
        <v>10310512</v>
      </c>
      <c r="J27" s="7"/>
      <c r="K27" s="7">
        <v>43819788440</v>
      </c>
      <c r="L27" s="7"/>
      <c r="M27" s="7">
        <v>0</v>
      </c>
      <c r="N27" s="7"/>
      <c r="O27" s="7">
        <v>0</v>
      </c>
      <c r="P27" s="7"/>
      <c r="Q27" s="7">
        <v>13348663</v>
      </c>
      <c r="R27" s="7"/>
      <c r="S27" s="7">
        <v>4127</v>
      </c>
      <c r="T27" s="7"/>
      <c r="U27" s="7">
        <v>56613624319</v>
      </c>
      <c r="V27" s="7"/>
      <c r="W27" s="7">
        <v>54801922035.453201</v>
      </c>
      <c r="X27" s="7"/>
      <c r="Y27" s="9">
        <v>2.6706668827932361E-4</v>
      </c>
    </row>
    <row r="28" spans="1:25">
      <c r="A28" s="1" t="s">
        <v>34</v>
      </c>
      <c r="C28" s="7">
        <v>26413139</v>
      </c>
      <c r="D28" s="7"/>
      <c r="E28" s="7">
        <v>232643999494</v>
      </c>
      <c r="F28" s="7"/>
      <c r="G28" s="7">
        <v>295857075490.80798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26413139</v>
      </c>
      <c r="R28" s="7"/>
      <c r="S28" s="7">
        <v>10880</v>
      </c>
      <c r="T28" s="7"/>
      <c r="U28" s="7">
        <v>232643999494</v>
      </c>
      <c r="V28" s="7"/>
      <c r="W28" s="7">
        <v>285872556069.271</v>
      </c>
      <c r="X28" s="7"/>
      <c r="Y28" s="9">
        <v>1.3931452398690323E-3</v>
      </c>
    </row>
    <row r="29" spans="1:25">
      <c r="A29" s="1" t="s">
        <v>35</v>
      </c>
      <c r="C29" s="7">
        <v>81214077</v>
      </c>
      <c r="D29" s="7"/>
      <c r="E29" s="7">
        <v>1046246432750</v>
      </c>
      <c r="F29" s="7"/>
      <c r="G29" s="7">
        <v>1129437067480.1101</v>
      </c>
      <c r="H29" s="7"/>
      <c r="I29" s="7">
        <v>10200000</v>
      </c>
      <c r="J29" s="7"/>
      <c r="K29" s="7">
        <v>143389531634</v>
      </c>
      <c r="L29" s="7"/>
      <c r="M29" s="7">
        <v>0</v>
      </c>
      <c r="N29" s="7"/>
      <c r="O29" s="7">
        <v>0</v>
      </c>
      <c r="P29" s="7"/>
      <c r="Q29" s="7">
        <v>91414077</v>
      </c>
      <c r="R29" s="7"/>
      <c r="S29" s="7">
        <v>13530</v>
      </c>
      <c r="T29" s="7"/>
      <c r="U29" s="7">
        <v>1189635964384</v>
      </c>
      <c r="V29" s="7"/>
      <c r="W29" s="7">
        <v>1230366301699.6599</v>
      </c>
      <c r="X29" s="7"/>
      <c r="Y29" s="9">
        <v>5.9959549110856275E-3</v>
      </c>
    </row>
    <row r="30" spans="1:25">
      <c r="A30" s="1" t="s">
        <v>36</v>
      </c>
      <c r="C30" s="7">
        <v>93970030</v>
      </c>
      <c r="D30" s="7"/>
      <c r="E30" s="7">
        <v>631946584705</v>
      </c>
      <c r="F30" s="7"/>
      <c r="G30" s="7">
        <v>734743011809.63794</v>
      </c>
      <c r="H30" s="7"/>
      <c r="I30" s="7">
        <v>0</v>
      </c>
      <c r="J30" s="7"/>
      <c r="K30" s="7">
        <v>0</v>
      </c>
      <c r="L30" s="7"/>
      <c r="M30" s="7">
        <v>-54644123</v>
      </c>
      <c r="N30" s="7"/>
      <c r="O30" s="7">
        <v>413678727781</v>
      </c>
      <c r="P30" s="7"/>
      <c r="Q30" s="7">
        <v>39325907</v>
      </c>
      <c r="R30" s="7"/>
      <c r="S30" s="7">
        <v>6950</v>
      </c>
      <c r="T30" s="7"/>
      <c r="U30" s="7">
        <v>264465943240</v>
      </c>
      <c r="V30" s="7"/>
      <c r="W30" s="7">
        <v>271886162549.51801</v>
      </c>
      <c r="X30" s="7"/>
      <c r="Y30" s="9">
        <v>1.3249852254105005E-3</v>
      </c>
    </row>
    <row r="31" spans="1:25">
      <c r="A31" s="1" t="s">
        <v>37</v>
      </c>
      <c r="C31" s="7">
        <v>12418139</v>
      </c>
      <c r="D31" s="7"/>
      <c r="E31" s="7">
        <v>936847638894</v>
      </c>
      <c r="F31" s="7"/>
      <c r="G31" s="7">
        <v>919052825443.40198</v>
      </c>
      <c r="H31" s="7"/>
      <c r="I31" s="7">
        <v>200000</v>
      </c>
      <c r="J31" s="7"/>
      <c r="K31" s="7">
        <v>14869718880</v>
      </c>
      <c r="L31" s="7"/>
      <c r="M31" s="7">
        <v>0</v>
      </c>
      <c r="N31" s="7"/>
      <c r="O31" s="7">
        <v>0</v>
      </c>
      <c r="P31" s="7"/>
      <c r="Q31" s="7">
        <v>12618139</v>
      </c>
      <c r="R31" s="7"/>
      <c r="S31" s="7">
        <v>75740</v>
      </c>
      <c r="T31" s="7"/>
      <c r="U31" s="7">
        <v>951717357774</v>
      </c>
      <c r="V31" s="7"/>
      <c r="W31" s="7">
        <v>955425473973.35999</v>
      </c>
      <c r="X31" s="7"/>
      <c r="Y31" s="9">
        <v>4.6560833590233433E-3</v>
      </c>
    </row>
    <row r="32" spans="1:25">
      <c r="A32" s="1" t="s">
        <v>38</v>
      </c>
      <c r="C32" s="7">
        <v>82091946</v>
      </c>
      <c r="D32" s="7"/>
      <c r="E32" s="7">
        <v>905142815900</v>
      </c>
      <c r="F32" s="7"/>
      <c r="G32" s="7">
        <v>818223441460.03796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82091946</v>
      </c>
      <c r="R32" s="7"/>
      <c r="S32" s="7">
        <v>9340</v>
      </c>
      <c r="T32" s="7"/>
      <c r="U32" s="7">
        <v>905142815900</v>
      </c>
      <c r="V32" s="7"/>
      <c r="W32" s="7">
        <v>766520255088.94299</v>
      </c>
      <c r="X32" s="7"/>
      <c r="Y32" s="9">
        <v>3.735489895649851E-3</v>
      </c>
    </row>
    <row r="33" spans="1:25">
      <c r="A33" s="1" t="s">
        <v>39</v>
      </c>
      <c r="C33" s="7">
        <v>8742299</v>
      </c>
      <c r="D33" s="7"/>
      <c r="E33" s="7">
        <v>2028467546266</v>
      </c>
      <c r="F33" s="7"/>
      <c r="G33" s="7">
        <v>2233764212280.3301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8742299</v>
      </c>
      <c r="R33" s="7"/>
      <c r="S33" s="7">
        <v>250601</v>
      </c>
      <c r="T33" s="7"/>
      <c r="U33" s="7">
        <v>2028467546266</v>
      </c>
      <c r="V33" s="7"/>
      <c r="W33" s="7">
        <v>2188227262413.8601</v>
      </c>
      <c r="X33" s="7"/>
      <c r="Y33" s="9">
        <v>1.0663907149047261E-2</v>
      </c>
    </row>
    <row r="34" spans="1:25">
      <c r="A34" s="1" t="s">
        <v>40</v>
      </c>
      <c r="C34" s="7">
        <v>5180000</v>
      </c>
      <c r="D34" s="7"/>
      <c r="E34" s="7">
        <v>844701856219</v>
      </c>
      <c r="F34" s="7"/>
      <c r="G34" s="7">
        <v>1059247820000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5180000</v>
      </c>
      <c r="R34" s="7"/>
      <c r="S34" s="7">
        <v>203836</v>
      </c>
      <c r="T34" s="7"/>
      <c r="U34" s="7">
        <v>844701856219</v>
      </c>
      <c r="V34" s="7"/>
      <c r="W34" s="7">
        <v>1055870460000</v>
      </c>
      <c r="X34" s="7"/>
      <c r="Y34" s="9">
        <v>5.1455827921827015E-3</v>
      </c>
    </row>
    <row r="35" spans="1:25">
      <c r="A35" s="1" t="s">
        <v>41</v>
      </c>
      <c r="C35" s="7">
        <v>4101114</v>
      </c>
      <c r="D35" s="7"/>
      <c r="E35" s="7">
        <v>899999837780</v>
      </c>
      <c r="F35" s="7"/>
      <c r="G35" s="7">
        <v>946824139180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4101114</v>
      </c>
      <c r="R35" s="7"/>
      <c r="S35" s="7">
        <v>225284</v>
      </c>
      <c r="T35" s="7"/>
      <c r="U35" s="7">
        <v>899999837780</v>
      </c>
      <c r="V35" s="7"/>
      <c r="W35" s="7">
        <v>923915316376</v>
      </c>
      <c r="X35" s="7"/>
      <c r="Y35" s="9">
        <v>4.5025246310786858E-3</v>
      </c>
    </row>
    <row r="36" spans="1:25">
      <c r="A36" s="1" t="s">
        <v>42</v>
      </c>
      <c r="C36" s="7">
        <v>483611</v>
      </c>
      <c r="D36" s="7"/>
      <c r="E36" s="7">
        <v>1299996480476</v>
      </c>
      <c r="F36" s="7"/>
      <c r="G36" s="7">
        <v>1715253581193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483611</v>
      </c>
      <c r="R36" s="7"/>
      <c r="S36" s="7">
        <v>3517994</v>
      </c>
      <c r="T36" s="7"/>
      <c r="U36" s="7">
        <v>1299996480476</v>
      </c>
      <c r="V36" s="7"/>
      <c r="W36" s="7">
        <v>1701340576334</v>
      </c>
      <c r="X36" s="7"/>
      <c r="Y36" s="9">
        <v>8.291157982795002E-3</v>
      </c>
    </row>
    <row r="37" spans="1:25">
      <c r="A37" s="1" t="s">
        <v>43</v>
      </c>
      <c r="C37" s="7">
        <v>2387020</v>
      </c>
      <c r="D37" s="7"/>
      <c r="E37" s="7">
        <v>1399996561661</v>
      </c>
      <c r="F37" s="7"/>
      <c r="G37" s="7">
        <v>1590650432500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2387020</v>
      </c>
      <c r="R37" s="7"/>
      <c r="S37" s="7">
        <v>652763</v>
      </c>
      <c r="T37" s="7"/>
      <c r="U37" s="7">
        <v>1399996561661</v>
      </c>
      <c r="V37" s="7"/>
      <c r="W37" s="7">
        <v>1558158316260</v>
      </c>
      <c r="X37" s="7"/>
      <c r="Y37" s="9">
        <v>7.59338661642625E-3</v>
      </c>
    </row>
    <row r="38" spans="1:25">
      <c r="A38" s="1" t="s">
        <v>44</v>
      </c>
      <c r="C38" s="7">
        <v>1500000</v>
      </c>
      <c r="D38" s="7"/>
      <c r="E38" s="7">
        <v>49881813750</v>
      </c>
      <c r="F38" s="7"/>
      <c r="G38" s="7">
        <v>51342028031.25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1500000</v>
      </c>
      <c r="R38" s="7"/>
      <c r="S38" s="7">
        <v>35384</v>
      </c>
      <c r="T38" s="7"/>
      <c r="U38" s="7">
        <v>49881813750</v>
      </c>
      <c r="V38" s="7"/>
      <c r="W38" s="7">
        <v>53052779250</v>
      </c>
      <c r="X38" s="7"/>
      <c r="Y38" s="9">
        <v>2.5854257537072069E-4</v>
      </c>
    </row>
    <row r="39" spans="1:25">
      <c r="A39" s="1" t="s">
        <v>45</v>
      </c>
      <c r="C39" s="7">
        <v>47957992</v>
      </c>
      <c r="D39" s="7"/>
      <c r="E39" s="7">
        <v>463997818552</v>
      </c>
      <c r="F39" s="7"/>
      <c r="G39" s="7">
        <v>804344532036.51294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47957992</v>
      </c>
      <c r="R39" s="7"/>
      <c r="S39" s="7">
        <v>16860</v>
      </c>
      <c r="T39" s="7"/>
      <c r="U39" s="7">
        <v>463997818552</v>
      </c>
      <c r="V39" s="7"/>
      <c r="W39" s="7">
        <v>804344532036.51294</v>
      </c>
      <c r="X39" s="7"/>
      <c r="Y39" s="9">
        <v>3.9198192769152084E-3</v>
      </c>
    </row>
    <row r="40" spans="1:25">
      <c r="A40" s="1" t="s">
        <v>46</v>
      </c>
      <c r="C40" s="7">
        <v>173030500</v>
      </c>
      <c r="D40" s="7"/>
      <c r="E40" s="7">
        <v>1107341591272</v>
      </c>
      <c r="F40" s="7"/>
      <c r="G40" s="7">
        <v>668192730391.57202</v>
      </c>
      <c r="H40" s="7"/>
      <c r="I40" s="7">
        <v>98534161</v>
      </c>
      <c r="J40" s="7"/>
      <c r="K40" s="7">
        <v>0</v>
      </c>
      <c r="L40" s="7"/>
      <c r="M40" s="7">
        <v>-84739774</v>
      </c>
      <c r="N40" s="7"/>
      <c r="O40" s="7">
        <v>204295206714</v>
      </c>
      <c r="P40" s="7"/>
      <c r="Q40" s="7">
        <v>186824887</v>
      </c>
      <c r="R40" s="7"/>
      <c r="S40" s="7">
        <v>2265</v>
      </c>
      <c r="T40" s="7"/>
      <c r="U40" s="7">
        <v>755129302329</v>
      </c>
      <c r="V40" s="7"/>
      <c r="W40" s="7">
        <v>420946097101.58002</v>
      </c>
      <c r="X40" s="7"/>
      <c r="Y40" s="9">
        <v>2.05140031446884E-3</v>
      </c>
    </row>
    <row r="41" spans="1:25">
      <c r="A41" s="1" t="s">
        <v>47</v>
      </c>
      <c r="C41" s="7">
        <v>1675000</v>
      </c>
      <c r="D41" s="7"/>
      <c r="E41" s="7">
        <v>6382937005</v>
      </c>
      <c r="F41" s="7"/>
      <c r="G41" s="7">
        <v>6859922842.6999998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1675000</v>
      </c>
      <c r="R41" s="7"/>
      <c r="S41" s="7">
        <v>4117</v>
      </c>
      <c r="T41" s="7"/>
      <c r="U41" s="7">
        <v>6382937005</v>
      </c>
      <c r="V41" s="7"/>
      <c r="W41" s="7">
        <v>6859922842.6999998</v>
      </c>
      <c r="X41" s="7"/>
      <c r="Y41" s="9">
        <v>3.3430522277418542E-5</v>
      </c>
    </row>
    <row r="42" spans="1:25">
      <c r="A42" s="1" t="s">
        <v>48</v>
      </c>
      <c r="C42" s="7">
        <v>301268854</v>
      </c>
      <c r="D42" s="7"/>
      <c r="E42" s="7">
        <v>1570668016088</v>
      </c>
      <c r="F42" s="7"/>
      <c r="G42" s="7">
        <v>1591374186490.1399</v>
      </c>
      <c r="H42" s="7"/>
      <c r="I42" s="7">
        <v>0</v>
      </c>
      <c r="J42" s="7"/>
      <c r="K42" s="7">
        <v>0</v>
      </c>
      <c r="L42" s="7"/>
      <c r="M42" s="7">
        <v>-58495315</v>
      </c>
      <c r="N42" s="7"/>
      <c r="O42" s="7">
        <v>300309716759</v>
      </c>
      <c r="P42" s="7"/>
      <c r="Q42" s="7">
        <v>242773539</v>
      </c>
      <c r="R42" s="7"/>
      <c r="S42" s="7">
        <v>5020</v>
      </c>
      <c r="T42" s="7"/>
      <c r="U42" s="7">
        <v>1265702139142</v>
      </c>
      <c r="V42" s="7"/>
      <c r="W42" s="7">
        <v>1212351681069.3</v>
      </c>
      <c r="X42" s="7"/>
      <c r="Y42" s="9">
        <v>5.908164102047103E-3</v>
      </c>
    </row>
    <row r="43" spans="1:25">
      <c r="A43" s="1" t="s">
        <v>49</v>
      </c>
      <c r="C43" s="7">
        <v>23214223</v>
      </c>
      <c r="D43" s="7"/>
      <c r="E43" s="7">
        <v>667090631434</v>
      </c>
      <c r="F43" s="7"/>
      <c r="G43" s="7">
        <v>704332200785.75806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23214223</v>
      </c>
      <c r="R43" s="7"/>
      <c r="S43" s="7">
        <v>31340</v>
      </c>
      <c r="T43" s="7"/>
      <c r="U43" s="7">
        <v>667090631434</v>
      </c>
      <c r="V43" s="7"/>
      <c r="W43" s="7">
        <v>723730202381.16895</v>
      </c>
      <c r="X43" s="7"/>
      <c r="Y43" s="9">
        <v>3.5269607557308186E-3</v>
      </c>
    </row>
    <row r="44" spans="1:25">
      <c r="A44" s="1" t="s">
        <v>50</v>
      </c>
      <c r="C44" s="7">
        <v>18034478</v>
      </c>
      <c r="D44" s="7"/>
      <c r="E44" s="7">
        <v>365800243078</v>
      </c>
      <c r="F44" s="7"/>
      <c r="G44" s="7">
        <v>461601185162.18201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18034478</v>
      </c>
      <c r="R44" s="7"/>
      <c r="S44" s="7">
        <v>24100</v>
      </c>
      <c r="T44" s="7"/>
      <c r="U44" s="7">
        <v>365800243078</v>
      </c>
      <c r="V44" s="7"/>
      <c r="W44" s="7">
        <v>432358669351.28601</v>
      </c>
      <c r="X44" s="7"/>
      <c r="Y44" s="9">
        <v>2.1070173031121522E-3</v>
      </c>
    </row>
    <row r="45" spans="1:25">
      <c r="A45" s="1" t="s">
        <v>51</v>
      </c>
      <c r="C45" s="7">
        <v>31623643</v>
      </c>
      <c r="D45" s="7"/>
      <c r="E45" s="7">
        <v>374401950797</v>
      </c>
      <c r="F45" s="7"/>
      <c r="G45" s="7">
        <v>372781027943.59302</v>
      </c>
      <c r="H45" s="7"/>
      <c r="I45" s="7">
        <v>0</v>
      </c>
      <c r="J45" s="7"/>
      <c r="K45" s="7">
        <v>0</v>
      </c>
      <c r="L45" s="7"/>
      <c r="M45" s="7">
        <v>-25864595</v>
      </c>
      <c r="N45" s="7"/>
      <c r="O45" s="7">
        <v>304839359112</v>
      </c>
      <c r="P45" s="7"/>
      <c r="Q45" s="7">
        <v>5759048</v>
      </c>
      <c r="R45" s="7"/>
      <c r="S45" s="7">
        <v>10570</v>
      </c>
      <c r="T45" s="7"/>
      <c r="U45" s="7">
        <v>68183125103</v>
      </c>
      <c r="V45" s="7"/>
      <c r="W45" s="7">
        <v>60554892597.881897</v>
      </c>
      <c r="X45" s="7"/>
      <c r="Y45" s="9">
        <v>2.9510269028090128E-4</v>
      </c>
    </row>
    <row r="46" spans="1:25">
      <c r="A46" s="1" t="s">
        <v>52</v>
      </c>
      <c r="C46" s="7">
        <v>124000000</v>
      </c>
      <c r="D46" s="7"/>
      <c r="E46" s="7">
        <v>759848909958</v>
      </c>
      <c r="F46" s="7"/>
      <c r="G46" s="7">
        <v>656231192960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124000000</v>
      </c>
      <c r="R46" s="7"/>
      <c r="S46" s="7">
        <v>5020</v>
      </c>
      <c r="T46" s="7"/>
      <c r="U46" s="7">
        <v>759848909958</v>
      </c>
      <c r="V46" s="7"/>
      <c r="W46" s="7">
        <v>619225674560</v>
      </c>
      <c r="X46" s="7"/>
      <c r="Y46" s="9">
        <v>3.0176779218671025E-3</v>
      </c>
    </row>
    <row r="47" spans="1:25">
      <c r="A47" s="1" t="s">
        <v>53</v>
      </c>
      <c r="C47" s="7">
        <v>2518551</v>
      </c>
      <c r="D47" s="7"/>
      <c r="E47" s="7">
        <v>45320981058</v>
      </c>
      <c r="F47" s="7"/>
      <c r="G47" s="7">
        <v>35325914616.745201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2518551</v>
      </c>
      <c r="R47" s="7"/>
      <c r="S47" s="7">
        <v>13830</v>
      </c>
      <c r="T47" s="7"/>
      <c r="U47" s="7">
        <v>45320981058</v>
      </c>
      <c r="V47" s="7"/>
      <c r="W47" s="7">
        <v>34649460932.594803</v>
      </c>
      <c r="X47" s="7"/>
      <c r="Y47" s="9">
        <v>1.6885752247786779E-4</v>
      </c>
    </row>
    <row r="48" spans="1:25">
      <c r="A48" s="1" t="s">
        <v>54</v>
      </c>
      <c r="C48" s="7">
        <v>12674035</v>
      </c>
      <c r="D48" s="7"/>
      <c r="E48" s="7">
        <v>265322395981</v>
      </c>
      <c r="F48" s="7"/>
      <c r="G48" s="7">
        <v>226939952610.35999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12674035</v>
      </c>
      <c r="R48" s="7"/>
      <c r="S48" s="7">
        <v>17020</v>
      </c>
      <c r="T48" s="7"/>
      <c r="U48" s="7">
        <v>265322395981</v>
      </c>
      <c r="V48" s="7"/>
      <c r="W48" s="7">
        <v>214584332968.23999</v>
      </c>
      <c r="X48" s="7"/>
      <c r="Y48" s="9">
        <v>1.0457357157177963E-3</v>
      </c>
    </row>
    <row r="49" spans="1:25">
      <c r="A49" s="1" t="s">
        <v>55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3772199</v>
      </c>
      <c r="J49" s="7"/>
      <c r="K49" s="7">
        <v>7799281213</v>
      </c>
      <c r="L49" s="7"/>
      <c r="M49" s="7">
        <v>0</v>
      </c>
      <c r="N49" s="7"/>
      <c r="O49" s="7">
        <v>0</v>
      </c>
      <c r="P49" s="7"/>
      <c r="Q49" s="7">
        <v>3772199</v>
      </c>
      <c r="R49" s="7"/>
      <c r="S49" s="7">
        <v>2067</v>
      </c>
      <c r="T49" s="7"/>
      <c r="U49" s="7">
        <v>7799281213</v>
      </c>
      <c r="V49" s="7"/>
      <c r="W49" s="7">
        <v>7756371909.4790802</v>
      </c>
      <c r="X49" s="7"/>
      <c r="Y49" s="9">
        <v>3.7799195392950797E-5</v>
      </c>
    </row>
    <row r="50" spans="1:25">
      <c r="A50" s="1" t="s">
        <v>56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7957819</v>
      </c>
      <c r="J50" s="7"/>
      <c r="K50" s="7">
        <v>22572512021</v>
      </c>
      <c r="L50" s="7"/>
      <c r="M50" s="7">
        <v>0</v>
      </c>
      <c r="N50" s="7"/>
      <c r="O50" s="7">
        <v>0</v>
      </c>
      <c r="P50" s="7"/>
      <c r="Q50" s="7">
        <v>7957819</v>
      </c>
      <c r="R50" s="7"/>
      <c r="S50" s="7">
        <v>2853</v>
      </c>
      <c r="T50" s="7"/>
      <c r="U50" s="7">
        <v>22572512021</v>
      </c>
      <c r="V50" s="7"/>
      <c r="W50" s="7">
        <v>22584962885.030602</v>
      </c>
      <c r="X50" s="7"/>
      <c r="Y50" s="9">
        <v>1.1006349811443579E-4</v>
      </c>
    </row>
    <row r="51" spans="1:25">
      <c r="A51" s="1" t="s">
        <v>57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26000000</v>
      </c>
      <c r="J51" s="7"/>
      <c r="K51" s="7">
        <v>257391974969</v>
      </c>
      <c r="L51" s="7"/>
      <c r="M51" s="7">
        <v>0</v>
      </c>
      <c r="N51" s="7"/>
      <c r="O51" s="7">
        <v>0</v>
      </c>
      <c r="P51" s="7"/>
      <c r="Q51" s="7">
        <v>26000000</v>
      </c>
      <c r="R51" s="7"/>
      <c r="S51" s="7">
        <v>9540</v>
      </c>
      <c r="T51" s="7"/>
      <c r="U51" s="7">
        <v>257391974969</v>
      </c>
      <c r="V51" s="7"/>
      <c r="W51" s="7">
        <v>246743246862</v>
      </c>
      <c r="X51" s="7"/>
      <c r="Y51" s="9">
        <v>1.2024560335109822E-3</v>
      </c>
    </row>
    <row r="52" spans="1:25">
      <c r="A52" s="1" t="s">
        <v>58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5000000</v>
      </c>
      <c r="J52" s="7"/>
      <c r="K52" s="7">
        <v>145325402368</v>
      </c>
      <c r="L52" s="7"/>
      <c r="M52" s="7">
        <v>0</v>
      </c>
      <c r="N52" s="7"/>
      <c r="O52" s="7">
        <v>0</v>
      </c>
      <c r="P52" s="7"/>
      <c r="Q52" s="7">
        <v>5000000</v>
      </c>
      <c r="R52" s="7"/>
      <c r="S52" s="7">
        <v>28020</v>
      </c>
      <c r="T52" s="7"/>
      <c r="U52" s="7">
        <v>145325402368</v>
      </c>
      <c r="V52" s="7"/>
      <c r="W52" s="7">
        <v>139367557200</v>
      </c>
      <c r="X52" s="7"/>
      <c r="Y52" s="9">
        <v>6.7918114132756201E-4</v>
      </c>
    </row>
    <row r="53" spans="1:25">
      <c r="A53" s="1" t="s">
        <v>59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1000000</v>
      </c>
      <c r="J53" s="7"/>
      <c r="K53" s="7">
        <v>10002574995</v>
      </c>
      <c r="L53" s="7"/>
      <c r="M53" s="7">
        <v>0</v>
      </c>
      <c r="N53" s="7"/>
      <c r="O53" s="7">
        <v>0</v>
      </c>
      <c r="P53" s="7"/>
      <c r="Q53" s="7">
        <v>1000000</v>
      </c>
      <c r="R53" s="7"/>
      <c r="S53" s="7">
        <v>10000</v>
      </c>
      <c r="T53" s="7"/>
      <c r="U53" s="7">
        <v>10002574995</v>
      </c>
      <c r="V53" s="7"/>
      <c r="W53" s="7">
        <v>9997150000</v>
      </c>
      <c r="X53" s="7"/>
      <c r="Y53" s="9">
        <v>4.8719198954452514E-5</v>
      </c>
    </row>
    <row r="54" spans="1:25">
      <c r="A54" s="1" t="s">
        <v>60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7600000</v>
      </c>
      <c r="J54" s="7"/>
      <c r="K54" s="7">
        <v>43708128200</v>
      </c>
      <c r="L54" s="7"/>
      <c r="M54" s="7">
        <v>0</v>
      </c>
      <c r="N54" s="7"/>
      <c r="O54" s="7">
        <v>0</v>
      </c>
      <c r="P54" s="7"/>
      <c r="Q54" s="7">
        <v>7600000</v>
      </c>
      <c r="R54" s="7"/>
      <c r="S54" s="7">
        <v>6436</v>
      </c>
      <c r="T54" s="7"/>
      <c r="U54" s="7">
        <v>43708128200</v>
      </c>
      <c r="V54" s="7"/>
      <c r="W54" s="7">
        <v>48657879699.199997</v>
      </c>
      <c r="X54" s="7"/>
      <c r="Y54" s="9">
        <v>2.3712487276545224E-4</v>
      </c>
    </row>
    <row r="55" spans="1:25" ht="24.75" thickBot="1">
      <c r="E55" s="8">
        <f>SUM(E9:E54)</f>
        <v>21135984245225</v>
      </c>
      <c r="G55" s="8">
        <f>SUM(G9:G54)</f>
        <v>22626920440895.25</v>
      </c>
      <c r="K55" s="8">
        <f>SUM(K9:K54)</f>
        <v>1462137633012</v>
      </c>
      <c r="O55" s="8">
        <f>SUM(O9:O54)</f>
        <v>1392583151544</v>
      </c>
      <c r="U55" s="8">
        <f>SUM(U9:U54)</f>
        <v>21130273067956</v>
      </c>
      <c r="W55" s="8">
        <f>SUM(W9:W54)</f>
        <v>22016747199744.613</v>
      </c>
      <c r="Y55" s="10">
        <f>SUM(Y9:Y54)</f>
        <v>0.10729440762168421</v>
      </c>
    </row>
    <row r="56" spans="1:25" ht="24.75" thickTop="1">
      <c r="W56" s="11"/>
    </row>
    <row r="57" spans="1:25">
      <c r="Y57" s="6"/>
    </row>
    <row r="58" spans="1:25">
      <c r="Y58" s="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workbookViewId="0">
      <selection activeCell="C19" sqref="A19:C20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6" t="s">
        <v>3</v>
      </c>
      <c r="C6" s="27" t="s">
        <v>400</v>
      </c>
      <c r="D6" s="27" t="s">
        <v>4</v>
      </c>
      <c r="E6" s="27" t="s">
        <v>4</v>
      </c>
      <c r="F6" s="27" t="s">
        <v>4</v>
      </c>
      <c r="G6" s="27" t="s">
        <v>4</v>
      </c>
      <c r="H6" s="27" t="s">
        <v>4</v>
      </c>
      <c r="I6" s="27" t="s">
        <v>4</v>
      </c>
      <c r="K6" s="27" t="s">
        <v>6</v>
      </c>
      <c r="L6" s="27" t="s">
        <v>6</v>
      </c>
      <c r="M6" s="27" t="s">
        <v>6</v>
      </c>
      <c r="N6" s="27" t="s">
        <v>6</v>
      </c>
      <c r="O6" s="27" t="s">
        <v>6</v>
      </c>
      <c r="P6" s="27" t="s">
        <v>6</v>
      </c>
      <c r="Q6" s="27" t="s">
        <v>6</v>
      </c>
    </row>
    <row r="7" spans="1:17" ht="24.75">
      <c r="A7" s="27" t="s">
        <v>3</v>
      </c>
      <c r="C7" s="27" t="s">
        <v>61</v>
      </c>
      <c r="E7" s="27" t="s">
        <v>62</v>
      </c>
      <c r="G7" s="27" t="s">
        <v>63</v>
      </c>
      <c r="I7" s="27" t="s">
        <v>64</v>
      </c>
      <c r="K7" s="27" t="s">
        <v>61</v>
      </c>
      <c r="M7" s="27" t="s">
        <v>62</v>
      </c>
      <c r="O7" s="27" t="s">
        <v>63</v>
      </c>
      <c r="Q7" s="27" t="s">
        <v>64</v>
      </c>
    </row>
    <row r="8" spans="1:17">
      <c r="A8" s="1" t="s">
        <v>65</v>
      </c>
      <c r="C8" s="6">
        <v>4183449</v>
      </c>
      <c r="D8" s="4"/>
      <c r="E8" s="6">
        <v>10405</v>
      </c>
      <c r="F8" s="4"/>
      <c r="G8" s="4" t="s">
        <v>66</v>
      </c>
      <c r="H8" s="4"/>
      <c r="I8" s="6">
        <v>1</v>
      </c>
      <c r="J8" s="4"/>
      <c r="K8" s="6">
        <v>0</v>
      </c>
      <c r="L8" s="4"/>
      <c r="M8" s="6">
        <v>0</v>
      </c>
      <c r="N8" s="4"/>
      <c r="O8" s="4" t="s">
        <v>67</v>
      </c>
      <c r="P8" s="4"/>
      <c r="Q8" s="6">
        <v>0</v>
      </c>
    </row>
    <row r="9" spans="1:17">
      <c r="A9" s="1" t="s">
        <v>68</v>
      </c>
      <c r="C9" s="6">
        <v>90000000</v>
      </c>
      <c r="D9" s="4"/>
      <c r="E9" s="6">
        <v>10335</v>
      </c>
      <c r="F9" s="4"/>
      <c r="G9" s="4" t="s">
        <v>69</v>
      </c>
      <c r="H9" s="4"/>
      <c r="I9" s="6">
        <v>1</v>
      </c>
      <c r="J9" s="4"/>
      <c r="K9" s="6">
        <v>90000000</v>
      </c>
      <c r="L9" s="4"/>
      <c r="M9" s="6">
        <v>10335</v>
      </c>
      <c r="N9" s="4"/>
      <c r="O9" s="4" t="s">
        <v>69</v>
      </c>
      <c r="P9" s="4"/>
      <c r="Q9" s="6">
        <v>1</v>
      </c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3"/>
  <sheetViews>
    <sheetView rightToLeft="1" topLeftCell="J1" workbookViewId="0">
      <selection activeCell="W85" sqref="W85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>
      <c r="A6" s="27" t="s">
        <v>70</v>
      </c>
      <c r="B6" s="27" t="s">
        <v>70</v>
      </c>
      <c r="C6" s="27" t="s">
        <v>70</v>
      </c>
      <c r="D6" s="27" t="s">
        <v>70</v>
      </c>
      <c r="E6" s="27" t="s">
        <v>70</v>
      </c>
      <c r="F6" s="27" t="s">
        <v>70</v>
      </c>
      <c r="G6" s="27" t="s">
        <v>70</v>
      </c>
      <c r="H6" s="27" t="s">
        <v>70</v>
      </c>
      <c r="I6" s="27" t="s">
        <v>70</v>
      </c>
      <c r="J6" s="27" t="s">
        <v>70</v>
      </c>
      <c r="K6" s="27" t="s">
        <v>70</v>
      </c>
      <c r="L6" s="27" t="s">
        <v>70</v>
      </c>
      <c r="M6" s="27" t="s">
        <v>70</v>
      </c>
      <c r="O6" s="27" t="s">
        <v>400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7" ht="24.75">
      <c r="A7" s="26" t="s">
        <v>71</v>
      </c>
      <c r="C7" s="26" t="s">
        <v>72</v>
      </c>
      <c r="E7" s="26" t="s">
        <v>73</v>
      </c>
      <c r="G7" s="26" t="s">
        <v>74</v>
      </c>
      <c r="I7" s="26" t="s">
        <v>75</v>
      </c>
      <c r="K7" s="26" t="s">
        <v>76</v>
      </c>
      <c r="M7" s="26" t="s">
        <v>64</v>
      </c>
      <c r="O7" s="26" t="s">
        <v>7</v>
      </c>
      <c r="Q7" s="26" t="s">
        <v>8</v>
      </c>
      <c r="S7" s="26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6" t="s">
        <v>7</v>
      </c>
      <c r="AE7" s="26" t="s">
        <v>77</v>
      </c>
      <c r="AG7" s="26" t="s">
        <v>8</v>
      </c>
      <c r="AI7" s="26" t="s">
        <v>9</v>
      </c>
      <c r="AK7" s="26" t="s">
        <v>13</v>
      </c>
    </row>
    <row r="8" spans="1:37" ht="24.75">
      <c r="A8" s="27" t="s">
        <v>71</v>
      </c>
      <c r="C8" s="27" t="s">
        <v>72</v>
      </c>
      <c r="E8" s="27" t="s">
        <v>73</v>
      </c>
      <c r="G8" s="27" t="s">
        <v>74</v>
      </c>
      <c r="I8" s="27" t="s">
        <v>75</v>
      </c>
      <c r="K8" s="27" t="s">
        <v>76</v>
      </c>
      <c r="M8" s="27" t="s">
        <v>64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77</v>
      </c>
      <c r="AG8" s="27" t="s">
        <v>8</v>
      </c>
      <c r="AI8" s="27" t="s">
        <v>9</v>
      </c>
      <c r="AK8" s="27" t="s">
        <v>13</v>
      </c>
    </row>
    <row r="9" spans="1:37">
      <c r="A9" s="1" t="s">
        <v>78</v>
      </c>
      <c r="C9" s="4" t="s">
        <v>79</v>
      </c>
      <c r="D9" s="4"/>
      <c r="E9" s="4" t="s">
        <v>79</v>
      </c>
      <c r="F9" s="4"/>
      <c r="G9" s="4" t="s">
        <v>80</v>
      </c>
      <c r="H9" s="4"/>
      <c r="I9" s="4" t="s">
        <v>81</v>
      </c>
      <c r="J9" s="4"/>
      <c r="K9" s="6">
        <v>16</v>
      </c>
      <c r="L9" s="4"/>
      <c r="M9" s="6">
        <v>16</v>
      </c>
      <c r="N9" s="4"/>
      <c r="O9" s="6">
        <v>979500</v>
      </c>
      <c r="P9" s="4"/>
      <c r="Q9" s="6">
        <v>920346325000</v>
      </c>
      <c r="R9" s="4"/>
      <c r="S9" s="6">
        <v>961833686500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979500</v>
      </c>
      <c r="AD9" s="4"/>
      <c r="AE9" s="6">
        <v>985468</v>
      </c>
      <c r="AF9" s="4"/>
      <c r="AG9" s="6">
        <v>920346325000</v>
      </c>
      <c r="AH9" s="4"/>
      <c r="AI9" s="6">
        <v>965228501946</v>
      </c>
      <c r="AK9" s="9">
        <v>4.7038565413958311E-3</v>
      </c>
    </row>
    <row r="10" spans="1:37">
      <c r="A10" s="1" t="s">
        <v>82</v>
      </c>
      <c r="C10" s="4" t="s">
        <v>79</v>
      </c>
      <c r="D10" s="4"/>
      <c r="E10" s="4" t="s">
        <v>79</v>
      </c>
      <c r="F10" s="4"/>
      <c r="G10" s="4" t="s">
        <v>80</v>
      </c>
      <c r="H10" s="4"/>
      <c r="I10" s="4" t="s">
        <v>81</v>
      </c>
      <c r="J10" s="4"/>
      <c r="K10" s="6">
        <v>16</v>
      </c>
      <c r="L10" s="4"/>
      <c r="M10" s="6">
        <v>16</v>
      </c>
      <c r="N10" s="4"/>
      <c r="O10" s="6">
        <v>1000</v>
      </c>
      <c r="P10" s="4"/>
      <c r="Q10" s="6">
        <v>790022434</v>
      </c>
      <c r="R10" s="4"/>
      <c r="S10" s="6">
        <v>984961831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1000</v>
      </c>
      <c r="AD10" s="4"/>
      <c r="AE10" s="6">
        <v>985000</v>
      </c>
      <c r="AF10" s="4"/>
      <c r="AG10" s="6">
        <v>790022434</v>
      </c>
      <c r="AH10" s="4"/>
      <c r="AI10" s="6">
        <v>984961831</v>
      </c>
      <c r="AK10" s="9">
        <v>4.800023147300064E-6</v>
      </c>
    </row>
    <row r="11" spans="1:37">
      <c r="A11" s="1" t="s">
        <v>83</v>
      </c>
      <c r="C11" s="4" t="s">
        <v>79</v>
      </c>
      <c r="D11" s="4"/>
      <c r="E11" s="4" t="s">
        <v>79</v>
      </c>
      <c r="F11" s="4"/>
      <c r="G11" s="4" t="s">
        <v>84</v>
      </c>
      <c r="H11" s="4"/>
      <c r="I11" s="4" t="s">
        <v>85</v>
      </c>
      <c r="J11" s="4"/>
      <c r="K11" s="6">
        <v>18</v>
      </c>
      <c r="L11" s="4"/>
      <c r="M11" s="6">
        <v>18</v>
      </c>
      <c r="N11" s="4"/>
      <c r="O11" s="6">
        <v>2000000</v>
      </c>
      <c r="P11" s="4"/>
      <c r="Q11" s="6">
        <v>1920008125000</v>
      </c>
      <c r="R11" s="4"/>
      <c r="S11" s="6">
        <v>1919933599690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2000000</v>
      </c>
      <c r="AD11" s="4"/>
      <c r="AE11" s="6">
        <v>960662</v>
      </c>
      <c r="AF11" s="4"/>
      <c r="AG11" s="6">
        <v>1920008125000</v>
      </c>
      <c r="AH11" s="4"/>
      <c r="AI11" s="6">
        <v>1921249548695</v>
      </c>
      <c r="AK11" s="9">
        <v>9.3628423104608633E-3</v>
      </c>
    </row>
    <row r="12" spans="1:37">
      <c r="A12" s="1" t="s">
        <v>86</v>
      </c>
      <c r="C12" s="4" t="s">
        <v>79</v>
      </c>
      <c r="D12" s="4"/>
      <c r="E12" s="4" t="s">
        <v>79</v>
      </c>
      <c r="F12" s="4"/>
      <c r="G12" s="4" t="s">
        <v>87</v>
      </c>
      <c r="H12" s="4"/>
      <c r="I12" s="4" t="s">
        <v>88</v>
      </c>
      <c r="J12" s="4"/>
      <c r="K12" s="6">
        <v>18</v>
      </c>
      <c r="L12" s="4"/>
      <c r="M12" s="6">
        <v>18</v>
      </c>
      <c r="N12" s="4"/>
      <c r="O12" s="6">
        <v>3700000</v>
      </c>
      <c r="P12" s="4"/>
      <c r="Q12" s="6">
        <v>3532398125000</v>
      </c>
      <c r="R12" s="4"/>
      <c r="S12" s="6">
        <v>3561544884787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3700000</v>
      </c>
      <c r="AD12" s="4"/>
      <c r="AE12" s="6">
        <v>963566</v>
      </c>
      <c r="AF12" s="4"/>
      <c r="AG12" s="6">
        <v>3532398125000</v>
      </c>
      <c r="AH12" s="4"/>
      <c r="AI12" s="6">
        <v>3565056048724</v>
      </c>
      <c r="AK12" s="9">
        <v>1.7373618973563359E-2</v>
      </c>
    </row>
    <row r="13" spans="1:37">
      <c r="A13" s="1" t="s">
        <v>89</v>
      </c>
      <c r="C13" s="4" t="s">
        <v>79</v>
      </c>
      <c r="D13" s="4"/>
      <c r="E13" s="4" t="s">
        <v>79</v>
      </c>
      <c r="F13" s="4"/>
      <c r="G13" s="4" t="s">
        <v>90</v>
      </c>
      <c r="H13" s="4"/>
      <c r="I13" s="4" t="s">
        <v>91</v>
      </c>
      <c r="J13" s="4"/>
      <c r="K13" s="6">
        <v>18</v>
      </c>
      <c r="L13" s="4"/>
      <c r="M13" s="6">
        <v>18</v>
      </c>
      <c r="N13" s="4"/>
      <c r="O13" s="6">
        <v>4000000</v>
      </c>
      <c r="P13" s="4"/>
      <c r="Q13" s="6">
        <v>4000008125000</v>
      </c>
      <c r="R13" s="4"/>
      <c r="S13" s="6">
        <v>4001992916765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4000000</v>
      </c>
      <c r="AD13" s="4"/>
      <c r="AE13" s="6">
        <v>1002518</v>
      </c>
      <c r="AF13" s="4"/>
      <c r="AG13" s="6">
        <v>4000008125000</v>
      </c>
      <c r="AH13" s="4"/>
      <c r="AI13" s="6">
        <v>4009916609710</v>
      </c>
      <c r="AK13" s="9">
        <v>1.9541561855051209E-2</v>
      </c>
    </row>
    <row r="14" spans="1:37">
      <c r="A14" s="1" t="s">
        <v>92</v>
      </c>
      <c r="C14" s="4" t="s">
        <v>79</v>
      </c>
      <c r="D14" s="4"/>
      <c r="E14" s="4" t="s">
        <v>79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620000</v>
      </c>
      <c r="P14" s="4"/>
      <c r="Q14" s="6">
        <v>363549899015</v>
      </c>
      <c r="R14" s="4"/>
      <c r="S14" s="6">
        <v>370951465073</v>
      </c>
      <c r="T14" s="4"/>
      <c r="U14" s="6">
        <v>194600</v>
      </c>
      <c r="V14" s="4"/>
      <c r="W14" s="6">
        <v>118493729341</v>
      </c>
      <c r="X14" s="4"/>
      <c r="Y14" s="6">
        <v>0</v>
      </c>
      <c r="Z14" s="4"/>
      <c r="AA14" s="6">
        <v>0</v>
      </c>
      <c r="AB14" s="4"/>
      <c r="AC14" s="6">
        <v>814600</v>
      </c>
      <c r="AD14" s="4"/>
      <c r="AE14" s="6">
        <v>618439</v>
      </c>
      <c r="AF14" s="4"/>
      <c r="AG14" s="6">
        <v>482043628356</v>
      </c>
      <c r="AH14" s="4"/>
      <c r="AI14" s="6">
        <v>503760887909</v>
      </c>
      <c r="AK14" s="9">
        <v>2.4549823623242848E-3</v>
      </c>
    </row>
    <row r="15" spans="1:37">
      <c r="A15" s="1" t="s">
        <v>95</v>
      </c>
      <c r="C15" s="4" t="s">
        <v>79</v>
      </c>
      <c r="D15" s="4"/>
      <c r="E15" s="4" t="s">
        <v>79</v>
      </c>
      <c r="F15" s="4"/>
      <c r="G15" s="4" t="s">
        <v>96</v>
      </c>
      <c r="H15" s="4"/>
      <c r="I15" s="4" t="s">
        <v>97</v>
      </c>
      <c r="J15" s="4"/>
      <c r="K15" s="6">
        <v>0</v>
      </c>
      <c r="L15" s="4"/>
      <c r="M15" s="6">
        <v>0</v>
      </c>
      <c r="N15" s="4"/>
      <c r="O15" s="6">
        <v>810361</v>
      </c>
      <c r="P15" s="4"/>
      <c r="Q15" s="6">
        <v>474871047200</v>
      </c>
      <c r="R15" s="4"/>
      <c r="S15" s="6">
        <v>488277064856</v>
      </c>
      <c r="T15" s="4"/>
      <c r="U15" s="6">
        <v>214300</v>
      </c>
      <c r="V15" s="4"/>
      <c r="W15" s="6">
        <v>131994212459</v>
      </c>
      <c r="X15" s="4"/>
      <c r="Y15" s="6">
        <v>0</v>
      </c>
      <c r="Z15" s="4"/>
      <c r="AA15" s="6">
        <v>0</v>
      </c>
      <c r="AB15" s="4"/>
      <c r="AC15" s="6">
        <v>1024661</v>
      </c>
      <c r="AD15" s="4"/>
      <c r="AE15" s="6">
        <v>624320</v>
      </c>
      <c r="AF15" s="4"/>
      <c r="AG15" s="6">
        <v>606865259659</v>
      </c>
      <c r="AH15" s="4"/>
      <c r="AI15" s="6">
        <v>639691566511</v>
      </c>
      <c r="AK15" s="9">
        <v>3.1174145329753785E-3</v>
      </c>
    </row>
    <row r="16" spans="1:37">
      <c r="A16" s="1" t="s">
        <v>98</v>
      </c>
      <c r="C16" s="4" t="s">
        <v>79</v>
      </c>
      <c r="D16" s="4"/>
      <c r="E16" s="4" t="s">
        <v>79</v>
      </c>
      <c r="F16" s="4"/>
      <c r="G16" s="4" t="s">
        <v>99</v>
      </c>
      <c r="H16" s="4"/>
      <c r="I16" s="4" t="s">
        <v>100</v>
      </c>
      <c r="J16" s="4"/>
      <c r="K16" s="6">
        <v>0</v>
      </c>
      <c r="L16" s="4"/>
      <c r="M16" s="6">
        <v>0</v>
      </c>
      <c r="N16" s="4"/>
      <c r="O16" s="6">
        <v>4519239</v>
      </c>
      <c r="P16" s="4"/>
      <c r="Q16" s="6">
        <v>3283312147186</v>
      </c>
      <c r="R16" s="4"/>
      <c r="S16" s="6">
        <v>3569274147681</v>
      </c>
      <c r="T16" s="4"/>
      <c r="U16" s="6">
        <v>25600</v>
      </c>
      <c r="V16" s="4"/>
      <c r="W16" s="6">
        <v>20542996007</v>
      </c>
      <c r="X16" s="4"/>
      <c r="Y16" s="6">
        <v>0</v>
      </c>
      <c r="Z16" s="4"/>
      <c r="AA16" s="6">
        <v>0</v>
      </c>
      <c r="AB16" s="4"/>
      <c r="AC16" s="6">
        <v>4544839</v>
      </c>
      <c r="AD16" s="4"/>
      <c r="AE16" s="6">
        <v>802844</v>
      </c>
      <c r="AF16" s="4"/>
      <c r="AG16" s="6">
        <v>3303855143193</v>
      </c>
      <c r="AH16" s="4"/>
      <c r="AI16" s="6">
        <v>3648655331243</v>
      </c>
      <c r="AK16" s="9">
        <v>1.7781024091771312E-2</v>
      </c>
    </row>
    <row r="17" spans="1:37">
      <c r="A17" s="1" t="s">
        <v>101</v>
      </c>
      <c r="C17" s="4" t="s">
        <v>79</v>
      </c>
      <c r="D17" s="4"/>
      <c r="E17" s="4" t="s">
        <v>79</v>
      </c>
      <c r="F17" s="4"/>
      <c r="G17" s="4" t="s">
        <v>102</v>
      </c>
      <c r="H17" s="4"/>
      <c r="I17" s="4" t="s">
        <v>103</v>
      </c>
      <c r="J17" s="4"/>
      <c r="K17" s="6">
        <v>0</v>
      </c>
      <c r="L17" s="4"/>
      <c r="M17" s="6">
        <v>0</v>
      </c>
      <c r="N17" s="4"/>
      <c r="O17" s="6">
        <v>5937079</v>
      </c>
      <c r="P17" s="4"/>
      <c r="Q17" s="6">
        <v>4197136883813</v>
      </c>
      <c r="R17" s="4"/>
      <c r="S17" s="6">
        <v>4616707460897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5937079</v>
      </c>
      <c r="AD17" s="4"/>
      <c r="AE17" s="6">
        <v>790440</v>
      </c>
      <c r="AF17" s="4"/>
      <c r="AG17" s="6">
        <v>4197136883813</v>
      </c>
      <c r="AH17" s="4"/>
      <c r="AI17" s="6">
        <v>4692722874701</v>
      </c>
      <c r="AK17" s="9">
        <v>2.2869087627040544E-2</v>
      </c>
    </row>
    <row r="18" spans="1:37">
      <c r="A18" s="1" t="s">
        <v>104</v>
      </c>
      <c r="C18" s="4" t="s">
        <v>79</v>
      </c>
      <c r="D18" s="4"/>
      <c r="E18" s="4" t="s">
        <v>79</v>
      </c>
      <c r="F18" s="4"/>
      <c r="G18" s="4" t="s">
        <v>105</v>
      </c>
      <c r="H18" s="4"/>
      <c r="I18" s="4" t="s">
        <v>106</v>
      </c>
      <c r="J18" s="4"/>
      <c r="K18" s="6">
        <v>0</v>
      </c>
      <c r="L18" s="4"/>
      <c r="M18" s="6">
        <v>0</v>
      </c>
      <c r="N18" s="4"/>
      <c r="O18" s="6">
        <v>4983649</v>
      </c>
      <c r="P18" s="4"/>
      <c r="Q18" s="6">
        <v>3456694199861</v>
      </c>
      <c r="R18" s="4"/>
      <c r="S18" s="6">
        <v>3772770127783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4983649</v>
      </c>
      <c r="AD18" s="4"/>
      <c r="AE18" s="6">
        <v>769531</v>
      </c>
      <c r="AF18" s="4"/>
      <c r="AG18" s="6">
        <v>3456694199861</v>
      </c>
      <c r="AH18" s="4"/>
      <c r="AI18" s="6">
        <v>3834923789563</v>
      </c>
      <c r="AK18" s="9">
        <v>1.8688767806713191E-2</v>
      </c>
    </row>
    <row r="19" spans="1:37">
      <c r="A19" s="1" t="s">
        <v>107</v>
      </c>
      <c r="C19" s="4" t="s">
        <v>79</v>
      </c>
      <c r="D19" s="4"/>
      <c r="E19" s="4" t="s">
        <v>79</v>
      </c>
      <c r="F19" s="4"/>
      <c r="G19" s="4" t="s">
        <v>108</v>
      </c>
      <c r="H19" s="4"/>
      <c r="I19" s="4" t="s">
        <v>109</v>
      </c>
      <c r="J19" s="4"/>
      <c r="K19" s="6">
        <v>0</v>
      </c>
      <c r="L19" s="4"/>
      <c r="M19" s="6">
        <v>0</v>
      </c>
      <c r="N19" s="4"/>
      <c r="O19" s="6">
        <v>2058096</v>
      </c>
      <c r="P19" s="4"/>
      <c r="Q19" s="6">
        <v>1716272180676</v>
      </c>
      <c r="R19" s="4"/>
      <c r="S19" s="6">
        <v>2041292808742</v>
      </c>
      <c r="T19" s="4"/>
      <c r="U19" s="6">
        <v>0</v>
      </c>
      <c r="V19" s="4"/>
      <c r="W19" s="6">
        <v>0</v>
      </c>
      <c r="X19" s="4"/>
      <c r="Y19" s="6">
        <v>2058096</v>
      </c>
      <c r="Z19" s="4"/>
      <c r="AA19" s="6">
        <v>2058096000000</v>
      </c>
      <c r="AB19" s="4"/>
      <c r="AC19" s="6">
        <v>0</v>
      </c>
      <c r="AD19" s="4"/>
      <c r="AE19" s="6">
        <v>0</v>
      </c>
      <c r="AF19" s="4"/>
      <c r="AG19" s="6">
        <v>0</v>
      </c>
      <c r="AH19" s="4"/>
      <c r="AI19" s="6">
        <v>0</v>
      </c>
      <c r="AK19" s="9">
        <v>0</v>
      </c>
    </row>
    <row r="20" spans="1:37">
      <c r="A20" s="1" t="s">
        <v>110</v>
      </c>
      <c r="C20" s="4" t="s">
        <v>79</v>
      </c>
      <c r="D20" s="4"/>
      <c r="E20" s="4" t="s">
        <v>79</v>
      </c>
      <c r="F20" s="4"/>
      <c r="G20" s="4" t="s">
        <v>111</v>
      </c>
      <c r="H20" s="4"/>
      <c r="I20" s="4" t="s">
        <v>112</v>
      </c>
      <c r="J20" s="4"/>
      <c r="K20" s="6">
        <v>0</v>
      </c>
      <c r="L20" s="4"/>
      <c r="M20" s="6">
        <v>0</v>
      </c>
      <c r="N20" s="4"/>
      <c r="O20" s="6">
        <v>2508663</v>
      </c>
      <c r="P20" s="4"/>
      <c r="Q20" s="6">
        <v>1508508796034</v>
      </c>
      <c r="R20" s="4"/>
      <c r="S20" s="6">
        <v>1571819660830</v>
      </c>
      <c r="T20" s="4"/>
      <c r="U20" s="6">
        <v>313400</v>
      </c>
      <c r="V20" s="4"/>
      <c r="W20" s="6">
        <v>200033149716</v>
      </c>
      <c r="X20" s="4"/>
      <c r="Y20" s="6">
        <v>0</v>
      </c>
      <c r="Z20" s="4"/>
      <c r="AA20" s="6">
        <v>0</v>
      </c>
      <c r="AB20" s="4"/>
      <c r="AC20" s="6">
        <v>2822063</v>
      </c>
      <c r="AD20" s="4"/>
      <c r="AE20" s="6">
        <v>646790</v>
      </c>
      <c r="AF20" s="4"/>
      <c r="AG20" s="6">
        <v>1708541945750</v>
      </c>
      <c r="AH20" s="4"/>
      <c r="AI20" s="6">
        <v>1825211398087</v>
      </c>
      <c r="AK20" s="9">
        <v>8.8948187470764151E-3</v>
      </c>
    </row>
    <row r="21" spans="1:37">
      <c r="A21" s="1" t="s">
        <v>113</v>
      </c>
      <c r="C21" s="4" t="s">
        <v>79</v>
      </c>
      <c r="D21" s="4"/>
      <c r="E21" s="4" t="s">
        <v>79</v>
      </c>
      <c r="F21" s="4"/>
      <c r="G21" s="4" t="s">
        <v>114</v>
      </c>
      <c r="H21" s="4"/>
      <c r="I21" s="4" t="s">
        <v>115</v>
      </c>
      <c r="J21" s="4"/>
      <c r="K21" s="6">
        <v>0</v>
      </c>
      <c r="L21" s="4"/>
      <c r="M21" s="6">
        <v>0</v>
      </c>
      <c r="N21" s="4"/>
      <c r="O21" s="6">
        <v>1060976</v>
      </c>
      <c r="P21" s="4"/>
      <c r="Q21" s="6">
        <v>887471911628</v>
      </c>
      <c r="R21" s="4"/>
      <c r="S21" s="6">
        <v>1048121976547</v>
      </c>
      <c r="T21" s="4"/>
      <c r="U21" s="6">
        <v>0</v>
      </c>
      <c r="V21" s="4"/>
      <c r="W21" s="6">
        <v>0</v>
      </c>
      <c r="X21" s="4"/>
      <c r="Y21" s="6">
        <v>1060976</v>
      </c>
      <c r="Z21" s="4"/>
      <c r="AA21" s="6">
        <v>1060976000000</v>
      </c>
      <c r="AB21" s="4"/>
      <c r="AC21" s="6">
        <v>0</v>
      </c>
      <c r="AD21" s="4"/>
      <c r="AE21" s="6">
        <v>0</v>
      </c>
      <c r="AF21" s="4"/>
      <c r="AG21" s="6">
        <v>0</v>
      </c>
      <c r="AH21" s="4"/>
      <c r="AI21" s="6">
        <v>0</v>
      </c>
      <c r="AK21" s="9">
        <v>0</v>
      </c>
    </row>
    <row r="22" spans="1:37">
      <c r="A22" s="1" t="s">
        <v>116</v>
      </c>
      <c r="C22" s="4" t="s">
        <v>79</v>
      </c>
      <c r="D22" s="4"/>
      <c r="E22" s="4" t="s">
        <v>79</v>
      </c>
      <c r="F22" s="4"/>
      <c r="G22" s="4" t="s">
        <v>117</v>
      </c>
      <c r="H22" s="4"/>
      <c r="I22" s="4" t="s">
        <v>118</v>
      </c>
      <c r="J22" s="4"/>
      <c r="K22" s="6">
        <v>0</v>
      </c>
      <c r="L22" s="4"/>
      <c r="M22" s="6">
        <v>0</v>
      </c>
      <c r="N22" s="4"/>
      <c r="O22" s="6">
        <v>778175</v>
      </c>
      <c r="P22" s="4"/>
      <c r="Q22" s="6">
        <v>570859873023</v>
      </c>
      <c r="R22" s="4"/>
      <c r="S22" s="6">
        <v>614606034218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778175</v>
      </c>
      <c r="AD22" s="4"/>
      <c r="AE22" s="6">
        <v>802883</v>
      </c>
      <c r="AF22" s="4"/>
      <c r="AG22" s="6">
        <v>570859873023</v>
      </c>
      <c r="AH22" s="4"/>
      <c r="AI22" s="6">
        <v>624759268165</v>
      </c>
      <c r="AK22" s="9">
        <v>3.0446448322140598E-3</v>
      </c>
    </row>
    <row r="23" spans="1:37">
      <c r="A23" s="1" t="s">
        <v>119</v>
      </c>
      <c r="C23" s="4" t="s">
        <v>79</v>
      </c>
      <c r="D23" s="4"/>
      <c r="E23" s="4" t="s">
        <v>79</v>
      </c>
      <c r="F23" s="4"/>
      <c r="G23" s="4" t="s">
        <v>120</v>
      </c>
      <c r="H23" s="4"/>
      <c r="I23" s="4" t="s">
        <v>103</v>
      </c>
      <c r="J23" s="4"/>
      <c r="K23" s="6">
        <v>0</v>
      </c>
      <c r="L23" s="4"/>
      <c r="M23" s="6">
        <v>0</v>
      </c>
      <c r="N23" s="4"/>
      <c r="O23" s="6">
        <v>719475</v>
      </c>
      <c r="P23" s="4"/>
      <c r="Q23" s="6">
        <v>514804155592</v>
      </c>
      <c r="R23" s="4"/>
      <c r="S23" s="6">
        <v>559097465608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719475</v>
      </c>
      <c r="AD23" s="4"/>
      <c r="AE23" s="6">
        <v>789950</v>
      </c>
      <c r="AF23" s="4"/>
      <c r="AG23" s="6">
        <v>514804155592</v>
      </c>
      <c r="AH23" s="4"/>
      <c r="AI23" s="6">
        <v>568327252715</v>
      </c>
      <c r="AK23" s="9">
        <v>2.7696341953716308E-3</v>
      </c>
    </row>
    <row r="24" spans="1:37">
      <c r="A24" s="1" t="s">
        <v>121</v>
      </c>
      <c r="C24" s="4" t="s">
        <v>79</v>
      </c>
      <c r="D24" s="4"/>
      <c r="E24" s="4" t="s">
        <v>79</v>
      </c>
      <c r="F24" s="4"/>
      <c r="G24" s="4" t="s">
        <v>111</v>
      </c>
      <c r="H24" s="4"/>
      <c r="I24" s="4" t="s">
        <v>122</v>
      </c>
      <c r="J24" s="4"/>
      <c r="K24" s="6">
        <v>0</v>
      </c>
      <c r="L24" s="4"/>
      <c r="M24" s="6">
        <v>0</v>
      </c>
      <c r="N24" s="4"/>
      <c r="O24" s="6">
        <v>2625972</v>
      </c>
      <c r="P24" s="4"/>
      <c r="Q24" s="6">
        <v>1528326147855</v>
      </c>
      <c r="R24" s="4"/>
      <c r="S24" s="6">
        <v>1588299630756</v>
      </c>
      <c r="T24" s="4"/>
      <c r="U24" s="6">
        <v>517000</v>
      </c>
      <c r="V24" s="4"/>
      <c r="W24" s="6">
        <v>318575956511</v>
      </c>
      <c r="X24" s="4"/>
      <c r="Y24" s="6">
        <v>0</v>
      </c>
      <c r="Z24" s="4"/>
      <c r="AA24" s="6">
        <v>0</v>
      </c>
      <c r="AB24" s="4"/>
      <c r="AC24" s="6">
        <v>3142972</v>
      </c>
      <c r="AD24" s="4"/>
      <c r="AE24" s="6">
        <v>615371</v>
      </c>
      <c r="AF24" s="4"/>
      <c r="AG24" s="6">
        <v>1846902104366</v>
      </c>
      <c r="AH24" s="4"/>
      <c r="AI24" s="6">
        <v>1934018876476</v>
      </c>
      <c r="AK24" s="9">
        <v>9.4250711877586074E-3</v>
      </c>
    </row>
    <row r="25" spans="1:37">
      <c r="A25" s="1" t="s">
        <v>123</v>
      </c>
      <c r="C25" s="4" t="s">
        <v>79</v>
      </c>
      <c r="D25" s="4"/>
      <c r="E25" s="4" t="s">
        <v>79</v>
      </c>
      <c r="F25" s="4"/>
      <c r="G25" s="4" t="s">
        <v>124</v>
      </c>
      <c r="H25" s="4"/>
      <c r="I25" s="4" t="s">
        <v>81</v>
      </c>
      <c r="J25" s="4"/>
      <c r="K25" s="6">
        <v>0</v>
      </c>
      <c r="L25" s="4"/>
      <c r="M25" s="6">
        <v>0</v>
      </c>
      <c r="N25" s="4"/>
      <c r="O25" s="6">
        <v>1715451</v>
      </c>
      <c r="P25" s="4"/>
      <c r="Q25" s="6">
        <v>1390761761281</v>
      </c>
      <c r="R25" s="4"/>
      <c r="S25" s="6">
        <v>1587725609828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1715451</v>
      </c>
      <c r="AD25" s="4"/>
      <c r="AE25" s="6">
        <v>940580</v>
      </c>
      <c r="AF25" s="4"/>
      <c r="AG25" s="6">
        <v>1390761761281</v>
      </c>
      <c r="AH25" s="4"/>
      <c r="AI25" s="6">
        <v>1613456377722</v>
      </c>
      <c r="AK25" s="9">
        <v>7.8628711453332598E-3</v>
      </c>
    </row>
    <row r="26" spans="1:37">
      <c r="A26" s="1" t="s">
        <v>125</v>
      </c>
      <c r="C26" s="4" t="s">
        <v>79</v>
      </c>
      <c r="D26" s="4"/>
      <c r="E26" s="4" t="s">
        <v>79</v>
      </c>
      <c r="F26" s="4"/>
      <c r="G26" s="4" t="s">
        <v>111</v>
      </c>
      <c r="H26" s="4"/>
      <c r="I26" s="4" t="s">
        <v>126</v>
      </c>
      <c r="J26" s="4"/>
      <c r="K26" s="6">
        <v>0</v>
      </c>
      <c r="L26" s="4"/>
      <c r="M26" s="6">
        <v>0</v>
      </c>
      <c r="N26" s="4"/>
      <c r="O26" s="6">
        <v>761729</v>
      </c>
      <c r="P26" s="4"/>
      <c r="Q26" s="6">
        <v>497570105241</v>
      </c>
      <c r="R26" s="4"/>
      <c r="S26" s="6">
        <v>512898725573</v>
      </c>
      <c r="T26" s="4"/>
      <c r="U26" s="6">
        <v>38700</v>
      </c>
      <c r="V26" s="4"/>
      <c r="W26" s="6">
        <v>26427597963</v>
      </c>
      <c r="X26" s="4"/>
      <c r="Y26" s="6">
        <v>800429</v>
      </c>
      <c r="Z26" s="4"/>
      <c r="AA26" s="6">
        <v>555089386500</v>
      </c>
      <c r="AB26" s="4"/>
      <c r="AC26" s="6">
        <v>0</v>
      </c>
      <c r="AD26" s="4"/>
      <c r="AE26" s="6">
        <v>0</v>
      </c>
      <c r="AF26" s="4"/>
      <c r="AG26" s="6">
        <v>0</v>
      </c>
      <c r="AH26" s="4"/>
      <c r="AI26" s="6">
        <v>0</v>
      </c>
      <c r="AK26" s="9">
        <v>0</v>
      </c>
    </row>
    <row r="27" spans="1:37">
      <c r="A27" s="1" t="s">
        <v>127</v>
      </c>
      <c r="C27" s="4" t="s">
        <v>79</v>
      </c>
      <c r="D27" s="4"/>
      <c r="E27" s="4" t="s">
        <v>79</v>
      </c>
      <c r="F27" s="4"/>
      <c r="G27" s="4" t="s">
        <v>128</v>
      </c>
      <c r="H27" s="4"/>
      <c r="I27" s="4" t="s">
        <v>129</v>
      </c>
      <c r="J27" s="4"/>
      <c r="K27" s="6">
        <v>0</v>
      </c>
      <c r="L27" s="4"/>
      <c r="M27" s="6">
        <v>0</v>
      </c>
      <c r="N27" s="4"/>
      <c r="O27" s="6">
        <v>2400567</v>
      </c>
      <c r="P27" s="4"/>
      <c r="Q27" s="6">
        <v>1894822702389</v>
      </c>
      <c r="R27" s="4"/>
      <c r="S27" s="6">
        <v>2191827180332</v>
      </c>
      <c r="T27" s="4"/>
      <c r="U27" s="6">
        <v>0</v>
      </c>
      <c r="V27" s="4"/>
      <c r="W27" s="6">
        <v>0</v>
      </c>
      <c r="X27" s="4"/>
      <c r="Y27" s="6">
        <v>536500</v>
      </c>
      <c r="Z27" s="4"/>
      <c r="AA27" s="6">
        <v>500009875000</v>
      </c>
      <c r="AB27" s="4"/>
      <c r="AC27" s="6">
        <v>1864067</v>
      </c>
      <c r="AD27" s="4"/>
      <c r="AE27" s="6">
        <v>928113</v>
      </c>
      <c r="AF27" s="4"/>
      <c r="AG27" s="6">
        <v>1471350922667</v>
      </c>
      <c r="AH27" s="4"/>
      <c r="AI27" s="6">
        <v>1729997775559</v>
      </c>
      <c r="AK27" s="9">
        <v>8.430813363630555E-3</v>
      </c>
    </row>
    <row r="28" spans="1:37">
      <c r="A28" s="1" t="s">
        <v>130</v>
      </c>
      <c r="C28" s="4" t="s">
        <v>79</v>
      </c>
      <c r="D28" s="4"/>
      <c r="E28" s="4" t="s">
        <v>79</v>
      </c>
      <c r="F28" s="4"/>
      <c r="G28" s="4" t="s">
        <v>131</v>
      </c>
      <c r="H28" s="4"/>
      <c r="I28" s="4" t="s">
        <v>132</v>
      </c>
      <c r="J28" s="4"/>
      <c r="K28" s="6">
        <v>0</v>
      </c>
      <c r="L28" s="4"/>
      <c r="M28" s="6">
        <v>0</v>
      </c>
      <c r="N28" s="4"/>
      <c r="O28" s="6">
        <v>2271246</v>
      </c>
      <c r="P28" s="4"/>
      <c r="Q28" s="6">
        <v>1373435821671</v>
      </c>
      <c r="R28" s="4"/>
      <c r="S28" s="6">
        <v>1499096000046</v>
      </c>
      <c r="T28" s="4"/>
      <c r="U28" s="6">
        <v>132700</v>
      </c>
      <c r="V28" s="4"/>
      <c r="W28" s="6">
        <v>89205706461</v>
      </c>
      <c r="X28" s="4"/>
      <c r="Y28" s="6">
        <v>654180</v>
      </c>
      <c r="Z28" s="4"/>
      <c r="AA28" s="6">
        <v>444899693000</v>
      </c>
      <c r="AB28" s="4"/>
      <c r="AC28" s="6">
        <v>1749766</v>
      </c>
      <c r="AD28" s="4"/>
      <c r="AE28" s="6">
        <v>681380</v>
      </c>
      <c r="AF28" s="4"/>
      <c r="AG28" s="6">
        <v>1064616433185</v>
      </c>
      <c r="AH28" s="4"/>
      <c r="AI28" s="6">
        <v>1192209357177</v>
      </c>
      <c r="AK28" s="9">
        <v>5.8100043380029508E-3</v>
      </c>
    </row>
    <row r="29" spans="1:37">
      <c r="A29" s="1" t="s">
        <v>133</v>
      </c>
      <c r="C29" s="4" t="s">
        <v>79</v>
      </c>
      <c r="D29" s="4"/>
      <c r="E29" s="4" t="s">
        <v>79</v>
      </c>
      <c r="F29" s="4"/>
      <c r="G29" s="4" t="s">
        <v>134</v>
      </c>
      <c r="H29" s="4"/>
      <c r="I29" s="4" t="s">
        <v>135</v>
      </c>
      <c r="J29" s="4"/>
      <c r="K29" s="6">
        <v>0</v>
      </c>
      <c r="L29" s="4"/>
      <c r="M29" s="6">
        <v>0</v>
      </c>
      <c r="N29" s="4"/>
      <c r="O29" s="6">
        <v>2301848</v>
      </c>
      <c r="P29" s="4"/>
      <c r="Q29" s="6">
        <v>1837520674536</v>
      </c>
      <c r="R29" s="4"/>
      <c r="S29" s="6">
        <v>2060939590344</v>
      </c>
      <c r="T29" s="4"/>
      <c r="U29" s="6">
        <v>0</v>
      </c>
      <c r="V29" s="4"/>
      <c r="W29" s="6">
        <v>0</v>
      </c>
      <c r="X29" s="4"/>
      <c r="Y29" s="6">
        <v>546600</v>
      </c>
      <c r="Z29" s="4"/>
      <c r="AA29" s="6">
        <v>499999691000</v>
      </c>
      <c r="AB29" s="4"/>
      <c r="AC29" s="6">
        <v>1755248</v>
      </c>
      <c r="AD29" s="4"/>
      <c r="AE29" s="6">
        <v>909948</v>
      </c>
      <c r="AF29" s="4"/>
      <c r="AG29" s="6">
        <v>1401180481482</v>
      </c>
      <c r="AH29" s="4"/>
      <c r="AI29" s="6">
        <v>1597122516208</v>
      </c>
      <c r="AK29" s="9">
        <v>7.7832711944677601E-3</v>
      </c>
    </row>
    <row r="30" spans="1:37">
      <c r="A30" s="1" t="s">
        <v>136</v>
      </c>
      <c r="C30" s="4" t="s">
        <v>79</v>
      </c>
      <c r="D30" s="4"/>
      <c r="E30" s="4" t="s">
        <v>79</v>
      </c>
      <c r="F30" s="4"/>
      <c r="G30" s="4" t="s">
        <v>111</v>
      </c>
      <c r="H30" s="4"/>
      <c r="I30" s="4" t="s">
        <v>122</v>
      </c>
      <c r="J30" s="4"/>
      <c r="K30" s="6">
        <v>0</v>
      </c>
      <c r="L30" s="4"/>
      <c r="M30" s="6">
        <v>0</v>
      </c>
      <c r="N30" s="4"/>
      <c r="O30" s="6">
        <v>3514328</v>
      </c>
      <c r="P30" s="4"/>
      <c r="Q30" s="6">
        <v>2163999597818</v>
      </c>
      <c r="R30" s="4"/>
      <c r="S30" s="6">
        <v>2274574712126</v>
      </c>
      <c r="T30" s="4"/>
      <c r="U30" s="6">
        <v>293700</v>
      </c>
      <c r="V30" s="4"/>
      <c r="W30" s="6">
        <v>192842445031</v>
      </c>
      <c r="X30" s="4"/>
      <c r="Y30" s="6">
        <v>524350</v>
      </c>
      <c r="Z30" s="4"/>
      <c r="AA30" s="6">
        <v>349995812478</v>
      </c>
      <c r="AB30" s="4"/>
      <c r="AC30" s="6">
        <v>3283678</v>
      </c>
      <c r="AD30" s="4"/>
      <c r="AE30" s="6">
        <v>667940</v>
      </c>
      <c r="AF30" s="4"/>
      <c r="AG30" s="6">
        <v>2032314459226</v>
      </c>
      <c r="AH30" s="4"/>
      <c r="AI30" s="6">
        <v>2193214892949</v>
      </c>
      <c r="AK30" s="9">
        <v>1.0688213412767699E-2</v>
      </c>
    </row>
    <row r="31" spans="1:37">
      <c r="A31" s="1" t="s">
        <v>137</v>
      </c>
      <c r="C31" s="4" t="s">
        <v>79</v>
      </c>
      <c r="D31" s="4"/>
      <c r="E31" s="4" t="s">
        <v>79</v>
      </c>
      <c r="F31" s="4"/>
      <c r="G31" s="4" t="s">
        <v>111</v>
      </c>
      <c r="H31" s="4"/>
      <c r="I31" s="4" t="s">
        <v>138</v>
      </c>
      <c r="J31" s="4"/>
      <c r="K31" s="6">
        <v>0</v>
      </c>
      <c r="L31" s="4"/>
      <c r="M31" s="6">
        <v>0</v>
      </c>
      <c r="N31" s="4"/>
      <c r="O31" s="6">
        <v>2752123</v>
      </c>
      <c r="P31" s="4"/>
      <c r="Q31" s="6">
        <v>1692037660015</v>
      </c>
      <c r="R31" s="4"/>
      <c r="S31" s="6">
        <v>1754721404309</v>
      </c>
      <c r="T31" s="4"/>
      <c r="U31" s="6">
        <v>624600</v>
      </c>
      <c r="V31" s="4"/>
      <c r="W31" s="6">
        <v>404884714371</v>
      </c>
      <c r="X31" s="4"/>
      <c r="Y31" s="6">
        <v>3047000</v>
      </c>
      <c r="Z31" s="4"/>
      <c r="AA31" s="6">
        <v>2000499725000</v>
      </c>
      <c r="AB31" s="4"/>
      <c r="AC31" s="6">
        <v>329723</v>
      </c>
      <c r="AD31" s="4"/>
      <c r="AE31" s="6">
        <v>656860</v>
      </c>
      <c r="AF31" s="4"/>
      <c r="AG31" s="6">
        <v>208627450085</v>
      </c>
      <c r="AH31" s="4"/>
      <c r="AI31" s="6">
        <v>216573457233</v>
      </c>
      <c r="AK31" s="9">
        <v>1.0554293324785704E-3</v>
      </c>
    </row>
    <row r="32" spans="1:37">
      <c r="A32" s="1" t="s">
        <v>139</v>
      </c>
      <c r="C32" s="4" t="s">
        <v>79</v>
      </c>
      <c r="D32" s="4"/>
      <c r="E32" s="4" t="s">
        <v>79</v>
      </c>
      <c r="F32" s="4"/>
      <c r="G32" s="4" t="s">
        <v>140</v>
      </c>
      <c r="H32" s="4"/>
      <c r="I32" s="4" t="s">
        <v>141</v>
      </c>
      <c r="J32" s="4"/>
      <c r="K32" s="6">
        <v>0</v>
      </c>
      <c r="L32" s="4"/>
      <c r="M32" s="6">
        <v>0</v>
      </c>
      <c r="N32" s="4"/>
      <c r="O32" s="6">
        <v>26801</v>
      </c>
      <c r="P32" s="4"/>
      <c r="Q32" s="6">
        <v>20506380527</v>
      </c>
      <c r="R32" s="4"/>
      <c r="S32" s="6">
        <v>22775947247</v>
      </c>
      <c r="T32" s="4"/>
      <c r="U32" s="6">
        <v>0</v>
      </c>
      <c r="V32" s="4"/>
      <c r="W32" s="6">
        <v>0</v>
      </c>
      <c r="X32" s="4"/>
      <c r="Y32" s="6">
        <v>26801</v>
      </c>
      <c r="Z32" s="4"/>
      <c r="AA32" s="6">
        <v>23232876084</v>
      </c>
      <c r="AB32" s="4"/>
      <c r="AC32" s="6">
        <v>0</v>
      </c>
      <c r="AD32" s="4"/>
      <c r="AE32" s="6">
        <v>0</v>
      </c>
      <c r="AF32" s="4"/>
      <c r="AG32" s="6">
        <v>0</v>
      </c>
      <c r="AH32" s="4"/>
      <c r="AI32" s="6">
        <v>0</v>
      </c>
      <c r="AK32" s="9">
        <v>0</v>
      </c>
    </row>
    <row r="33" spans="1:37">
      <c r="A33" s="1" t="s">
        <v>142</v>
      </c>
      <c r="C33" s="4" t="s">
        <v>79</v>
      </c>
      <c r="D33" s="4"/>
      <c r="E33" s="4" t="s">
        <v>79</v>
      </c>
      <c r="F33" s="4"/>
      <c r="G33" s="4" t="s">
        <v>143</v>
      </c>
      <c r="H33" s="4"/>
      <c r="I33" s="4" t="s">
        <v>144</v>
      </c>
      <c r="J33" s="4"/>
      <c r="K33" s="6">
        <v>0</v>
      </c>
      <c r="L33" s="4"/>
      <c r="M33" s="6">
        <v>0</v>
      </c>
      <c r="N33" s="4"/>
      <c r="O33" s="6">
        <v>1332647</v>
      </c>
      <c r="P33" s="4"/>
      <c r="Q33" s="6">
        <v>793265344338</v>
      </c>
      <c r="R33" s="4"/>
      <c r="S33" s="6">
        <v>825128388318</v>
      </c>
      <c r="T33" s="4"/>
      <c r="U33" s="6">
        <v>158700</v>
      </c>
      <c r="V33" s="4"/>
      <c r="W33" s="6">
        <v>99958643105</v>
      </c>
      <c r="X33" s="4"/>
      <c r="Y33" s="6">
        <v>547280</v>
      </c>
      <c r="Z33" s="4"/>
      <c r="AA33" s="6">
        <v>349994165889</v>
      </c>
      <c r="AB33" s="4"/>
      <c r="AC33" s="6">
        <v>944067</v>
      </c>
      <c r="AD33" s="4"/>
      <c r="AE33" s="6">
        <v>639240</v>
      </c>
      <c r="AF33" s="4"/>
      <c r="AG33" s="6">
        <v>565437346341</v>
      </c>
      <c r="AH33" s="4"/>
      <c r="AI33" s="6">
        <v>603462004021</v>
      </c>
      <c r="AK33" s="9">
        <v>2.9408566876911644E-3</v>
      </c>
    </row>
    <row r="34" spans="1:37">
      <c r="A34" s="1" t="s">
        <v>145</v>
      </c>
      <c r="C34" s="4" t="s">
        <v>79</v>
      </c>
      <c r="D34" s="4"/>
      <c r="E34" s="4" t="s">
        <v>79</v>
      </c>
      <c r="F34" s="4"/>
      <c r="G34" s="4" t="s">
        <v>146</v>
      </c>
      <c r="H34" s="4"/>
      <c r="I34" s="4" t="s">
        <v>147</v>
      </c>
      <c r="J34" s="4"/>
      <c r="K34" s="6">
        <v>0</v>
      </c>
      <c r="L34" s="4"/>
      <c r="M34" s="6">
        <v>0</v>
      </c>
      <c r="N34" s="4"/>
      <c r="O34" s="6">
        <v>365729</v>
      </c>
      <c r="P34" s="4"/>
      <c r="Q34" s="6">
        <v>268713350566</v>
      </c>
      <c r="R34" s="4"/>
      <c r="S34" s="6">
        <v>294120298982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4"/>
      <c r="AC34" s="6">
        <v>365729</v>
      </c>
      <c r="AD34" s="4"/>
      <c r="AE34" s="6">
        <v>817483</v>
      </c>
      <c r="AF34" s="4"/>
      <c r="AG34" s="6">
        <v>268713350566</v>
      </c>
      <c r="AH34" s="4"/>
      <c r="AI34" s="6">
        <v>298965654738</v>
      </c>
      <c r="AK34" s="9">
        <v>1.4569519526793917E-3</v>
      </c>
    </row>
    <row r="35" spans="1:37">
      <c r="A35" s="1" t="s">
        <v>148</v>
      </c>
      <c r="C35" s="4" t="s">
        <v>79</v>
      </c>
      <c r="D35" s="4"/>
      <c r="E35" s="4" t="s">
        <v>79</v>
      </c>
      <c r="F35" s="4"/>
      <c r="G35" s="4" t="s">
        <v>149</v>
      </c>
      <c r="H35" s="4"/>
      <c r="I35" s="4" t="s">
        <v>150</v>
      </c>
      <c r="J35" s="4"/>
      <c r="K35" s="6">
        <v>0</v>
      </c>
      <c r="L35" s="4"/>
      <c r="M35" s="6">
        <v>0</v>
      </c>
      <c r="N35" s="4"/>
      <c r="O35" s="6">
        <v>1312772</v>
      </c>
      <c r="P35" s="4"/>
      <c r="Q35" s="6">
        <v>779123505030</v>
      </c>
      <c r="R35" s="4"/>
      <c r="S35" s="6">
        <v>809566935413</v>
      </c>
      <c r="T35" s="4"/>
      <c r="U35" s="6">
        <v>59000</v>
      </c>
      <c r="V35" s="4"/>
      <c r="W35" s="6">
        <v>36968895435</v>
      </c>
      <c r="X35" s="4"/>
      <c r="Y35" s="6">
        <v>0</v>
      </c>
      <c r="Z35" s="4"/>
      <c r="AA35" s="6">
        <v>0</v>
      </c>
      <c r="AB35" s="4"/>
      <c r="AC35" s="6">
        <v>1371772</v>
      </c>
      <c r="AD35" s="4"/>
      <c r="AE35" s="6">
        <v>636830</v>
      </c>
      <c r="AF35" s="4"/>
      <c r="AG35" s="6">
        <v>816092400465</v>
      </c>
      <c r="AH35" s="4"/>
      <c r="AI35" s="6">
        <v>873551711319</v>
      </c>
      <c r="AK35" s="9">
        <v>4.2570872319363847E-3</v>
      </c>
    </row>
    <row r="36" spans="1:37">
      <c r="A36" s="1" t="s">
        <v>151</v>
      </c>
      <c r="C36" s="4" t="s">
        <v>79</v>
      </c>
      <c r="D36" s="4"/>
      <c r="E36" s="4" t="s">
        <v>79</v>
      </c>
      <c r="F36" s="4"/>
      <c r="G36" s="4" t="s">
        <v>146</v>
      </c>
      <c r="H36" s="4"/>
      <c r="I36" s="4" t="s">
        <v>152</v>
      </c>
      <c r="J36" s="4"/>
      <c r="K36" s="6">
        <v>0</v>
      </c>
      <c r="L36" s="4"/>
      <c r="M36" s="6">
        <v>0</v>
      </c>
      <c r="N36" s="4"/>
      <c r="O36" s="6">
        <v>5326576</v>
      </c>
      <c r="P36" s="4"/>
      <c r="Q36" s="6">
        <v>4070501008716</v>
      </c>
      <c r="R36" s="4"/>
      <c r="S36" s="6">
        <v>4353018162617</v>
      </c>
      <c r="T36" s="4"/>
      <c r="U36" s="6">
        <v>0</v>
      </c>
      <c r="V36" s="4"/>
      <c r="W36" s="6">
        <v>0</v>
      </c>
      <c r="X36" s="4"/>
      <c r="Y36" s="6">
        <v>1081940</v>
      </c>
      <c r="Z36" s="4"/>
      <c r="AA36" s="6">
        <v>899993038835</v>
      </c>
      <c r="AB36" s="4"/>
      <c r="AC36" s="6">
        <v>4244636</v>
      </c>
      <c r="AD36" s="4"/>
      <c r="AE36" s="6">
        <v>830703</v>
      </c>
      <c r="AF36" s="4"/>
      <c r="AG36" s="6">
        <v>3243696348204</v>
      </c>
      <c r="AH36" s="4"/>
      <c r="AI36" s="6">
        <v>3525895225373</v>
      </c>
      <c r="AK36" s="9">
        <v>1.7182776188963994E-2</v>
      </c>
    </row>
    <row r="37" spans="1:37">
      <c r="A37" s="1" t="s">
        <v>153</v>
      </c>
      <c r="C37" s="4" t="s">
        <v>79</v>
      </c>
      <c r="D37" s="4"/>
      <c r="E37" s="4" t="s">
        <v>79</v>
      </c>
      <c r="F37" s="4"/>
      <c r="G37" s="4" t="s">
        <v>154</v>
      </c>
      <c r="H37" s="4"/>
      <c r="I37" s="4" t="s">
        <v>155</v>
      </c>
      <c r="J37" s="4"/>
      <c r="K37" s="6">
        <v>0</v>
      </c>
      <c r="L37" s="4"/>
      <c r="M37" s="6">
        <v>0</v>
      </c>
      <c r="N37" s="4"/>
      <c r="O37" s="6">
        <v>2039789</v>
      </c>
      <c r="P37" s="4"/>
      <c r="Q37" s="6">
        <v>1617465703078</v>
      </c>
      <c r="R37" s="4"/>
      <c r="S37" s="6">
        <v>1744119270457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4"/>
      <c r="AC37" s="6">
        <v>2039789</v>
      </c>
      <c r="AD37" s="4"/>
      <c r="AE37" s="6">
        <v>869141</v>
      </c>
      <c r="AF37" s="4"/>
      <c r="AG37" s="6">
        <v>1617465703078</v>
      </c>
      <c r="AH37" s="4"/>
      <c r="AI37" s="6">
        <v>1772795552759</v>
      </c>
      <c r="AK37" s="9">
        <v>8.6393801473854392E-3</v>
      </c>
    </row>
    <row r="38" spans="1:37">
      <c r="A38" s="1" t="s">
        <v>156</v>
      </c>
      <c r="C38" s="4" t="s">
        <v>79</v>
      </c>
      <c r="D38" s="4"/>
      <c r="E38" s="4" t="s">
        <v>79</v>
      </c>
      <c r="F38" s="4"/>
      <c r="G38" s="4" t="s">
        <v>157</v>
      </c>
      <c r="H38" s="4"/>
      <c r="I38" s="4" t="s">
        <v>158</v>
      </c>
      <c r="J38" s="4"/>
      <c r="K38" s="6">
        <v>18</v>
      </c>
      <c r="L38" s="4"/>
      <c r="M38" s="6">
        <v>18</v>
      </c>
      <c r="N38" s="4"/>
      <c r="O38" s="6">
        <v>1219535</v>
      </c>
      <c r="P38" s="4"/>
      <c r="Q38" s="6">
        <v>1150224755600</v>
      </c>
      <c r="R38" s="4"/>
      <c r="S38" s="6">
        <v>1150180596119</v>
      </c>
      <c r="T38" s="4"/>
      <c r="U38" s="6">
        <v>0</v>
      </c>
      <c r="V38" s="4"/>
      <c r="W38" s="6">
        <v>0</v>
      </c>
      <c r="X38" s="4"/>
      <c r="Y38" s="6">
        <v>0</v>
      </c>
      <c r="Z38" s="4"/>
      <c r="AA38" s="6">
        <v>0</v>
      </c>
      <c r="AB38" s="4"/>
      <c r="AC38" s="6">
        <v>1219535</v>
      </c>
      <c r="AD38" s="4"/>
      <c r="AE38" s="6">
        <v>944613</v>
      </c>
      <c r="AF38" s="4"/>
      <c r="AG38" s="6">
        <v>1150224755600</v>
      </c>
      <c r="AH38" s="4"/>
      <c r="AI38" s="6">
        <v>1151943975396</v>
      </c>
      <c r="AK38" s="9">
        <v>5.6137786990993113E-3</v>
      </c>
    </row>
    <row r="39" spans="1:37">
      <c r="A39" s="1" t="s">
        <v>159</v>
      </c>
      <c r="C39" s="4" t="s">
        <v>79</v>
      </c>
      <c r="D39" s="4"/>
      <c r="E39" s="4" t="s">
        <v>79</v>
      </c>
      <c r="F39" s="4"/>
      <c r="G39" s="4" t="s">
        <v>160</v>
      </c>
      <c r="H39" s="4"/>
      <c r="I39" s="4" t="s">
        <v>161</v>
      </c>
      <c r="J39" s="4"/>
      <c r="K39" s="6">
        <v>20</v>
      </c>
      <c r="L39" s="4"/>
      <c r="M39" s="6">
        <v>20</v>
      </c>
      <c r="N39" s="4"/>
      <c r="O39" s="6">
        <v>2000000</v>
      </c>
      <c r="P39" s="4"/>
      <c r="Q39" s="6">
        <v>2000008125000</v>
      </c>
      <c r="R39" s="4"/>
      <c r="S39" s="6">
        <v>1965523833000</v>
      </c>
      <c r="T39" s="4"/>
      <c r="U39" s="6">
        <v>0</v>
      </c>
      <c r="V39" s="4"/>
      <c r="W39" s="6">
        <v>0</v>
      </c>
      <c r="X39" s="4"/>
      <c r="Y39" s="6">
        <v>0</v>
      </c>
      <c r="Z39" s="4"/>
      <c r="AA39" s="6">
        <v>0</v>
      </c>
      <c r="AB39" s="4"/>
      <c r="AC39" s="6">
        <v>2000000</v>
      </c>
      <c r="AD39" s="4"/>
      <c r="AE39" s="6">
        <v>983200</v>
      </c>
      <c r="AF39" s="4"/>
      <c r="AG39" s="6">
        <v>2000008125000</v>
      </c>
      <c r="AH39" s="4"/>
      <c r="AI39" s="6">
        <v>1966323802000</v>
      </c>
      <c r="AK39" s="9">
        <v>9.5825030652249392E-3</v>
      </c>
    </row>
    <row r="40" spans="1:37">
      <c r="A40" s="1" t="s">
        <v>162</v>
      </c>
      <c r="C40" s="4" t="s">
        <v>79</v>
      </c>
      <c r="D40" s="4"/>
      <c r="E40" s="4" t="s">
        <v>79</v>
      </c>
      <c r="F40" s="4"/>
      <c r="G40" s="4" t="s">
        <v>163</v>
      </c>
      <c r="H40" s="4"/>
      <c r="I40" s="4" t="s">
        <v>164</v>
      </c>
      <c r="J40" s="4"/>
      <c r="K40" s="6">
        <v>16</v>
      </c>
      <c r="L40" s="4"/>
      <c r="M40" s="6">
        <v>16</v>
      </c>
      <c r="N40" s="4"/>
      <c r="O40" s="6">
        <v>3497458</v>
      </c>
      <c r="P40" s="4"/>
      <c r="Q40" s="6">
        <v>3349000051726</v>
      </c>
      <c r="R40" s="4"/>
      <c r="S40" s="6">
        <v>3427057767687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4"/>
      <c r="AC40" s="6">
        <v>3497458</v>
      </c>
      <c r="AD40" s="4"/>
      <c r="AE40" s="6">
        <v>982631</v>
      </c>
      <c r="AF40" s="4"/>
      <c r="AG40" s="6">
        <v>3349000051726</v>
      </c>
      <c r="AH40" s="4"/>
      <c r="AI40" s="6">
        <v>3436577479460</v>
      </c>
      <c r="AK40" s="9">
        <v>1.6747503232841628E-2</v>
      </c>
    </row>
    <row r="41" spans="1:37">
      <c r="A41" s="1" t="s">
        <v>165</v>
      </c>
      <c r="C41" s="4" t="s">
        <v>79</v>
      </c>
      <c r="D41" s="4"/>
      <c r="E41" s="4" t="s">
        <v>79</v>
      </c>
      <c r="F41" s="4"/>
      <c r="G41" s="4" t="s">
        <v>166</v>
      </c>
      <c r="H41" s="4"/>
      <c r="I41" s="4" t="s">
        <v>167</v>
      </c>
      <c r="J41" s="4"/>
      <c r="K41" s="6">
        <v>18</v>
      </c>
      <c r="L41" s="4"/>
      <c r="M41" s="6">
        <v>18</v>
      </c>
      <c r="N41" s="4"/>
      <c r="O41" s="6">
        <v>7500000</v>
      </c>
      <c r="P41" s="4"/>
      <c r="Q41" s="6">
        <v>7078266250000</v>
      </c>
      <c r="R41" s="4"/>
      <c r="S41" s="6">
        <v>7122886477453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4"/>
      <c r="AC41" s="6">
        <v>7500000</v>
      </c>
      <c r="AD41" s="4"/>
      <c r="AE41" s="6">
        <v>951650</v>
      </c>
      <c r="AF41" s="4"/>
      <c r="AG41" s="6">
        <v>7078266250000</v>
      </c>
      <c r="AH41" s="4"/>
      <c r="AI41" s="6">
        <v>7137098426718</v>
      </c>
      <c r="AK41" s="9">
        <v>3.4781284486957213E-2</v>
      </c>
    </row>
    <row r="42" spans="1:37">
      <c r="A42" s="1" t="s">
        <v>168</v>
      </c>
      <c r="C42" s="4" t="s">
        <v>79</v>
      </c>
      <c r="D42" s="4"/>
      <c r="E42" s="4" t="s">
        <v>79</v>
      </c>
      <c r="F42" s="4"/>
      <c r="G42" s="4" t="s">
        <v>169</v>
      </c>
      <c r="H42" s="4"/>
      <c r="I42" s="4" t="s">
        <v>170</v>
      </c>
      <c r="J42" s="4"/>
      <c r="K42" s="6">
        <v>0</v>
      </c>
      <c r="L42" s="4"/>
      <c r="M42" s="6">
        <v>0</v>
      </c>
      <c r="N42" s="4"/>
      <c r="O42" s="6">
        <v>3977021</v>
      </c>
      <c r="P42" s="4"/>
      <c r="Q42" s="6">
        <v>3279716495230</v>
      </c>
      <c r="R42" s="4"/>
      <c r="S42" s="6">
        <v>3316539958214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4"/>
      <c r="AC42" s="6">
        <v>3977021</v>
      </c>
      <c r="AD42" s="4"/>
      <c r="AE42" s="6">
        <v>849137</v>
      </c>
      <c r="AF42" s="4"/>
      <c r="AG42" s="6">
        <v>3279716495230</v>
      </c>
      <c r="AH42" s="4"/>
      <c r="AI42" s="6">
        <v>3376904820744</v>
      </c>
      <c r="AK42" s="9">
        <v>1.645669994069077E-2</v>
      </c>
    </row>
    <row r="43" spans="1:37">
      <c r="A43" s="1" t="s">
        <v>171</v>
      </c>
      <c r="C43" s="4" t="s">
        <v>79</v>
      </c>
      <c r="D43" s="4"/>
      <c r="E43" s="4" t="s">
        <v>79</v>
      </c>
      <c r="F43" s="4"/>
      <c r="G43" s="4" t="s">
        <v>172</v>
      </c>
      <c r="H43" s="4"/>
      <c r="I43" s="4" t="s">
        <v>173</v>
      </c>
      <c r="J43" s="4"/>
      <c r="K43" s="6">
        <v>0</v>
      </c>
      <c r="L43" s="4"/>
      <c r="M43" s="6">
        <v>0</v>
      </c>
      <c r="N43" s="4"/>
      <c r="O43" s="6">
        <v>2500000</v>
      </c>
      <c r="P43" s="4"/>
      <c r="Q43" s="6">
        <v>2150008125000</v>
      </c>
      <c r="R43" s="4"/>
      <c r="S43" s="6">
        <v>2166576041925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4"/>
      <c r="AC43" s="6">
        <v>2500000</v>
      </c>
      <c r="AD43" s="4"/>
      <c r="AE43" s="6">
        <v>882241</v>
      </c>
      <c r="AF43" s="4"/>
      <c r="AG43" s="6">
        <v>2150008125000</v>
      </c>
      <c r="AH43" s="4"/>
      <c r="AI43" s="6">
        <v>2205517032903</v>
      </c>
      <c r="AK43" s="9">
        <v>1.0748165539522269E-2</v>
      </c>
    </row>
    <row r="44" spans="1:37">
      <c r="A44" s="1" t="s">
        <v>174</v>
      </c>
      <c r="C44" s="4" t="s">
        <v>79</v>
      </c>
      <c r="D44" s="4"/>
      <c r="E44" s="4" t="s">
        <v>79</v>
      </c>
      <c r="F44" s="4"/>
      <c r="G44" s="4" t="s">
        <v>175</v>
      </c>
      <c r="H44" s="4"/>
      <c r="I44" s="4" t="s">
        <v>176</v>
      </c>
      <c r="J44" s="4"/>
      <c r="K44" s="6">
        <v>16</v>
      </c>
      <c r="L44" s="4"/>
      <c r="M44" s="6">
        <v>16</v>
      </c>
      <c r="N44" s="4"/>
      <c r="O44" s="6">
        <v>1000000</v>
      </c>
      <c r="P44" s="4"/>
      <c r="Q44" s="6">
        <v>947189999995</v>
      </c>
      <c r="R44" s="4"/>
      <c r="S44" s="6">
        <v>955947955581</v>
      </c>
      <c r="T44" s="4"/>
      <c r="U44" s="6">
        <v>0</v>
      </c>
      <c r="V44" s="4"/>
      <c r="W44" s="6">
        <v>0</v>
      </c>
      <c r="X44" s="4"/>
      <c r="Y44" s="6">
        <v>0</v>
      </c>
      <c r="Z44" s="4"/>
      <c r="AA44" s="6">
        <v>0</v>
      </c>
      <c r="AB44" s="4"/>
      <c r="AC44" s="6">
        <v>1000000</v>
      </c>
      <c r="AD44" s="4"/>
      <c r="AE44" s="6">
        <v>955985</v>
      </c>
      <c r="AF44" s="4"/>
      <c r="AG44" s="6">
        <v>947189999995</v>
      </c>
      <c r="AH44" s="4"/>
      <c r="AI44" s="6">
        <v>955947955581</v>
      </c>
      <c r="AK44" s="9">
        <v>4.6586295732336594E-3</v>
      </c>
    </row>
    <row r="45" spans="1:37">
      <c r="A45" s="1" t="s">
        <v>177</v>
      </c>
      <c r="C45" s="4" t="s">
        <v>79</v>
      </c>
      <c r="D45" s="4"/>
      <c r="E45" s="4" t="s">
        <v>79</v>
      </c>
      <c r="F45" s="4"/>
      <c r="G45" s="4" t="s">
        <v>178</v>
      </c>
      <c r="H45" s="4"/>
      <c r="I45" s="4" t="s">
        <v>179</v>
      </c>
      <c r="J45" s="4"/>
      <c r="K45" s="6">
        <v>18</v>
      </c>
      <c r="L45" s="4"/>
      <c r="M45" s="6">
        <v>18</v>
      </c>
      <c r="N45" s="4"/>
      <c r="O45" s="6">
        <v>4000000</v>
      </c>
      <c r="P45" s="4"/>
      <c r="Q45" s="6">
        <v>3915200000000</v>
      </c>
      <c r="R45" s="4"/>
      <c r="S45" s="6">
        <v>3924487920200</v>
      </c>
      <c r="T45" s="4"/>
      <c r="U45" s="6">
        <v>0</v>
      </c>
      <c r="V45" s="4"/>
      <c r="W45" s="6">
        <v>0</v>
      </c>
      <c r="X45" s="4"/>
      <c r="Y45" s="6">
        <v>0</v>
      </c>
      <c r="Z45" s="4"/>
      <c r="AA45" s="6">
        <v>0</v>
      </c>
      <c r="AB45" s="4"/>
      <c r="AC45" s="6">
        <v>4000000</v>
      </c>
      <c r="AD45" s="4"/>
      <c r="AE45" s="6">
        <v>983101</v>
      </c>
      <c r="AF45" s="4"/>
      <c r="AG45" s="6">
        <v>3915200000000</v>
      </c>
      <c r="AH45" s="4"/>
      <c r="AI45" s="6">
        <v>3932251619345</v>
      </c>
      <c r="AK45" s="9">
        <v>1.9163076374950575E-2</v>
      </c>
    </row>
    <row r="46" spans="1:37">
      <c r="A46" s="1" t="s">
        <v>180</v>
      </c>
      <c r="C46" s="4" t="s">
        <v>79</v>
      </c>
      <c r="D46" s="4"/>
      <c r="E46" s="4" t="s">
        <v>79</v>
      </c>
      <c r="F46" s="4"/>
      <c r="G46" s="4" t="s">
        <v>178</v>
      </c>
      <c r="H46" s="4"/>
      <c r="I46" s="4" t="s">
        <v>181</v>
      </c>
      <c r="J46" s="4"/>
      <c r="K46" s="6">
        <v>18</v>
      </c>
      <c r="L46" s="4"/>
      <c r="M46" s="6">
        <v>18</v>
      </c>
      <c r="N46" s="4"/>
      <c r="O46" s="6">
        <v>1011900</v>
      </c>
      <c r="P46" s="4"/>
      <c r="Q46" s="6">
        <v>964328894500</v>
      </c>
      <c r="R46" s="4"/>
      <c r="S46" s="6">
        <v>964943839677</v>
      </c>
      <c r="T46" s="4"/>
      <c r="U46" s="6">
        <v>0</v>
      </c>
      <c r="V46" s="4"/>
      <c r="W46" s="6">
        <v>0</v>
      </c>
      <c r="X46" s="4"/>
      <c r="Y46" s="6">
        <v>0</v>
      </c>
      <c r="Z46" s="4"/>
      <c r="AA46" s="6">
        <v>0</v>
      </c>
      <c r="AB46" s="4"/>
      <c r="AC46" s="6">
        <v>1011900</v>
      </c>
      <c r="AD46" s="4"/>
      <c r="AE46" s="6">
        <v>953633</v>
      </c>
      <c r="AF46" s="4"/>
      <c r="AG46" s="6">
        <v>964328894500</v>
      </c>
      <c r="AH46" s="4"/>
      <c r="AI46" s="6">
        <v>964943839677</v>
      </c>
      <c r="AK46" s="9">
        <v>4.7024692942585732E-3</v>
      </c>
    </row>
    <row r="47" spans="1:37">
      <c r="A47" s="1" t="s">
        <v>182</v>
      </c>
      <c r="C47" s="4" t="s">
        <v>79</v>
      </c>
      <c r="D47" s="4"/>
      <c r="E47" s="4" t="s">
        <v>79</v>
      </c>
      <c r="F47" s="4"/>
      <c r="G47" s="4" t="s">
        <v>183</v>
      </c>
      <c r="H47" s="4"/>
      <c r="I47" s="4" t="s">
        <v>184</v>
      </c>
      <c r="J47" s="4"/>
      <c r="K47" s="6">
        <v>18</v>
      </c>
      <c r="L47" s="4"/>
      <c r="M47" s="6">
        <v>18</v>
      </c>
      <c r="N47" s="4"/>
      <c r="O47" s="6">
        <v>300000</v>
      </c>
      <c r="P47" s="4"/>
      <c r="Q47" s="6">
        <v>292842000000</v>
      </c>
      <c r="R47" s="4"/>
      <c r="S47" s="6">
        <v>293166639352</v>
      </c>
      <c r="T47" s="4"/>
      <c r="U47" s="6">
        <v>0</v>
      </c>
      <c r="V47" s="4"/>
      <c r="W47" s="6">
        <v>0</v>
      </c>
      <c r="X47" s="4"/>
      <c r="Y47" s="6">
        <v>0</v>
      </c>
      <c r="Z47" s="4"/>
      <c r="AA47" s="6">
        <v>0</v>
      </c>
      <c r="AB47" s="4"/>
      <c r="AC47" s="6">
        <v>300000</v>
      </c>
      <c r="AD47" s="4"/>
      <c r="AE47" s="6">
        <v>977260</v>
      </c>
      <c r="AF47" s="4"/>
      <c r="AG47" s="6">
        <v>292842000000</v>
      </c>
      <c r="AH47" s="4"/>
      <c r="AI47" s="6">
        <v>293166639352</v>
      </c>
      <c r="AK47" s="9">
        <v>1.4286915600344415E-3</v>
      </c>
    </row>
    <row r="48" spans="1:37">
      <c r="A48" s="1" t="s">
        <v>185</v>
      </c>
      <c r="C48" s="4" t="s">
        <v>79</v>
      </c>
      <c r="D48" s="4"/>
      <c r="E48" s="4" t="s">
        <v>79</v>
      </c>
      <c r="F48" s="4"/>
      <c r="G48" s="4" t="s">
        <v>183</v>
      </c>
      <c r="H48" s="4"/>
      <c r="I48" s="4" t="s">
        <v>186</v>
      </c>
      <c r="J48" s="4"/>
      <c r="K48" s="6">
        <v>18</v>
      </c>
      <c r="L48" s="4"/>
      <c r="M48" s="6">
        <v>18</v>
      </c>
      <c r="N48" s="4"/>
      <c r="O48" s="6">
        <v>7500000</v>
      </c>
      <c r="P48" s="4"/>
      <c r="Q48" s="6">
        <v>7124175000000</v>
      </c>
      <c r="R48" s="4"/>
      <c r="S48" s="6">
        <v>7147148037281</v>
      </c>
      <c r="T48" s="4"/>
      <c r="U48" s="6">
        <v>0</v>
      </c>
      <c r="V48" s="4"/>
      <c r="W48" s="6">
        <v>0</v>
      </c>
      <c r="X48" s="4"/>
      <c r="Y48" s="6">
        <v>0</v>
      </c>
      <c r="Z48" s="4"/>
      <c r="AA48" s="6">
        <v>0</v>
      </c>
      <c r="AB48" s="4"/>
      <c r="AC48" s="6">
        <v>7500000</v>
      </c>
      <c r="AD48" s="4"/>
      <c r="AE48" s="6">
        <v>952990</v>
      </c>
      <c r="AF48" s="4"/>
      <c r="AG48" s="6">
        <v>7124175000000</v>
      </c>
      <c r="AH48" s="4"/>
      <c r="AI48" s="6">
        <v>7147148037281</v>
      </c>
      <c r="AK48" s="9">
        <v>3.4830259342434375E-2</v>
      </c>
    </row>
    <row r="49" spans="1:37">
      <c r="A49" s="1" t="s">
        <v>187</v>
      </c>
      <c r="C49" s="4" t="s">
        <v>79</v>
      </c>
      <c r="D49" s="4"/>
      <c r="E49" s="4" t="s">
        <v>79</v>
      </c>
      <c r="F49" s="4"/>
      <c r="G49" s="4" t="s">
        <v>188</v>
      </c>
      <c r="H49" s="4"/>
      <c r="I49" s="4" t="s">
        <v>189</v>
      </c>
      <c r="J49" s="4"/>
      <c r="K49" s="6">
        <v>18</v>
      </c>
      <c r="L49" s="4"/>
      <c r="M49" s="6">
        <v>18</v>
      </c>
      <c r="N49" s="4"/>
      <c r="O49" s="6">
        <v>5066800</v>
      </c>
      <c r="P49" s="4"/>
      <c r="Q49" s="6">
        <v>4945196800000</v>
      </c>
      <c r="R49" s="4"/>
      <c r="S49" s="6">
        <v>4945005173624</v>
      </c>
      <c r="T49" s="4"/>
      <c r="U49" s="6">
        <v>0</v>
      </c>
      <c r="V49" s="4"/>
      <c r="W49" s="6">
        <v>0</v>
      </c>
      <c r="X49" s="4"/>
      <c r="Y49" s="6">
        <v>0</v>
      </c>
      <c r="Z49" s="4"/>
      <c r="AA49" s="6">
        <v>0</v>
      </c>
      <c r="AB49" s="4"/>
      <c r="AC49" s="6">
        <v>5066800</v>
      </c>
      <c r="AD49" s="4"/>
      <c r="AE49" s="6">
        <v>977440</v>
      </c>
      <c r="AF49" s="4"/>
      <c r="AG49" s="6">
        <v>4945196800000</v>
      </c>
      <c r="AH49" s="4"/>
      <c r="AI49" s="6">
        <v>4952301082896</v>
      </c>
      <c r="AK49" s="9">
        <v>2.4134092390327329E-2</v>
      </c>
    </row>
    <row r="50" spans="1:37">
      <c r="A50" s="1" t="s">
        <v>190</v>
      </c>
      <c r="C50" s="4" t="s">
        <v>79</v>
      </c>
      <c r="D50" s="4"/>
      <c r="E50" s="4" t="s">
        <v>79</v>
      </c>
      <c r="F50" s="4"/>
      <c r="G50" s="4" t="s">
        <v>191</v>
      </c>
      <c r="H50" s="4"/>
      <c r="I50" s="4" t="s">
        <v>192</v>
      </c>
      <c r="J50" s="4"/>
      <c r="K50" s="6">
        <v>18</v>
      </c>
      <c r="L50" s="4"/>
      <c r="M50" s="6">
        <v>18</v>
      </c>
      <c r="N50" s="4"/>
      <c r="O50" s="6">
        <v>1998800</v>
      </c>
      <c r="P50" s="4"/>
      <c r="Q50" s="6">
        <v>1998800000000</v>
      </c>
      <c r="R50" s="4"/>
      <c r="S50" s="6">
        <v>1953669341579</v>
      </c>
      <c r="T50" s="4"/>
      <c r="U50" s="6">
        <v>0</v>
      </c>
      <c r="V50" s="4"/>
      <c r="W50" s="6">
        <v>0</v>
      </c>
      <c r="X50" s="4"/>
      <c r="Y50" s="6">
        <v>0</v>
      </c>
      <c r="Z50" s="4"/>
      <c r="AA50" s="6">
        <v>0</v>
      </c>
      <c r="AB50" s="4"/>
      <c r="AC50" s="6">
        <v>1998800</v>
      </c>
      <c r="AD50" s="4"/>
      <c r="AE50" s="6">
        <v>977459</v>
      </c>
      <c r="AF50" s="4"/>
      <c r="AG50" s="6">
        <v>1998800000000</v>
      </c>
      <c r="AH50" s="4"/>
      <c r="AI50" s="6">
        <v>1953669341579</v>
      </c>
      <c r="AK50" s="9">
        <v>9.5208339720421874E-3</v>
      </c>
    </row>
    <row r="51" spans="1:37">
      <c r="A51" s="1" t="s">
        <v>193</v>
      </c>
      <c r="C51" s="4" t="s">
        <v>79</v>
      </c>
      <c r="D51" s="4"/>
      <c r="E51" s="4" t="s">
        <v>79</v>
      </c>
      <c r="F51" s="4"/>
      <c r="G51" s="4" t="s">
        <v>194</v>
      </c>
      <c r="H51" s="4"/>
      <c r="I51" s="4" t="s">
        <v>195</v>
      </c>
      <c r="J51" s="4"/>
      <c r="K51" s="6">
        <v>15</v>
      </c>
      <c r="L51" s="4"/>
      <c r="M51" s="6">
        <v>15</v>
      </c>
      <c r="N51" s="4"/>
      <c r="O51" s="6">
        <v>814000</v>
      </c>
      <c r="P51" s="4"/>
      <c r="Q51" s="6">
        <v>762969962617</v>
      </c>
      <c r="R51" s="4"/>
      <c r="S51" s="6">
        <v>763014032060</v>
      </c>
      <c r="T51" s="4"/>
      <c r="U51" s="6">
        <v>0</v>
      </c>
      <c r="V51" s="4"/>
      <c r="W51" s="6">
        <v>0</v>
      </c>
      <c r="X51" s="4"/>
      <c r="Y51" s="6">
        <v>0</v>
      </c>
      <c r="Z51" s="4"/>
      <c r="AA51" s="6">
        <v>0</v>
      </c>
      <c r="AB51" s="4"/>
      <c r="AC51" s="6">
        <v>814000</v>
      </c>
      <c r="AD51" s="4"/>
      <c r="AE51" s="6">
        <v>937400</v>
      </c>
      <c r="AF51" s="4"/>
      <c r="AG51" s="6">
        <v>762969962617</v>
      </c>
      <c r="AH51" s="4"/>
      <c r="AI51" s="6">
        <v>763014032060</v>
      </c>
      <c r="AK51" s="9">
        <v>3.7184029881486376E-3</v>
      </c>
    </row>
    <row r="52" spans="1:37">
      <c r="A52" s="1" t="s">
        <v>196</v>
      </c>
      <c r="C52" s="4" t="s">
        <v>79</v>
      </c>
      <c r="D52" s="4"/>
      <c r="E52" s="4" t="s">
        <v>79</v>
      </c>
      <c r="F52" s="4"/>
      <c r="G52" s="4" t="s">
        <v>197</v>
      </c>
      <c r="H52" s="4"/>
      <c r="I52" s="4" t="s">
        <v>198</v>
      </c>
      <c r="J52" s="4"/>
      <c r="K52" s="6">
        <v>16</v>
      </c>
      <c r="L52" s="4"/>
      <c r="M52" s="6">
        <v>16</v>
      </c>
      <c r="N52" s="4"/>
      <c r="O52" s="6">
        <v>500000</v>
      </c>
      <c r="P52" s="4"/>
      <c r="Q52" s="6">
        <v>475186111875</v>
      </c>
      <c r="R52" s="4"/>
      <c r="S52" s="6">
        <v>499450145556</v>
      </c>
      <c r="T52" s="4"/>
      <c r="U52" s="6">
        <v>0</v>
      </c>
      <c r="V52" s="4"/>
      <c r="W52" s="6">
        <v>0</v>
      </c>
      <c r="X52" s="4"/>
      <c r="Y52" s="6">
        <v>500000</v>
      </c>
      <c r="Z52" s="4"/>
      <c r="AA52" s="6">
        <v>500000000000</v>
      </c>
      <c r="AB52" s="4"/>
      <c r="AC52" s="6">
        <v>0</v>
      </c>
      <c r="AD52" s="4"/>
      <c r="AE52" s="6">
        <v>0</v>
      </c>
      <c r="AF52" s="4"/>
      <c r="AG52" s="6">
        <v>0</v>
      </c>
      <c r="AH52" s="4"/>
      <c r="AI52" s="6">
        <v>0</v>
      </c>
      <c r="AK52" s="9">
        <v>0</v>
      </c>
    </row>
    <row r="53" spans="1:37">
      <c r="A53" s="1" t="s">
        <v>199</v>
      </c>
      <c r="C53" s="4" t="s">
        <v>79</v>
      </c>
      <c r="D53" s="4"/>
      <c r="E53" s="4" t="s">
        <v>79</v>
      </c>
      <c r="F53" s="4"/>
      <c r="G53" s="4" t="s">
        <v>200</v>
      </c>
      <c r="H53" s="4"/>
      <c r="I53" s="4" t="s">
        <v>201</v>
      </c>
      <c r="J53" s="4"/>
      <c r="K53" s="6">
        <v>16</v>
      </c>
      <c r="L53" s="4"/>
      <c r="M53" s="6">
        <v>16</v>
      </c>
      <c r="N53" s="4"/>
      <c r="O53" s="6">
        <v>4699500</v>
      </c>
      <c r="P53" s="4"/>
      <c r="Q53" s="6">
        <v>4467071515722</v>
      </c>
      <c r="R53" s="4"/>
      <c r="S53" s="6">
        <v>4664965880567</v>
      </c>
      <c r="T53" s="4"/>
      <c r="U53" s="6">
        <v>0</v>
      </c>
      <c r="V53" s="4"/>
      <c r="W53" s="6">
        <v>0</v>
      </c>
      <c r="X53" s="4"/>
      <c r="Y53" s="6">
        <v>0</v>
      </c>
      <c r="Z53" s="4"/>
      <c r="AA53" s="6">
        <v>0</v>
      </c>
      <c r="AB53" s="4"/>
      <c r="AC53" s="6">
        <v>4699500</v>
      </c>
      <c r="AD53" s="4"/>
      <c r="AE53" s="6">
        <v>996735</v>
      </c>
      <c r="AF53" s="4"/>
      <c r="AG53" s="6">
        <v>4467071515722</v>
      </c>
      <c r="AH53" s="4"/>
      <c r="AI53" s="6">
        <v>4683974621449</v>
      </c>
      <c r="AK53" s="9">
        <v>2.2826454687583986E-2</v>
      </c>
    </row>
    <row r="54" spans="1:37">
      <c r="A54" s="1" t="s">
        <v>202</v>
      </c>
      <c r="C54" s="4" t="s">
        <v>79</v>
      </c>
      <c r="D54" s="4"/>
      <c r="E54" s="4" t="s">
        <v>79</v>
      </c>
      <c r="F54" s="4"/>
      <c r="G54" s="4" t="s">
        <v>203</v>
      </c>
      <c r="H54" s="4"/>
      <c r="I54" s="4" t="s">
        <v>204</v>
      </c>
      <c r="J54" s="4"/>
      <c r="K54" s="6">
        <v>17</v>
      </c>
      <c r="L54" s="4"/>
      <c r="M54" s="6">
        <v>17</v>
      </c>
      <c r="N54" s="4"/>
      <c r="O54" s="6">
        <v>100000</v>
      </c>
      <c r="P54" s="4"/>
      <c r="Q54" s="6">
        <v>93503623125</v>
      </c>
      <c r="R54" s="4"/>
      <c r="S54" s="6">
        <v>96736151328</v>
      </c>
      <c r="T54" s="4"/>
      <c r="U54" s="6">
        <v>0</v>
      </c>
      <c r="V54" s="4"/>
      <c r="W54" s="6">
        <v>0</v>
      </c>
      <c r="X54" s="4"/>
      <c r="Y54" s="6">
        <v>0</v>
      </c>
      <c r="Z54" s="4"/>
      <c r="AA54" s="6">
        <v>0</v>
      </c>
      <c r="AB54" s="4"/>
      <c r="AC54" s="6">
        <v>100000</v>
      </c>
      <c r="AD54" s="4"/>
      <c r="AE54" s="6">
        <v>967399</v>
      </c>
      <c r="AF54" s="4"/>
      <c r="AG54" s="6">
        <v>93503623125</v>
      </c>
      <c r="AH54" s="4"/>
      <c r="AI54" s="6">
        <v>96736151328</v>
      </c>
      <c r="AK54" s="9">
        <v>4.7142513642756763E-4</v>
      </c>
    </row>
    <row r="55" spans="1:37">
      <c r="A55" s="1" t="s">
        <v>205</v>
      </c>
      <c r="C55" s="4" t="s">
        <v>79</v>
      </c>
      <c r="D55" s="4"/>
      <c r="E55" s="4" t="s">
        <v>79</v>
      </c>
      <c r="F55" s="4"/>
      <c r="G55" s="4" t="s">
        <v>206</v>
      </c>
      <c r="H55" s="4"/>
      <c r="I55" s="4" t="s">
        <v>207</v>
      </c>
      <c r="J55" s="4"/>
      <c r="K55" s="6">
        <v>16</v>
      </c>
      <c r="L55" s="4"/>
      <c r="M55" s="6">
        <v>16</v>
      </c>
      <c r="N55" s="4"/>
      <c r="O55" s="6">
        <v>4721729</v>
      </c>
      <c r="P55" s="4"/>
      <c r="Q55" s="6">
        <v>4474815073300</v>
      </c>
      <c r="R55" s="4"/>
      <c r="S55" s="6">
        <v>4666450312342</v>
      </c>
      <c r="T55" s="4"/>
      <c r="U55" s="6">
        <v>0</v>
      </c>
      <c r="V55" s="4"/>
      <c r="W55" s="6">
        <v>0</v>
      </c>
      <c r="X55" s="4"/>
      <c r="Y55" s="6">
        <v>0</v>
      </c>
      <c r="Z55" s="4"/>
      <c r="AA55" s="6">
        <v>0</v>
      </c>
      <c r="AB55" s="4"/>
      <c r="AC55" s="6">
        <v>4721729</v>
      </c>
      <c r="AD55" s="4"/>
      <c r="AE55" s="6">
        <v>992476</v>
      </c>
      <c r="AF55" s="4"/>
      <c r="AG55" s="6">
        <v>4474815073300</v>
      </c>
      <c r="AH55" s="4"/>
      <c r="AI55" s="6">
        <v>4686021120648</v>
      </c>
      <c r="AK55" s="9">
        <v>2.2836427910116027E-2</v>
      </c>
    </row>
    <row r="56" spans="1:37">
      <c r="A56" s="1" t="s">
        <v>208</v>
      </c>
      <c r="C56" s="4" t="s">
        <v>79</v>
      </c>
      <c r="D56" s="4"/>
      <c r="E56" s="4" t="s">
        <v>79</v>
      </c>
      <c r="F56" s="4"/>
      <c r="G56" s="4" t="s">
        <v>209</v>
      </c>
      <c r="H56" s="4"/>
      <c r="I56" s="4" t="s">
        <v>210</v>
      </c>
      <c r="J56" s="4"/>
      <c r="K56" s="6">
        <v>16</v>
      </c>
      <c r="L56" s="4"/>
      <c r="M56" s="6">
        <v>16</v>
      </c>
      <c r="N56" s="4"/>
      <c r="O56" s="6">
        <v>1238600</v>
      </c>
      <c r="P56" s="4"/>
      <c r="Q56" s="6">
        <v>1169358026865</v>
      </c>
      <c r="R56" s="4"/>
      <c r="S56" s="6">
        <v>1214070785333</v>
      </c>
      <c r="T56" s="4"/>
      <c r="U56" s="6">
        <v>0</v>
      </c>
      <c r="V56" s="4"/>
      <c r="W56" s="6">
        <v>0</v>
      </c>
      <c r="X56" s="4"/>
      <c r="Y56" s="6">
        <v>0</v>
      </c>
      <c r="Z56" s="4"/>
      <c r="AA56" s="6">
        <v>0</v>
      </c>
      <c r="AB56" s="4"/>
      <c r="AC56" s="6">
        <v>1238600</v>
      </c>
      <c r="AD56" s="4"/>
      <c r="AE56" s="6">
        <v>983623</v>
      </c>
      <c r="AF56" s="4"/>
      <c r="AG56" s="6">
        <v>1169358026865</v>
      </c>
      <c r="AH56" s="4"/>
      <c r="AI56" s="6">
        <v>1218268238076</v>
      </c>
      <c r="AK56" s="9">
        <v>5.9369973113052189E-3</v>
      </c>
    </row>
    <row r="57" spans="1:37">
      <c r="A57" s="1" t="s">
        <v>211</v>
      </c>
      <c r="C57" s="4" t="s">
        <v>79</v>
      </c>
      <c r="D57" s="4"/>
      <c r="E57" s="4" t="s">
        <v>79</v>
      </c>
      <c r="F57" s="4"/>
      <c r="G57" s="4" t="s">
        <v>140</v>
      </c>
      <c r="H57" s="4"/>
      <c r="I57" s="4" t="s">
        <v>212</v>
      </c>
      <c r="J57" s="4"/>
      <c r="K57" s="6">
        <v>17</v>
      </c>
      <c r="L57" s="4"/>
      <c r="M57" s="6">
        <v>17</v>
      </c>
      <c r="N57" s="4"/>
      <c r="O57" s="6">
        <v>6569000</v>
      </c>
      <c r="P57" s="4"/>
      <c r="Q57" s="6">
        <v>6087322795817</v>
      </c>
      <c r="R57" s="4"/>
      <c r="S57" s="6">
        <v>6317307012867</v>
      </c>
      <c r="T57" s="4"/>
      <c r="U57" s="6">
        <v>0</v>
      </c>
      <c r="V57" s="4"/>
      <c r="W57" s="6">
        <v>0</v>
      </c>
      <c r="X57" s="4"/>
      <c r="Y57" s="6">
        <v>1400</v>
      </c>
      <c r="Z57" s="4"/>
      <c r="AA57" s="6">
        <v>1399945750</v>
      </c>
      <c r="AB57" s="4"/>
      <c r="AC57" s="6">
        <v>6567600</v>
      </c>
      <c r="AD57" s="4"/>
      <c r="AE57" s="6">
        <v>961722</v>
      </c>
      <c r="AF57" s="4"/>
      <c r="AG57" s="6">
        <v>6086025451942</v>
      </c>
      <c r="AH57" s="4"/>
      <c r="AI57" s="6">
        <v>6315960654240</v>
      </c>
      <c r="AK57" s="9">
        <v>3.0779626563811949E-2</v>
      </c>
    </row>
    <row r="58" spans="1:37">
      <c r="A58" s="1" t="s">
        <v>213</v>
      </c>
      <c r="C58" s="4" t="s">
        <v>79</v>
      </c>
      <c r="D58" s="4"/>
      <c r="E58" s="4" t="s">
        <v>79</v>
      </c>
      <c r="F58" s="4"/>
      <c r="G58" s="4" t="s">
        <v>214</v>
      </c>
      <c r="H58" s="4"/>
      <c r="I58" s="4" t="s">
        <v>215</v>
      </c>
      <c r="J58" s="4"/>
      <c r="K58" s="6">
        <v>16</v>
      </c>
      <c r="L58" s="4"/>
      <c r="M58" s="6">
        <v>16</v>
      </c>
      <c r="N58" s="4"/>
      <c r="O58" s="6">
        <v>5977306</v>
      </c>
      <c r="P58" s="4"/>
      <c r="Q58" s="6">
        <v>5628308180677</v>
      </c>
      <c r="R58" s="4"/>
      <c r="S58" s="6">
        <v>5861047411539</v>
      </c>
      <c r="T58" s="4"/>
      <c r="U58" s="6">
        <v>0</v>
      </c>
      <c r="V58" s="4"/>
      <c r="W58" s="6">
        <v>0</v>
      </c>
      <c r="X58" s="4"/>
      <c r="Y58" s="6">
        <v>0</v>
      </c>
      <c r="Z58" s="4"/>
      <c r="AA58" s="6">
        <v>0</v>
      </c>
      <c r="AB58" s="4"/>
      <c r="AC58" s="6">
        <v>5977306</v>
      </c>
      <c r="AD58" s="4"/>
      <c r="AE58" s="6">
        <v>983941</v>
      </c>
      <c r="AF58" s="4"/>
      <c r="AG58" s="6">
        <v>5628308180677</v>
      </c>
      <c r="AH58" s="4"/>
      <c r="AI58" s="6">
        <v>5881088541933</v>
      </c>
      <c r="AK58" s="9">
        <v>2.8660360477054447E-2</v>
      </c>
    </row>
    <row r="59" spans="1:37">
      <c r="A59" s="1" t="s">
        <v>216</v>
      </c>
      <c r="C59" s="4" t="s">
        <v>79</v>
      </c>
      <c r="D59" s="4"/>
      <c r="E59" s="4" t="s">
        <v>79</v>
      </c>
      <c r="F59" s="4"/>
      <c r="G59" s="4" t="s">
        <v>217</v>
      </c>
      <c r="H59" s="4"/>
      <c r="I59" s="4" t="s">
        <v>218</v>
      </c>
      <c r="J59" s="4"/>
      <c r="K59" s="6">
        <v>16</v>
      </c>
      <c r="L59" s="4"/>
      <c r="M59" s="6">
        <v>16</v>
      </c>
      <c r="N59" s="4"/>
      <c r="O59" s="6">
        <v>7959300</v>
      </c>
      <c r="P59" s="4"/>
      <c r="Q59" s="6">
        <v>7440811299750</v>
      </c>
      <c r="R59" s="4"/>
      <c r="S59" s="6">
        <v>7706683585138</v>
      </c>
      <c r="T59" s="4"/>
      <c r="U59" s="6">
        <v>0</v>
      </c>
      <c r="V59" s="4"/>
      <c r="W59" s="6">
        <v>0</v>
      </c>
      <c r="X59" s="4"/>
      <c r="Y59" s="6">
        <v>400</v>
      </c>
      <c r="Z59" s="4"/>
      <c r="AA59" s="6">
        <v>391984810</v>
      </c>
      <c r="AB59" s="4"/>
      <c r="AC59" s="6">
        <v>7958900</v>
      </c>
      <c r="AD59" s="4"/>
      <c r="AE59" s="6">
        <v>973036</v>
      </c>
      <c r="AF59" s="4"/>
      <c r="AG59" s="6">
        <v>7440437356750</v>
      </c>
      <c r="AH59" s="4"/>
      <c r="AI59" s="6">
        <v>7743996128921</v>
      </c>
      <c r="AK59" s="9">
        <v>3.773888439279318E-2</v>
      </c>
    </row>
    <row r="60" spans="1:37">
      <c r="A60" s="1" t="s">
        <v>219</v>
      </c>
      <c r="C60" s="4" t="s">
        <v>79</v>
      </c>
      <c r="D60" s="4"/>
      <c r="E60" s="4" t="s">
        <v>79</v>
      </c>
      <c r="F60" s="4"/>
      <c r="G60" s="4" t="s">
        <v>217</v>
      </c>
      <c r="H60" s="4"/>
      <c r="I60" s="4" t="s">
        <v>220</v>
      </c>
      <c r="J60" s="4"/>
      <c r="K60" s="6">
        <v>17</v>
      </c>
      <c r="L60" s="4"/>
      <c r="M60" s="6">
        <v>17</v>
      </c>
      <c r="N60" s="4"/>
      <c r="O60" s="6">
        <v>469500</v>
      </c>
      <c r="P60" s="4"/>
      <c r="Q60" s="6">
        <v>434766390000</v>
      </c>
      <c r="R60" s="4"/>
      <c r="S60" s="6">
        <v>441843412904</v>
      </c>
      <c r="T60" s="4"/>
      <c r="U60" s="6">
        <v>0</v>
      </c>
      <c r="V60" s="4"/>
      <c r="W60" s="6">
        <v>0</v>
      </c>
      <c r="X60" s="4"/>
      <c r="Y60" s="6">
        <v>2000</v>
      </c>
      <c r="Z60" s="4"/>
      <c r="AA60" s="6">
        <v>1969923666</v>
      </c>
      <c r="AB60" s="4"/>
      <c r="AC60" s="6">
        <v>467500</v>
      </c>
      <c r="AD60" s="4"/>
      <c r="AE60" s="6">
        <v>941130</v>
      </c>
      <c r="AF60" s="4"/>
      <c r="AG60" s="6">
        <v>432914350000</v>
      </c>
      <c r="AH60" s="4"/>
      <c r="AI60" s="6">
        <v>439961225841</v>
      </c>
      <c r="AK60" s="9">
        <v>2.1440669084681627E-3</v>
      </c>
    </row>
    <row r="61" spans="1:37">
      <c r="A61" s="1" t="s">
        <v>221</v>
      </c>
      <c r="C61" s="4" t="s">
        <v>79</v>
      </c>
      <c r="D61" s="4"/>
      <c r="E61" s="4" t="s">
        <v>79</v>
      </c>
      <c r="F61" s="4"/>
      <c r="G61" s="4" t="s">
        <v>222</v>
      </c>
      <c r="H61" s="4"/>
      <c r="I61" s="4" t="s">
        <v>223</v>
      </c>
      <c r="J61" s="4"/>
      <c r="K61" s="6">
        <v>17</v>
      </c>
      <c r="L61" s="4"/>
      <c r="M61" s="6">
        <v>17</v>
      </c>
      <c r="N61" s="4"/>
      <c r="O61" s="6">
        <v>1697976</v>
      </c>
      <c r="P61" s="4"/>
      <c r="Q61" s="6">
        <v>1566977151600</v>
      </c>
      <c r="R61" s="4"/>
      <c r="S61" s="6">
        <v>1578538626577</v>
      </c>
      <c r="T61" s="4"/>
      <c r="U61" s="6">
        <v>0</v>
      </c>
      <c r="V61" s="4"/>
      <c r="W61" s="6">
        <v>0</v>
      </c>
      <c r="X61" s="4"/>
      <c r="Y61" s="6">
        <v>0</v>
      </c>
      <c r="Z61" s="4"/>
      <c r="AA61" s="6">
        <v>0</v>
      </c>
      <c r="AB61" s="4"/>
      <c r="AC61" s="6">
        <v>1697976</v>
      </c>
      <c r="AD61" s="4"/>
      <c r="AE61" s="6">
        <v>929695</v>
      </c>
      <c r="AF61" s="4"/>
      <c r="AG61" s="6">
        <v>1566977151600</v>
      </c>
      <c r="AH61" s="4"/>
      <c r="AI61" s="6">
        <v>1578538626577</v>
      </c>
      <c r="AK61" s="9">
        <v>7.6927061618054238E-3</v>
      </c>
    </row>
    <row r="62" spans="1:37">
      <c r="A62" s="1" t="s">
        <v>224</v>
      </c>
      <c r="C62" s="4" t="s">
        <v>79</v>
      </c>
      <c r="D62" s="4"/>
      <c r="E62" s="4" t="s">
        <v>79</v>
      </c>
      <c r="F62" s="4"/>
      <c r="G62" s="4" t="s">
        <v>225</v>
      </c>
      <c r="H62" s="4"/>
      <c r="I62" s="4" t="s">
        <v>226</v>
      </c>
      <c r="J62" s="4"/>
      <c r="K62" s="6">
        <v>16</v>
      </c>
      <c r="L62" s="4"/>
      <c r="M62" s="6">
        <v>16</v>
      </c>
      <c r="N62" s="4"/>
      <c r="O62" s="6">
        <v>6000000</v>
      </c>
      <c r="P62" s="4"/>
      <c r="Q62" s="6">
        <v>5647800000000</v>
      </c>
      <c r="R62" s="4"/>
      <c r="S62" s="6">
        <v>5775328197360</v>
      </c>
      <c r="T62" s="4"/>
      <c r="U62" s="6">
        <v>0</v>
      </c>
      <c r="V62" s="4"/>
      <c r="W62" s="6">
        <v>0</v>
      </c>
      <c r="X62" s="4"/>
      <c r="Y62" s="6">
        <v>0</v>
      </c>
      <c r="Z62" s="4"/>
      <c r="AA62" s="6">
        <v>0</v>
      </c>
      <c r="AB62" s="4"/>
      <c r="AC62" s="6">
        <v>6000000</v>
      </c>
      <c r="AD62" s="4"/>
      <c r="AE62" s="6">
        <v>966401</v>
      </c>
      <c r="AF62" s="4"/>
      <c r="AG62" s="6">
        <v>5647800000000</v>
      </c>
      <c r="AH62" s="4"/>
      <c r="AI62" s="6">
        <v>5798181311767</v>
      </c>
      <c r="AK62" s="9">
        <v>2.8256327943660436E-2</v>
      </c>
    </row>
    <row r="63" spans="1:37">
      <c r="A63" s="1" t="s">
        <v>227</v>
      </c>
      <c r="C63" s="4" t="s">
        <v>79</v>
      </c>
      <c r="D63" s="4"/>
      <c r="E63" s="4" t="s">
        <v>79</v>
      </c>
      <c r="F63" s="4"/>
      <c r="G63" s="4" t="s">
        <v>228</v>
      </c>
      <c r="H63" s="4"/>
      <c r="I63" s="4" t="s">
        <v>229</v>
      </c>
      <c r="J63" s="4"/>
      <c r="K63" s="6">
        <v>16</v>
      </c>
      <c r="L63" s="4"/>
      <c r="M63" s="6">
        <v>16</v>
      </c>
      <c r="N63" s="4"/>
      <c r="O63" s="6">
        <v>7021051</v>
      </c>
      <c r="P63" s="4"/>
      <c r="Q63" s="6">
        <v>6626532669500</v>
      </c>
      <c r="R63" s="4"/>
      <c r="S63" s="6">
        <v>6902682411820</v>
      </c>
      <c r="T63" s="4"/>
      <c r="U63" s="6">
        <v>0</v>
      </c>
      <c r="V63" s="4"/>
      <c r="W63" s="6">
        <v>0</v>
      </c>
      <c r="X63" s="4"/>
      <c r="Y63" s="6">
        <v>0</v>
      </c>
      <c r="Z63" s="4"/>
      <c r="AA63" s="6">
        <v>0</v>
      </c>
      <c r="AB63" s="4"/>
      <c r="AC63" s="6">
        <v>7021051</v>
      </c>
      <c r="AD63" s="4"/>
      <c r="AE63" s="6">
        <v>986507</v>
      </c>
      <c r="AF63" s="4"/>
      <c r="AG63" s="6">
        <v>6626532669500</v>
      </c>
      <c r="AH63" s="4"/>
      <c r="AI63" s="6">
        <v>6926047564113</v>
      </c>
      <c r="AK63" s="9">
        <v>3.3752768463414316E-2</v>
      </c>
    </row>
    <row r="64" spans="1:37">
      <c r="A64" s="1" t="s">
        <v>230</v>
      </c>
      <c r="C64" s="4" t="s">
        <v>79</v>
      </c>
      <c r="D64" s="4"/>
      <c r="E64" s="4" t="s">
        <v>79</v>
      </c>
      <c r="F64" s="4"/>
      <c r="G64" s="4" t="s">
        <v>146</v>
      </c>
      <c r="H64" s="4"/>
      <c r="I64" s="4" t="s">
        <v>106</v>
      </c>
      <c r="J64" s="4"/>
      <c r="K64" s="6">
        <v>17</v>
      </c>
      <c r="L64" s="4"/>
      <c r="M64" s="6">
        <v>17</v>
      </c>
      <c r="N64" s="4"/>
      <c r="O64" s="6">
        <v>7038846</v>
      </c>
      <c r="P64" s="4"/>
      <c r="Q64" s="6">
        <v>6519623914372</v>
      </c>
      <c r="R64" s="4"/>
      <c r="S64" s="6">
        <v>6727461268727</v>
      </c>
      <c r="T64" s="4"/>
      <c r="U64" s="6">
        <v>0</v>
      </c>
      <c r="V64" s="4"/>
      <c r="W64" s="6">
        <v>0</v>
      </c>
      <c r="X64" s="4"/>
      <c r="Y64" s="6">
        <v>0</v>
      </c>
      <c r="Z64" s="4"/>
      <c r="AA64" s="6">
        <v>0</v>
      </c>
      <c r="AB64" s="4"/>
      <c r="AC64" s="6">
        <v>7038846</v>
      </c>
      <c r="AD64" s="4"/>
      <c r="AE64" s="6">
        <v>957765</v>
      </c>
      <c r="AF64" s="4"/>
      <c r="AG64" s="6">
        <v>6519623914372</v>
      </c>
      <c r="AH64" s="4"/>
      <c r="AI64" s="6">
        <v>6741299103726</v>
      </c>
      <c r="AK64" s="9">
        <v>3.2852432167757753E-2</v>
      </c>
    </row>
    <row r="65" spans="1:37">
      <c r="A65" s="1" t="s">
        <v>231</v>
      </c>
      <c r="C65" s="4" t="s">
        <v>79</v>
      </c>
      <c r="D65" s="4"/>
      <c r="E65" s="4" t="s">
        <v>79</v>
      </c>
      <c r="F65" s="4"/>
      <c r="G65" s="4" t="s">
        <v>232</v>
      </c>
      <c r="H65" s="4"/>
      <c r="I65" s="4" t="s">
        <v>233</v>
      </c>
      <c r="J65" s="4"/>
      <c r="K65" s="6">
        <v>18</v>
      </c>
      <c r="L65" s="4"/>
      <c r="M65" s="6">
        <v>18</v>
      </c>
      <c r="N65" s="4"/>
      <c r="O65" s="6">
        <v>4500000</v>
      </c>
      <c r="P65" s="4"/>
      <c r="Q65" s="6">
        <v>4470008125000</v>
      </c>
      <c r="R65" s="4"/>
      <c r="S65" s="6">
        <v>4489926008625</v>
      </c>
      <c r="T65" s="4"/>
      <c r="U65" s="6">
        <v>0</v>
      </c>
      <c r="V65" s="4"/>
      <c r="W65" s="6">
        <v>0</v>
      </c>
      <c r="X65" s="4"/>
      <c r="Y65" s="6">
        <v>0</v>
      </c>
      <c r="Z65" s="4"/>
      <c r="AA65" s="6">
        <v>0</v>
      </c>
      <c r="AB65" s="4"/>
      <c r="AC65" s="6">
        <v>4500000</v>
      </c>
      <c r="AD65" s="4"/>
      <c r="AE65" s="6">
        <v>1000100</v>
      </c>
      <c r="AF65" s="4"/>
      <c r="AG65" s="6">
        <v>4470008125000</v>
      </c>
      <c r="AH65" s="4"/>
      <c r="AI65" s="6">
        <v>4500275607562</v>
      </c>
      <c r="AK65" s="9">
        <v>2.1931232668778878E-2</v>
      </c>
    </row>
    <row r="66" spans="1:37">
      <c r="A66" s="1" t="s">
        <v>234</v>
      </c>
      <c r="C66" s="4" t="s">
        <v>79</v>
      </c>
      <c r="D66" s="4"/>
      <c r="E66" s="4" t="s">
        <v>79</v>
      </c>
      <c r="F66" s="4"/>
      <c r="G66" s="4" t="s">
        <v>235</v>
      </c>
      <c r="H66" s="4"/>
      <c r="I66" s="4" t="s">
        <v>236</v>
      </c>
      <c r="J66" s="4"/>
      <c r="K66" s="6">
        <v>18</v>
      </c>
      <c r="L66" s="4"/>
      <c r="M66" s="6">
        <v>18</v>
      </c>
      <c r="N66" s="4"/>
      <c r="O66" s="6">
        <v>1000000</v>
      </c>
      <c r="P66" s="4"/>
      <c r="Q66" s="6">
        <v>1000000000000</v>
      </c>
      <c r="R66" s="4"/>
      <c r="S66" s="6">
        <v>994475462582</v>
      </c>
      <c r="T66" s="4"/>
      <c r="U66" s="6">
        <v>0</v>
      </c>
      <c r="V66" s="4"/>
      <c r="W66" s="6">
        <v>0</v>
      </c>
      <c r="X66" s="4"/>
      <c r="Y66" s="6">
        <v>0</v>
      </c>
      <c r="Z66" s="4"/>
      <c r="AA66" s="6">
        <v>0</v>
      </c>
      <c r="AB66" s="4"/>
      <c r="AC66" s="6">
        <v>1000000</v>
      </c>
      <c r="AD66" s="4"/>
      <c r="AE66" s="6">
        <v>996597</v>
      </c>
      <c r="AF66" s="4"/>
      <c r="AG66" s="6">
        <v>1000000000000</v>
      </c>
      <c r="AH66" s="4"/>
      <c r="AI66" s="6">
        <v>996558381866</v>
      </c>
      <c r="AK66" s="9">
        <v>4.8565367205510492E-3</v>
      </c>
    </row>
    <row r="67" spans="1:37">
      <c r="A67" s="1" t="s">
        <v>237</v>
      </c>
      <c r="C67" s="4" t="s">
        <v>79</v>
      </c>
      <c r="D67" s="4"/>
      <c r="E67" s="4" t="s">
        <v>79</v>
      </c>
      <c r="F67" s="4"/>
      <c r="G67" s="4" t="s">
        <v>235</v>
      </c>
      <c r="H67" s="4"/>
      <c r="I67" s="4" t="s">
        <v>236</v>
      </c>
      <c r="J67" s="4"/>
      <c r="K67" s="6">
        <v>18</v>
      </c>
      <c r="L67" s="4"/>
      <c r="M67" s="6">
        <v>18</v>
      </c>
      <c r="N67" s="4"/>
      <c r="O67" s="6">
        <v>726612</v>
      </c>
      <c r="P67" s="4"/>
      <c r="Q67" s="6">
        <v>653973354142</v>
      </c>
      <c r="R67" s="4"/>
      <c r="S67" s="6">
        <v>722597804817</v>
      </c>
      <c r="T67" s="4"/>
      <c r="U67" s="6">
        <v>0</v>
      </c>
      <c r="V67" s="4"/>
      <c r="W67" s="6">
        <v>0</v>
      </c>
      <c r="X67" s="4"/>
      <c r="Y67" s="6">
        <v>0</v>
      </c>
      <c r="Z67" s="4"/>
      <c r="AA67" s="6">
        <v>0</v>
      </c>
      <c r="AB67" s="4"/>
      <c r="AC67" s="6">
        <v>726612</v>
      </c>
      <c r="AD67" s="4"/>
      <c r="AE67" s="6">
        <v>996597</v>
      </c>
      <c r="AF67" s="4"/>
      <c r="AG67" s="6">
        <v>653973354142</v>
      </c>
      <c r="AH67" s="4"/>
      <c r="AI67" s="6">
        <v>724111278964</v>
      </c>
      <c r="AK67" s="9">
        <v>3.5288178595910017E-3</v>
      </c>
    </row>
    <row r="68" spans="1:37">
      <c r="A68" s="1" t="s">
        <v>238</v>
      </c>
      <c r="C68" s="4" t="s">
        <v>79</v>
      </c>
      <c r="D68" s="4"/>
      <c r="E68" s="4" t="s">
        <v>79</v>
      </c>
      <c r="F68" s="4"/>
      <c r="G68" s="4" t="s">
        <v>235</v>
      </c>
      <c r="H68" s="4"/>
      <c r="I68" s="4" t="s">
        <v>236</v>
      </c>
      <c r="J68" s="4"/>
      <c r="K68" s="6">
        <v>18</v>
      </c>
      <c r="L68" s="4"/>
      <c r="M68" s="6">
        <v>18</v>
      </c>
      <c r="N68" s="4"/>
      <c r="O68" s="6">
        <v>1700000</v>
      </c>
      <c r="P68" s="4"/>
      <c r="Q68" s="6">
        <v>1700006215308</v>
      </c>
      <c r="R68" s="4"/>
      <c r="S68" s="6">
        <v>1687733697784</v>
      </c>
      <c r="T68" s="4"/>
      <c r="U68" s="6">
        <v>0</v>
      </c>
      <c r="V68" s="4"/>
      <c r="W68" s="6">
        <v>0</v>
      </c>
      <c r="X68" s="4"/>
      <c r="Y68" s="6">
        <v>0</v>
      </c>
      <c r="Z68" s="4"/>
      <c r="AA68" s="6">
        <v>0</v>
      </c>
      <c r="AB68" s="4"/>
      <c r="AC68" s="6">
        <v>1700000</v>
      </c>
      <c r="AD68" s="4"/>
      <c r="AE68" s="6">
        <v>995377</v>
      </c>
      <c r="AF68" s="4"/>
      <c r="AG68" s="6">
        <v>1700006215308</v>
      </c>
      <c r="AH68" s="4"/>
      <c r="AI68" s="6">
        <v>1692075329540</v>
      </c>
      <c r="AK68" s="9">
        <v>8.2460055741666437E-3</v>
      </c>
    </row>
    <row r="69" spans="1:37">
      <c r="A69" s="1" t="s">
        <v>239</v>
      </c>
      <c r="C69" s="4" t="s">
        <v>79</v>
      </c>
      <c r="D69" s="4"/>
      <c r="E69" s="4" t="s">
        <v>79</v>
      </c>
      <c r="F69" s="4"/>
      <c r="G69" s="4" t="s">
        <v>235</v>
      </c>
      <c r="H69" s="4"/>
      <c r="I69" s="4" t="s">
        <v>236</v>
      </c>
      <c r="J69" s="4"/>
      <c r="K69" s="6">
        <v>18</v>
      </c>
      <c r="L69" s="4"/>
      <c r="M69" s="6">
        <v>18</v>
      </c>
      <c r="N69" s="4"/>
      <c r="O69" s="6">
        <v>3900000</v>
      </c>
      <c r="P69" s="4"/>
      <c r="Q69" s="6">
        <v>3775818086400</v>
      </c>
      <c r="R69" s="4"/>
      <c r="S69" s="6">
        <v>3878454304071</v>
      </c>
      <c r="T69" s="4"/>
      <c r="U69" s="6">
        <v>0</v>
      </c>
      <c r="V69" s="4"/>
      <c r="W69" s="6">
        <v>0</v>
      </c>
      <c r="X69" s="4"/>
      <c r="Y69" s="6">
        <v>0</v>
      </c>
      <c r="Z69" s="4"/>
      <c r="AA69" s="6">
        <v>0</v>
      </c>
      <c r="AB69" s="4"/>
      <c r="AC69" s="6">
        <v>3900000</v>
      </c>
      <c r="AD69" s="4"/>
      <c r="AE69" s="6">
        <v>996597</v>
      </c>
      <c r="AF69" s="4"/>
      <c r="AG69" s="6">
        <v>3775818086400</v>
      </c>
      <c r="AH69" s="4"/>
      <c r="AI69" s="6">
        <v>3886577689278</v>
      </c>
      <c r="AK69" s="9">
        <v>1.8940493210152013E-2</v>
      </c>
    </row>
    <row r="70" spans="1:37">
      <c r="A70" s="1" t="s">
        <v>240</v>
      </c>
      <c r="C70" s="4" t="s">
        <v>79</v>
      </c>
      <c r="D70" s="4"/>
      <c r="E70" s="4" t="s">
        <v>79</v>
      </c>
      <c r="F70" s="4"/>
      <c r="G70" s="4" t="s">
        <v>241</v>
      </c>
      <c r="H70" s="4"/>
      <c r="I70" s="4" t="s">
        <v>242</v>
      </c>
      <c r="J70" s="4"/>
      <c r="K70" s="6">
        <v>18</v>
      </c>
      <c r="L70" s="4"/>
      <c r="M70" s="6">
        <v>18</v>
      </c>
      <c r="N70" s="4"/>
      <c r="O70" s="6">
        <v>1000000</v>
      </c>
      <c r="P70" s="4"/>
      <c r="Q70" s="6">
        <v>1000000000000</v>
      </c>
      <c r="R70" s="4"/>
      <c r="S70" s="6">
        <v>991478578743</v>
      </c>
      <c r="T70" s="4"/>
      <c r="U70" s="6">
        <v>0</v>
      </c>
      <c r="V70" s="4"/>
      <c r="W70" s="6">
        <v>0</v>
      </c>
      <c r="X70" s="4"/>
      <c r="Y70" s="6">
        <v>0</v>
      </c>
      <c r="Z70" s="4"/>
      <c r="AA70" s="6">
        <v>0</v>
      </c>
      <c r="AB70" s="4"/>
      <c r="AC70" s="6">
        <v>1000000</v>
      </c>
      <c r="AD70" s="4"/>
      <c r="AE70" s="6">
        <v>994055</v>
      </c>
      <c r="AF70" s="4"/>
      <c r="AG70" s="6">
        <v>1000000000000</v>
      </c>
      <c r="AH70" s="4"/>
      <c r="AI70" s="6">
        <v>994016480368</v>
      </c>
      <c r="AK70" s="9">
        <v>4.8441492496414714E-3</v>
      </c>
    </row>
    <row r="71" spans="1:37">
      <c r="A71" s="1" t="s">
        <v>243</v>
      </c>
      <c r="C71" s="4" t="s">
        <v>79</v>
      </c>
      <c r="D71" s="4"/>
      <c r="E71" s="4" t="s">
        <v>79</v>
      </c>
      <c r="F71" s="4"/>
      <c r="G71" s="4" t="s">
        <v>244</v>
      </c>
      <c r="H71" s="4"/>
      <c r="I71" s="4" t="s">
        <v>245</v>
      </c>
      <c r="J71" s="4"/>
      <c r="K71" s="6">
        <v>18</v>
      </c>
      <c r="L71" s="4"/>
      <c r="M71" s="6">
        <v>18</v>
      </c>
      <c r="N71" s="4"/>
      <c r="O71" s="6">
        <v>4515735</v>
      </c>
      <c r="P71" s="4"/>
      <c r="Q71" s="6">
        <v>4431293515251</v>
      </c>
      <c r="R71" s="4"/>
      <c r="S71" s="6">
        <v>4492386161270</v>
      </c>
      <c r="T71" s="4"/>
      <c r="U71" s="6">
        <v>0</v>
      </c>
      <c r="V71" s="4"/>
      <c r="W71" s="6">
        <v>0</v>
      </c>
      <c r="X71" s="4"/>
      <c r="Y71" s="6">
        <v>0</v>
      </c>
      <c r="Z71" s="4"/>
      <c r="AA71" s="6">
        <v>0</v>
      </c>
      <c r="AB71" s="4"/>
      <c r="AC71" s="6">
        <v>4515735</v>
      </c>
      <c r="AD71" s="4"/>
      <c r="AE71" s="6">
        <v>997434</v>
      </c>
      <c r="AF71" s="4"/>
      <c r="AG71" s="6">
        <v>4431293515251</v>
      </c>
      <c r="AH71" s="4"/>
      <c r="AI71" s="6">
        <v>4503973088269</v>
      </c>
      <c r="AK71" s="9">
        <v>2.1949251634003426E-2</v>
      </c>
    </row>
    <row r="72" spans="1:37">
      <c r="A72" s="1" t="s">
        <v>246</v>
      </c>
      <c r="C72" s="4" t="s">
        <v>79</v>
      </c>
      <c r="D72" s="4"/>
      <c r="E72" s="4" t="s">
        <v>79</v>
      </c>
      <c r="F72" s="4"/>
      <c r="G72" s="4" t="s">
        <v>247</v>
      </c>
      <c r="H72" s="4"/>
      <c r="I72" s="4" t="s">
        <v>248</v>
      </c>
      <c r="J72" s="4"/>
      <c r="K72" s="6">
        <v>18</v>
      </c>
      <c r="L72" s="4"/>
      <c r="M72" s="6">
        <v>18</v>
      </c>
      <c r="N72" s="4"/>
      <c r="O72" s="6">
        <v>0</v>
      </c>
      <c r="P72" s="4"/>
      <c r="Q72" s="6">
        <v>0</v>
      </c>
      <c r="R72" s="4"/>
      <c r="S72" s="6">
        <v>0</v>
      </c>
      <c r="T72" s="4"/>
      <c r="U72" s="6">
        <v>2000000</v>
      </c>
      <c r="V72" s="4"/>
      <c r="W72" s="6">
        <v>2000000000000</v>
      </c>
      <c r="X72" s="4"/>
      <c r="Y72" s="6">
        <v>0</v>
      </c>
      <c r="Z72" s="4"/>
      <c r="AA72" s="6">
        <v>0</v>
      </c>
      <c r="AB72" s="4"/>
      <c r="AC72" s="6">
        <v>2000000</v>
      </c>
      <c r="AD72" s="4"/>
      <c r="AE72" s="6">
        <v>967650</v>
      </c>
      <c r="AF72" s="4"/>
      <c r="AG72" s="6">
        <v>2000000000000</v>
      </c>
      <c r="AH72" s="4"/>
      <c r="AI72" s="6">
        <v>1935225007125</v>
      </c>
      <c r="AK72" s="9">
        <v>9.4309490348503978E-3</v>
      </c>
    </row>
    <row r="73" spans="1:37">
      <c r="A73" s="1" t="s">
        <v>249</v>
      </c>
      <c r="C73" s="4" t="s">
        <v>79</v>
      </c>
      <c r="D73" s="4"/>
      <c r="E73" s="4" t="s">
        <v>79</v>
      </c>
      <c r="F73" s="4"/>
      <c r="G73" s="4" t="s">
        <v>250</v>
      </c>
      <c r="H73" s="4"/>
      <c r="I73" s="4" t="s">
        <v>251</v>
      </c>
      <c r="J73" s="4"/>
      <c r="K73" s="6">
        <v>0</v>
      </c>
      <c r="L73" s="4"/>
      <c r="M73" s="6">
        <v>0</v>
      </c>
      <c r="N73" s="4"/>
      <c r="O73" s="6">
        <v>0</v>
      </c>
      <c r="P73" s="4"/>
      <c r="Q73" s="6">
        <v>0</v>
      </c>
      <c r="R73" s="4"/>
      <c r="S73" s="6">
        <v>0</v>
      </c>
      <c r="T73" s="4"/>
      <c r="U73" s="6">
        <v>832010</v>
      </c>
      <c r="V73" s="4"/>
      <c r="W73" s="6">
        <v>693405259000</v>
      </c>
      <c r="X73" s="4"/>
      <c r="Y73" s="6">
        <v>0</v>
      </c>
      <c r="Z73" s="4"/>
      <c r="AA73" s="6">
        <v>0</v>
      </c>
      <c r="AB73" s="4"/>
      <c r="AC73" s="6">
        <v>832010</v>
      </c>
      <c r="AD73" s="4"/>
      <c r="AE73" s="6">
        <v>837821</v>
      </c>
      <c r="AF73" s="4"/>
      <c r="AG73" s="6">
        <v>693405259000</v>
      </c>
      <c r="AH73" s="4"/>
      <c r="AI73" s="6">
        <v>697048438536</v>
      </c>
      <c r="AK73" s="9">
        <v>3.3969322814928105E-3</v>
      </c>
    </row>
    <row r="74" spans="1:37">
      <c r="A74" s="1" t="s">
        <v>252</v>
      </c>
      <c r="C74" s="4" t="s">
        <v>79</v>
      </c>
      <c r="D74" s="4"/>
      <c r="E74" s="4" t="s">
        <v>79</v>
      </c>
      <c r="F74" s="4"/>
      <c r="G74" s="4" t="s">
        <v>253</v>
      </c>
      <c r="H74" s="4"/>
      <c r="I74" s="4" t="s">
        <v>254</v>
      </c>
      <c r="J74" s="4"/>
      <c r="K74" s="6">
        <v>0</v>
      </c>
      <c r="L74" s="4"/>
      <c r="M74" s="6">
        <v>0</v>
      </c>
      <c r="N74" s="4"/>
      <c r="O74" s="6">
        <v>0</v>
      </c>
      <c r="P74" s="4"/>
      <c r="Q74" s="6">
        <v>0</v>
      </c>
      <c r="R74" s="4"/>
      <c r="S74" s="6">
        <v>0</v>
      </c>
      <c r="T74" s="4"/>
      <c r="U74" s="6">
        <v>1200000</v>
      </c>
      <c r="V74" s="4"/>
      <c r="W74" s="6">
        <v>996278604288</v>
      </c>
      <c r="X74" s="4"/>
      <c r="Y74" s="6">
        <v>0</v>
      </c>
      <c r="Z74" s="4"/>
      <c r="AA74" s="6">
        <v>0</v>
      </c>
      <c r="AB74" s="4"/>
      <c r="AC74" s="6">
        <v>1200000</v>
      </c>
      <c r="AD74" s="4"/>
      <c r="AE74" s="6">
        <v>835612</v>
      </c>
      <c r="AF74" s="4"/>
      <c r="AG74" s="6">
        <v>996278604288</v>
      </c>
      <c r="AH74" s="4"/>
      <c r="AI74" s="6">
        <v>1002695544042</v>
      </c>
      <c r="AK74" s="9">
        <v>4.8864450069194924E-3</v>
      </c>
    </row>
    <row r="75" spans="1:37">
      <c r="A75" s="1" t="s">
        <v>255</v>
      </c>
      <c r="C75" s="4" t="s">
        <v>79</v>
      </c>
      <c r="D75" s="4"/>
      <c r="E75" s="4" t="s">
        <v>79</v>
      </c>
      <c r="F75" s="4"/>
      <c r="G75" s="4" t="s">
        <v>160</v>
      </c>
      <c r="H75" s="4"/>
      <c r="I75" s="4" t="s">
        <v>161</v>
      </c>
      <c r="J75" s="4"/>
      <c r="K75" s="6">
        <v>20</v>
      </c>
      <c r="L75" s="4"/>
      <c r="M75" s="6">
        <v>20</v>
      </c>
      <c r="N75" s="4"/>
      <c r="O75" s="6">
        <v>0</v>
      </c>
      <c r="P75" s="4"/>
      <c r="Q75" s="6">
        <v>0</v>
      </c>
      <c r="R75" s="4"/>
      <c r="S75" s="6">
        <v>0</v>
      </c>
      <c r="T75" s="4"/>
      <c r="U75" s="6">
        <v>4000000</v>
      </c>
      <c r="V75" s="4"/>
      <c r="W75" s="6">
        <v>3928008125000</v>
      </c>
      <c r="X75" s="4"/>
      <c r="Y75" s="6">
        <v>0</v>
      </c>
      <c r="Z75" s="4"/>
      <c r="AA75" s="6">
        <v>0</v>
      </c>
      <c r="AB75" s="4"/>
      <c r="AC75" s="6">
        <v>4000000</v>
      </c>
      <c r="AD75" s="4"/>
      <c r="AE75" s="6">
        <v>982440</v>
      </c>
      <c r="AF75" s="4"/>
      <c r="AG75" s="6">
        <v>3928008125000</v>
      </c>
      <c r="AH75" s="4"/>
      <c r="AI75" s="6">
        <v>3929607721800</v>
      </c>
      <c r="AK75" s="9">
        <v>1.9150191845808764E-2</v>
      </c>
    </row>
    <row r="76" spans="1:37">
      <c r="A76" s="1" t="s">
        <v>256</v>
      </c>
      <c r="C76" s="4" t="s">
        <v>79</v>
      </c>
      <c r="D76" s="4"/>
      <c r="E76" s="4" t="s">
        <v>79</v>
      </c>
      <c r="F76" s="4"/>
      <c r="G76" s="4" t="s">
        <v>257</v>
      </c>
      <c r="H76" s="4"/>
      <c r="I76" s="4" t="s">
        <v>258</v>
      </c>
      <c r="J76" s="4"/>
      <c r="K76" s="6">
        <v>20</v>
      </c>
      <c r="L76" s="4"/>
      <c r="M76" s="6">
        <v>20</v>
      </c>
      <c r="N76" s="4"/>
      <c r="O76" s="6">
        <v>0</v>
      </c>
      <c r="P76" s="4"/>
      <c r="Q76" s="6">
        <v>0</v>
      </c>
      <c r="R76" s="4"/>
      <c r="S76" s="6">
        <v>0</v>
      </c>
      <c r="T76" s="4"/>
      <c r="U76" s="6">
        <v>1994901</v>
      </c>
      <c r="V76" s="4"/>
      <c r="W76" s="6">
        <v>1994909125000</v>
      </c>
      <c r="X76" s="4"/>
      <c r="Y76" s="6">
        <v>0</v>
      </c>
      <c r="Z76" s="4"/>
      <c r="AA76" s="6">
        <v>0</v>
      </c>
      <c r="AB76" s="4"/>
      <c r="AC76" s="6">
        <v>1994901</v>
      </c>
      <c r="AD76" s="4"/>
      <c r="AE76" s="6">
        <v>1000427</v>
      </c>
      <c r="AF76" s="4"/>
      <c r="AG76" s="6">
        <v>1994909125000</v>
      </c>
      <c r="AH76" s="4"/>
      <c r="AI76" s="6">
        <v>1995675487305</v>
      </c>
      <c r="AK76" s="9">
        <v>9.7255428911776128E-3</v>
      </c>
    </row>
    <row r="77" spans="1:37">
      <c r="A77" s="1" t="s">
        <v>259</v>
      </c>
      <c r="C77" s="4" t="s">
        <v>79</v>
      </c>
      <c r="D77" s="4"/>
      <c r="E77" s="4" t="s">
        <v>79</v>
      </c>
      <c r="F77" s="4"/>
      <c r="G77" s="4" t="s">
        <v>260</v>
      </c>
      <c r="H77" s="4"/>
      <c r="I77" s="4" t="s">
        <v>261</v>
      </c>
      <c r="J77" s="4"/>
      <c r="K77" s="6">
        <v>18</v>
      </c>
      <c r="L77" s="4"/>
      <c r="M77" s="6">
        <v>18</v>
      </c>
      <c r="N77" s="4"/>
      <c r="O77" s="6">
        <v>0</v>
      </c>
      <c r="P77" s="4"/>
      <c r="Q77" s="6">
        <v>0</v>
      </c>
      <c r="R77" s="4"/>
      <c r="S77" s="6">
        <v>0</v>
      </c>
      <c r="T77" s="4"/>
      <c r="U77" s="6">
        <v>2000000</v>
      </c>
      <c r="V77" s="4"/>
      <c r="W77" s="6">
        <v>1870600000000</v>
      </c>
      <c r="X77" s="4"/>
      <c r="Y77" s="6">
        <v>0</v>
      </c>
      <c r="Z77" s="4"/>
      <c r="AA77" s="6">
        <v>0</v>
      </c>
      <c r="AB77" s="4"/>
      <c r="AC77" s="6">
        <v>2000000</v>
      </c>
      <c r="AD77" s="4"/>
      <c r="AE77" s="6">
        <v>935332</v>
      </c>
      <c r="AF77" s="4"/>
      <c r="AG77" s="6">
        <v>1870600000000</v>
      </c>
      <c r="AH77" s="4"/>
      <c r="AI77" s="6">
        <v>1870591511770</v>
      </c>
      <c r="AK77" s="9">
        <v>9.1159700539086373E-3</v>
      </c>
    </row>
    <row r="78" spans="1:37">
      <c r="A78" s="1" t="s">
        <v>262</v>
      </c>
      <c r="C78" s="4" t="s">
        <v>79</v>
      </c>
      <c r="D78" s="4"/>
      <c r="E78" s="4" t="s">
        <v>79</v>
      </c>
      <c r="F78" s="4"/>
      <c r="G78" s="4" t="s">
        <v>263</v>
      </c>
      <c r="H78" s="4"/>
      <c r="I78" s="4" t="s">
        <v>264</v>
      </c>
      <c r="J78" s="4"/>
      <c r="K78" s="6">
        <v>18</v>
      </c>
      <c r="L78" s="4"/>
      <c r="M78" s="6">
        <v>18</v>
      </c>
      <c r="N78" s="4"/>
      <c r="O78" s="6">
        <v>0</v>
      </c>
      <c r="P78" s="4"/>
      <c r="Q78" s="6">
        <v>0</v>
      </c>
      <c r="R78" s="4"/>
      <c r="S78" s="6">
        <v>0</v>
      </c>
      <c r="T78" s="4"/>
      <c r="U78" s="6">
        <v>450000</v>
      </c>
      <c r="V78" s="4"/>
      <c r="W78" s="6">
        <v>434843125000</v>
      </c>
      <c r="X78" s="4"/>
      <c r="Y78" s="6">
        <v>0</v>
      </c>
      <c r="Z78" s="4"/>
      <c r="AA78" s="6">
        <v>0</v>
      </c>
      <c r="AB78" s="4"/>
      <c r="AC78" s="6">
        <v>450000</v>
      </c>
      <c r="AD78" s="4"/>
      <c r="AE78" s="6">
        <v>967595</v>
      </c>
      <c r="AF78" s="4"/>
      <c r="AG78" s="6">
        <v>434843125000</v>
      </c>
      <c r="AH78" s="4"/>
      <c r="AI78" s="6">
        <v>435400877589</v>
      </c>
      <c r="AK78" s="9">
        <v>2.121842923253299E-3</v>
      </c>
    </row>
    <row r="79" spans="1:37">
      <c r="A79" s="1" t="s">
        <v>265</v>
      </c>
      <c r="C79" s="4" t="s">
        <v>79</v>
      </c>
      <c r="D79" s="4"/>
      <c r="E79" s="4" t="s">
        <v>79</v>
      </c>
      <c r="F79" s="4"/>
      <c r="G79" s="4" t="s">
        <v>266</v>
      </c>
      <c r="H79" s="4"/>
      <c r="I79" s="4" t="s">
        <v>267</v>
      </c>
      <c r="J79" s="4"/>
      <c r="K79" s="6">
        <v>21</v>
      </c>
      <c r="L79" s="4"/>
      <c r="M79" s="6">
        <v>21</v>
      </c>
      <c r="N79" s="4"/>
      <c r="O79" s="6">
        <v>0</v>
      </c>
      <c r="P79" s="4"/>
      <c r="Q79" s="6">
        <v>0</v>
      </c>
      <c r="R79" s="4"/>
      <c r="S79" s="6">
        <v>0</v>
      </c>
      <c r="T79" s="4"/>
      <c r="U79" s="6">
        <v>787879</v>
      </c>
      <c r="V79" s="4"/>
      <c r="W79" s="6">
        <v>780008335000</v>
      </c>
      <c r="X79" s="4"/>
      <c r="Y79" s="6">
        <v>165000</v>
      </c>
      <c r="Z79" s="4"/>
      <c r="AA79" s="6">
        <v>163344270313</v>
      </c>
      <c r="AB79" s="4"/>
      <c r="AC79" s="6">
        <v>622879</v>
      </c>
      <c r="AD79" s="4"/>
      <c r="AE79" s="6">
        <v>990539</v>
      </c>
      <c r="AF79" s="4"/>
      <c r="AG79" s="6">
        <v>616656633438</v>
      </c>
      <c r="AH79" s="4"/>
      <c r="AI79" s="6">
        <v>616962033575</v>
      </c>
      <c r="AK79" s="9">
        <v>3.0066465003610065E-3</v>
      </c>
    </row>
    <row r="80" spans="1:37">
      <c r="A80" s="1" t="s">
        <v>273</v>
      </c>
      <c r="C80" s="4" t="s">
        <v>79</v>
      </c>
      <c r="D80" s="4"/>
      <c r="E80" s="4" t="s">
        <v>79</v>
      </c>
      <c r="F80" s="4"/>
      <c r="G80" s="4" t="s">
        <v>401</v>
      </c>
      <c r="H80" s="4"/>
      <c r="I80" s="4" t="s">
        <v>308</v>
      </c>
      <c r="J80" s="4"/>
      <c r="K80" s="15">
        <v>18.5</v>
      </c>
      <c r="L80" s="4"/>
      <c r="M80" s="15">
        <v>18.5</v>
      </c>
      <c r="N80" s="4"/>
      <c r="O80" s="6">
        <v>0</v>
      </c>
      <c r="P80" s="4"/>
      <c r="Q80" s="6">
        <v>0</v>
      </c>
      <c r="R80" s="4"/>
      <c r="S80" s="6">
        <v>0</v>
      </c>
      <c r="T80" s="4"/>
      <c r="U80" s="6">
        <v>0</v>
      </c>
      <c r="V80" s="4"/>
      <c r="W80" s="6">
        <v>0</v>
      </c>
      <c r="X80" s="4"/>
      <c r="Y80" s="6">
        <v>0</v>
      </c>
      <c r="Z80" s="4"/>
      <c r="AA80" s="6">
        <v>0</v>
      </c>
      <c r="AB80" s="4"/>
      <c r="AC80" s="6">
        <v>5449295</v>
      </c>
      <c r="AD80" s="4"/>
      <c r="AE80" s="6">
        <v>943591</v>
      </c>
      <c r="AF80" s="4"/>
      <c r="AG80" s="3">
        <v>5176846500000</v>
      </c>
      <c r="AH80" s="4"/>
      <c r="AI80" s="6">
        <v>5141706469498</v>
      </c>
      <c r="AK80" s="9">
        <v>2.5057123325434617E-2</v>
      </c>
    </row>
    <row r="81" spans="3:37" ht="24.75" thickBot="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3">
        <f>SUM(Q9:Q80)</f>
        <v>154896184087895</v>
      </c>
      <c r="R81" s="4"/>
      <c r="S81" s="13">
        <f>SUM(S9:S80)</f>
        <v>160423784951858</v>
      </c>
      <c r="T81" s="4"/>
      <c r="U81" s="4"/>
      <c r="V81" s="4"/>
      <c r="W81" s="13">
        <f>SUM(W9:W80)</f>
        <v>14337980619688</v>
      </c>
      <c r="X81" s="4"/>
      <c r="Y81" s="4"/>
      <c r="Z81" s="4"/>
      <c r="AA81" s="13">
        <f>SUM(AA9:AA80)</f>
        <v>9409892388325</v>
      </c>
      <c r="AB81" s="4"/>
      <c r="AC81" s="4"/>
      <c r="AD81" s="4"/>
      <c r="AE81" s="4"/>
      <c r="AF81" s="4"/>
      <c r="AG81" s="13">
        <f>SUM(AG9:AG80)</f>
        <v>165995451013975</v>
      </c>
      <c r="AH81" s="4"/>
      <c r="AI81" s="13">
        <f>SUM(AI9:AI80)</f>
        <v>171621133762032</v>
      </c>
      <c r="AK81" s="14">
        <f>SUM(AK9:AK80)</f>
        <v>0.83636277944625681</v>
      </c>
    </row>
    <row r="82" spans="3:37" ht="24.75" thickTop="1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6"/>
      <c r="R82" s="4"/>
      <c r="S82" s="6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6"/>
      <c r="AH82" s="4"/>
      <c r="AI82" s="6"/>
    </row>
    <row r="83" spans="3:37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6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6"/>
      <c r="AG83" s="6"/>
      <c r="AH83" s="6"/>
      <c r="AI83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7"/>
  <sheetViews>
    <sheetView rightToLeft="1" workbookViewId="0">
      <selection activeCell="G69" sqref="A69:G69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6" spans="1:13" ht="24.75">
      <c r="A6" s="26" t="s">
        <v>3</v>
      </c>
      <c r="C6" s="27" t="s">
        <v>6</v>
      </c>
      <c r="D6" s="27" t="s">
        <v>6</v>
      </c>
      <c r="E6" s="27" t="s">
        <v>6</v>
      </c>
      <c r="F6" s="27" t="s">
        <v>6</v>
      </c>
      <c r="G6" s="27" t="s">
        <v>6</v>
      </c>
      <c r="H6" s="27" t="s">
        <v>6</v>
      </c>
      <c r="I6" s="27" t="s">
        <v>6</v>
      </c>
      <c r="J6" s="27" t="s">
        <v>6</v>
      </c>
      <c r="K6" s="27" t="s">
        <v>6</v>
      </c>
      <c r="L6" s="27" t="s">
        <v>6</v>
      </c>
      <c r="M6" s="27" t="s">
        <v>6</v>
      </c>
    </row>
    <row r="7" spans="1:13" ht="24.75">
      <c r="A7" s="27" t="s">
        <v>3</v>
      </c>
      <c r="C7" s="27" t="s">
        <v>7</v>
      </c>
      <c r="E7" s="27" t="s">
        <v>268</v>
      </c>
      <c r="G7" s="27" t="s">
        <v>269</v>
      </c>
      <c r="I7" s="27" t="s">
        <v>270</v>
      </c>
      <c r="K7" s="27" t="s">
        <v>271</v>
      </c>
      <c r="M7" s="27" t="s">
        <v>272</v>
      </c>
    </row>
    <row r="8" spans="1:13">
      <c r="A8" s="1" t="s">
        <v>78</v>
      </c>
      <c r="C8" s="6">
        <v>979500</v>
      </c>
      <c r="D8" s="4"/>
      <c r="E8" s="6">
        <v>940000</v>
      </c>
      <c r="F8" s="4"/>
      <c r="G8" s="6">
        <v>985468</v>
      </c>
      <c r="I8" s="9">
        <f>(E8-G8)/E8</f>
        <v>-4.8370212765957446E-2</v>
      </c>
      <c r="K8" s="6">
        <v>965265906000</v>
      </c>
      <c r="M8" s="1" t="s">
        <v>402</v>
      </c>
    </row>
    <row r="9" spans="1:13">
      <c r="A9" s="1" t="s">
        <v>162</v>
      </c>
      <c r="C9" s="6">
        <v>3497458</v>
      </c>
      <c r="D9" s="4"/>
      <c r="E9" s="6">
        <v>957000</v>
      </c>
      <c r="F9" s="4"/>
      <c r="G9" s="6">
        <v>982631</v>
      </c>
      <c r="I9" s="9">
        <f t="shared" ref="I9:I65" si="0">(E9-G9)/E9</f>
        <v>-2.6782654127481712E-2</v>
      </c>
      <c r="K9" s="6">
        <v>3436710651998</v>
      </c>
      <c r="M9" s="1" t="s">
        <v>402</v>
      </c>
    </row>
    <row r="10" spans="1:13">
      <c r="A10" s="1" t="s">
        <v>243</v>
      </c>
      <c r="C10" s="6">
        <v>4515735</v>
      </c>
      <c r="D10" s="4"/>
      <c r="E10" s="6">
        <v>995150</v>
      </c>
      <c r="F10" s="4"/>
      <c r="G10" s="6">
        <v>997434</v>
      </c>
      <c r="I10" s="9">
        <f>(E10-G10)/E10</f>
        <v>-2.2951313872280562E-3</v>
      </c>
      <c r="K10" s="6">
        <v>4504147623990</v>
      </c>
      <c r="M10" s="1" t="s">
        <v>402</v>
      </c>
    </row>
    <row r="11" spans="1:13">
      <c r="A11" s="1" t="s">
        <v>238</v>
      </c>
      <c r="C11" s="6">
        <v>1700000</v>
      </c>
      <c r="D11" s="4"/>
      <c r="E11" s="6">
        <v>999999</v>
      </c>
      <c r="F11" s="4"/>
      <c r="G11" s="6">
        <v>995377</v>
      </c>
      <c r="I11" s="9">
        <f t="shared" si="0"/>
        <v>4.6220046220046222E-3</v>
      </c>
      <c r="K11" s="6">
        <v>1692140900000</v>
      </c>
      <c r="M11" s="1" t="s">
        <v>402</v>
      </c>
    </row>
    <row r="12" spans="1:13">
      <c r="A12" s="1" t="s">
        <v>237</v>
      </c>
      <c r="C12" s="6">
        <v>726612</v>
      </c>
      <c r="D12" s="4"/>
      <c r="E12" s="6">
        <v>999000</v>
      </c>
      <c r="F12" s="4"/>
      <c r="G12" s="6">
        <v>996597</v>
      </c>
      <c r="I12" s="9">
        <f t="shared" si="0"/>
        <v>2.4054054054054052E-3</v>
      </c>
      <c r="K12" s="6">
        <v>724139339364</v>
      </c>
      <c r="M12" s="1" t="s">
        <v>402</v>
      </c>
    </row>
    <row r="13" spans="1:13">
      <c r="A13" s="1" t="s">
        <v>239</v>
      </c>
      <c r="C13" s="6">
        <v>3900000</v>
      </c>
      <c r="D13" s="4"/>
      <c r="E13" s="6">
        <v>1000000</v>
      </c>
      <c r="F13" s="4"/>
      <c r="G13" s="6">
        <v>996597</v>
      </c>
      <c r="I13" s="9">
        <f t="shared" si="0"/>
        <v>3.4030000000000002E-3</v>
      </c>
      <c r="K13" s="6">
        <v>3886728300000</v>
      </c>
      <c r="M13" s="1" t="s">
        <v>402</v>
      </c>
    </row>
    <row r="14" spans="1:13">
      <c r="A14" s="1" t="s">
        <v>234</v>
      </c>
      <c r="C14" s="6">
        <v>1000000</v>
      </c>
      <c r="D14" s="4"/>
      <c r="E14" s="6">
        <v>1000000</v>
      </c>
      <c r="F14" s="4"/>
      <c r="G14" s="6">
        <v>996597</v>
      </c>
      <c r="I14" s="9">
        <f t="shared" si="0"/>
        <v>3.4030000000000002E-3</v>
      </c>
      <c r="K14" s="6">
        <v>996597000000</v>
      </c>
      <c r="M14" s="1" t="s">
        <v>402</v>
      </c>
    </row>
    <row r="15" spans="1:13">
      <c r="A15" s="1" t="s">
        <v>240</v>
      </c>
      <c r="C15" s="6">
        <v>1000000</v>
      </c>
      <c r="D15" s="4"/>
      <c r="E15" s="6">
        <v>995400</v>
      </c>
      <c r="F15" s="4"/>
      <c r="G15" s="6">
        <v>994055</v>
      </c>
      <c r="I15" s="9">
        <f t="shared" si="0"/>
        <v>1.3512155917219208E-3</v>
      </c>
      <c r="K15" s="6">
        <v>994055000000</v>
      </c>
      <c r="M15" s="1" t="s">
        <v>402</v>
      </c>
    </row>
    <row r="16" spans="1:13">
      <c r="A16" s="1" t="s">
        <v>86</v>
      </c>
      <c r="C16" s="6">
        <v>3700000</v>
      </c>
      <c r="D16" s="4"/>
      <c r="E16" s="6">
        <v>965000</v>
      </c>
      <c r="F16" s="4"/>
      <c r="G16" s="6">
        <v>963566</v>
      </c>
      <c r="I16" s="9">
        <f>(E16-G16)/E16</f>
        <v>1.4860103626943004E-3</v>
      </c>
      <c r="K16" s="6">
        <v>3565194200000</v>
      </c>
      <c r="M16" s="1" t="s">
        <v>402</v>
      </c>
    </row>
    <row r="17" spans="1:13">
      <c r="A17" s="1" t="s">
        <v>265</v>
      </c>
      <c r="C17" s="6">
        <v>622879</v>
      </c>
      <c r="D17" s="4"/>
      <c r="E17" s="6">
        <v>1000000</v>
      </c>
      <c r="F17" s="4"/>
      <c r="G17" s="6">
        <v>990539</v>
      </c>
      <c r="I17" s="9">
        <f t="shared" si="0"/>
        <v>9.4610000000000007E-3</v>
      </c>
      <c r="K17" s="6">
        <v>616985941781</v>
      </c>
      <c r="M17" s="1" t="s">
        <v>402</v>
      </c>
    </row>
    <row r="18" spans="1:13">
      <c r="A18" s="1" t="s">
        <v>116</v>
      </c>
      <c r="C18" s="6">
        <v>778175</v>
      </c>
      <c r="D18" s="4"/>
      <c r="E18" s="6">
        <v>803000</v>
      </c>
      <c r="F18" s="4"/>
      <c r="G18" s="6">
        <v>802883</v>
      </c>
      <c r="I18" s="9">
        <f t="shared" si="0"/>
        <v>1.4570361145703611E-4</v>
      </c>
      <c r="K18" s="6">
        <v>624783478525</v>
      </c>
      <c r="M18" s="1" t="s">
        <v>402</v>
      </c>
    </row>
    <row r="19" spans="1:13">
      <c r="A19" s="1" t="s">
        <v>119</v>
      </c>
      <c r="C19" s="6">
        <v>719475</v>
      </c>
      <c r="D19" s="4"/>
      <c r="E19" s="6">
        <v>793050</v>
      </c>
      <c r="F19" s="4"/>
      <c r="G19" s="6">
        <v>789950</v>
      </c>
      <c r="I19" s="9">
        <f t="shared" si="0"/>
        <v>3.9089590820250934E-3</v>
      </c>
      <c r="K19" s="6">
        <v>568349276250</v>
      </c>
      <c r="M19" s="1" t="s">
        <v>402</v>
      </c>
    </row>
    <row r="20" spans="1:13">
      <c r="A20" s="1" t="s">
        <v>190</v>
      </c>
      <c r="C20" s="6">
        <v>1998800</v>
      </c>
      <c r="D20" s="4"/>
      <c r="E20" s="6">
        <v>1000000</v>
      </c>
      <c r="F20" s="4"/>
      <c r="G20" s="6">
        <v>977459</v>
      </c>
      <c r="I20" s="9">
        <f>(E20-G20)/E20</f>
        <v>2.2540999999999999E-2</v>
      </c>
      <c r="K20" s="6">
        <v>1953745049200</v>
      </c>
      <c r="M20" s="1" t="s">
        <v>402</v>
      </c>
    </row>
    <row r="21" spans="1:13">
      <c r="A21" s="1" t="s">
        <v>193</v>
      </c>
      <c r="C21" s="6">
        <v>814000</v>
      </c>
      <c r="D21" s="4"/>
      <c r="E21" s="6">
        <v>930000</v>
      </c>
      <c r="F21" s="4"/>
      <c r="G21" s="6">
        <v>937400</v>
      </c>
      <c r="I21" s="9">
        <f t="shared" si="0"/>
        <v>-7.9569892473118284E-3</v>
      </c>
      <c r="K21" s="6">
        <v>763043600000</v>
      </c>
      <c r="M21" s="1" t="s">
        <v>402</v>
      </c>
    </row>
    <row r="22" spans="1:13">
      <c r="A22" s="1" t="s">
        <v>199</v>
      </c>
      <c r="C22" s="6">
        <v>4699500</v>
      </c>
      <c r="D22" s="4"/>
      <c r="E22" s="6">
        <v>1000000</v>
      </c>
      <c r="F22" s="4"/>
      <c r="G22" s="6">
        <v>996735</v>
      </c>
      <c r="I22" s="9">
        <f t="shared" si="0"/>
        <v>3.2650000000000001E-3</v>
      </c>
      <c r="K22" s="6">
        <v>4684156132500</v>
      </c>
      <c r="M22" s="1" t="s">
        <v>402</v>
      </c>
    </row>
    <row r="23" spans="1:13">
      <c r="A23" s="1" t="s">
        <v>202</v>
      </c>
      <c r="C23" s="6">
        <v>100000</v>
      </c>
      <c r="D23" s="4"/>
      <c r="E23" s="6">
        <v>999970</v>
      </c>
      <c r="F23" s="4"/>
      <c r="G23" s="6">
        <v>967399</v>
      </c>
      <c r="I23" s="9">
        <f t="shared" si="0"/>
        <v>3.2571977159314779E-2</v>
      </c>
      <c r="K23" s="6">
        <v>96739900000</v>
      </c>
      <c r="M23" s="1" t="s">
        <v>402</v>
      </c>
    </row>
    <row r="24" spans="1:13">
      <c r="A24" s="1" t="s">
        <v>123</v>
      </c>
      <c r="C24" s="6">
        <v>1715451</v>
      </c>
      <c r="D24" s="4"/>
      <c r="E24" s="6">
        <v>940290</v>
      </c>
      <c r="F24" s="4"/>
      <c r="G24" s="6">
        <v>940580</v>
      </c>
      <c r="I24" s="9">
        <f t="shared" si="0"/>
        <v>-3.0841548883854981E-4</v>
      </c>
      <c r="K24" s="6">
        <v>1613518901580</v>
      </c>
      <c r="M24" s="1" t="s">
        <v>402</v>
      </c>
    </row>
    <row r="25" spans="1:13">
      <c r="A25" s="1" t="s">
        <v>127</v>
      </c>
      <c r="C25" s="6">
        <v>1864067</v>
      </c>
      <c r="D25" s="4"/>
      <c r="E25" s="6">
        <v>930680</v>
      </c>
      <c r="F25" s="4"/>
      <c r="G25" s="6">
        <v>928113</v>
      </c>
      <c r="I25" s="9">
        <f t="shared" si="0"/>
        <v>2.7581983066145184E-3</v>
      </c>
      <c r="K25" s="6">
        <v>1730064815571</v>
      </c>
      <c r="M25" s="1" t="s">
        <v>402</v>
      </c>
    </row>
    <row r="26" spans="1:13">
      <c r="A26" s="1" t="s">
        <v>205</v>
      </c>
      <c r="C26" s="6">
        <v>4721729</v>
      </c>
      <c r="D26" s="4"/>
      <c r="E26" s="6">
        <v>1000000</v>
      </c>
      <c r="F26" s="4"/>
      <c r="G26" s="6">
        <v>992476</v>
      </c>
      <c r="I26" s="9">
        <f t="shared" si="0"/>
        <v>7.5240000000000003E-3</v>
      </c>
      <c r="K26" s="6">
        <v>4686202711004</v>
      </c>
      <c r="M26" s="1" t="s">
        <v>402</v>
      </c>
    </row>
    <row r="27" spans="1:13">
      <c r="A27" s="1" t="s">
        <v>156</v>
      </c>
      <c r="C27" s="6">
        <v>1219535</v>
      </c>
      <c r="D27" s="4"/>
      <c r="E27" s="6">
        <v>990000</v>
      </c>
      <c r="F27" s="4"/>
      <c r="G27" s="6">
        <v>944613</v>
      </c>
      <c r="I27" s="9">
        <f t="shared" si="0"/>
        <v>4.5845454545454543E-2</v>
      </c>
      <c r="K27" s="6">
        <v>1151988614955</v>
      </c>
      <c r="M27" s="1" t="s">
        <v>402</v>
      </c>
    </row>
    <row r="28" spans="1:13">
      <c r="A28" s="1" t="s">
        <v>133</v>
      </c>
      <c r="C28" s="6">
        <v>1755248</v>
      </c>
      <c r="D28" s="4"/>
      <c r="E28" s="6">
        <v>916070</v>
      </c>
      <c r="F28" s="4"/>
      <c r="G28" s="6">
        <v>909948</v>
      </c>
      <c r="I28" s="9">
        <f t="shared" si="0"/>
        <v>6.6828954119226699E-3</v>
      </c>
      <c r="K28" s="6">
        <v>1597184407104</v>
      </c>
      <c r="M28" s="1" t="s">
        <v>402</v>
      </c>
    </row>
    <row r="29" spans="1:13">
      <c r="A29" s="1" t="s">
        <v>145</v>
      </c>
      <c r="C29" s="6">
        <v>365729</v>
      </c>
      <c r="D29" s="4"/>
      <c r="E29" s="6">
        <v>820000</v>
      </c>
      <c r="F29" s="4"/>
      <c r="G29" s="6">
        <v>817483</v>
      </c>
      <c r="I29" s="9">
        <f t="shared" si="0"/>
        <v>3.0695121951219511E-3</v>
      </c>
      <c r="K29" s="6">
        <v>298977240107</v>
      </c>
      <c r="M29" s="1" t="s">
        <v>402</v>
      </c>
    </row>
    <row r="30" spans="1:13">
      <c r="A30" s="1" t="s">
        <v>151</v>
      </c>
      <c r="C30" s="6">
        <v>4244636</v>
      </c>
      <c r="D30" s="4"/>
      <c r="E30" s="6">
        <v>831850</v>
      </c>
      <c r="F30" s="4"/>
      <c r="G30" s="6">
        <v>830703</v>
      </c>
      <c r="I30" s="9">
        <f t="shared" si="0"/>
        <v>1.3788543607621566E-3</v>
      </c>
      <c r="K30" s="6">
        <v>3526031859108</v>
      </c>
      <c r="M30" s="1" t="s">
        <v>402</v>
      </c>
    </row>
    <row r="31" spans="1:13">
      <c r="A31" s="1" t="s">
        <v>211</v>
      </c>
      <c r="C31" s="6">
        <v>6567600</v>
      </c>
      <c r="D31" s="4"/>
      <c r="E31" s="6">
        <v>1000000</v>
      </c>
      <c r="F31" s="4"/>
      <c r="G31" s="6">
        <v>961722</v>
      </c>
      <c r="I31" s="9">
        <f t="shared" si="0"/>
        <v>3.8278E-2</v>
      </c>
      <c r="K31" s="6">
        <v>6316205407200</v>
      </c>
      <c r="M31" s="1" t="s">
        <v>402</v>
      </c>
    </row>
    <row r="32" spans="1:13">
      <c r="A32" s="1" t="s">
        <v>208</v>
      </c>
      <c r="C32" s="6">
        <v>1238600</v>
      </c>
      <c r="D32" s="4"/>
      <c r="E32" s="6">
        <v>988000</v>
      </c>
      <c r="F32" s="4"/>
      <c r="G32" s="6">
        <v>983623</v>
      </c>
      <c r="I32" s="9">
        <f t="shared" si="0"/>
        <v>4.4301619433198382E-3</v>
      </c>
      <c r="K32" s="6">
        <v>1218315447800</v>
      </c>
      <c r="M32" s="1" t="s">
        <v>402</v>
      </c>
    </row>
    <row r="33" spans="1:13">
      <c r="A33" s="1" t="s">
        <v>255</v>
      </c>
      <c r="C33" s="6">
        <v>4000000</v>
      </c>
      <c r="D33" s="4"/>
      <c r="E33" s="6">
        <v>1025800</v>
      </c>
      <c r="F33" s="4"/>
      <c r="G33" s="6">
        <v>982440</v>
      </c>
      <c r="I33" s="9">
        <f t="shared" si="0"/>
        <v>4.2269448235523491E-2</v>
      </c>
      <c r="K33" s="6">
        <v>3929760000000</v>
      </c>
      <c r="M33" s="1" t="s">
        <v>402</v>
      </c>
    </row>
    <row r="34" spans="1:13">
      <c r="A34" s="1" t="s">
        <v>159</v>
      </c>
      <c r="C34" s="6">
        <v>2000000</v>
      </c>
      <c r="D34" s="4"/>
      <c r="E34" s="6">
        <v>1035000</v>
      </c>
      <c r="F34" s="4"/>
      <c r="G34" s="6">
        <v>983200</v>
      </c>
      <c r="I34" s="9">
        <f t="shared" si="0"/>
        <v>5.0048309178743963E-2</v>
      </c>
      <c r="K34" s="6">
        <v>1966400000000</v>
      </c>
      <c r="M34" s="1" t="s">
        <v>402</v>
      </c>
    </row>
    <row r="35" spans="1:13">
      <c r="A35" s="1" t="s">
        <v>230</v>
      </c>
      <c r="C35" s="6">
        <v>7038846</v>
      </c>
      <c r="D35" s="4"/>
      <c r="E35" s="6">
        <v>985000</v>
      </c>
      <c r="F35" s="4"/>
      <c r="G35" s="6">
        <v>957765</v>
      </c>
      <c r="I35" s="9">
        <f t="shared" si="0"/>
        <v>2.7649746192893402E-2</v>
      </c>
      <c r="K35" s="6">
        <v>6741560339190</v>
      </c>
      <c r="M35" s="1" t="s">
        <v>402</v>
      </c>
    </row>
    <row r="36" spans="1:13">
      <c r="A36" s="1" t="s">
        <v>153</v>
      </c>
      <c r="C36" s="6">
        <v>2039789</v>
      </c>
      <c r="D36" s="4"/>
      <c r="E36" s="6">
        <v>870200</v>
      </c>
      <c r="F36" s="4"/>
      <c r="G36" s="6">
        <v>869141</v>
      </c>
      <c r="I36" s="9">
        <f t="shared" si="0"/>
        <v>1.2169616180188463E-3</v>
      </c>
      <c r="K36" s="6">
        <v>1772864251249</v>
      </c>
      <c r="M36" s="1" t="s">
        <v>402</v>
      </c>
    </row>
    <row r="37" spans="1:13">
      <c r="A37" s="1" t="s">
        <v>98</v>
      </c>
      <c r="C37" s="6">
        <v>4544839</v>
      </c>
      <c r="D37" s="4"/>
      <c r="E37" s="6">
        <v>803940</v>
      </c>
      <c r="F37" s="4"/>
      <c r="G37" s="6">
        <v>802844</v>
      </c>
      <c r="I37" s="9">
        <f t="shared" si="0"/>
        <v>1.3632858173495534E-3</v>
      </c>
      <c r="K37" s="6">
        <v>3648796722116</v>
      </c>
      <c r="M37" s="1" t="s">
        <v>402</v>
      </c>
    </row>
    <row r="38" spans="1:13">
      <c r="A38" s="1" t="s">
        <v>227</v>
      </c>
      <c r="C38" s="6">
        <v>7021051</v>
      </c>
      <c r="D38" s="4"/>
      <c r="E38" s="6">
        <v>980000</v>
      </c>
      <c r="F38" s="4"/>
      <c r="G38" s="6">
        <v>986507</v>
      </c>
      <c r="I38" s="9">
        <f t="shared" si="0"/>
        <v>-6.639795918367347E-3</v>
      </c>
      <c r="K38" s="6">
        <v>6926315958857</v>
      </c>
      <c r="M38" s="1" t="s">
        <v>402</v>
      </c>
    </row>
    <row r="39" spans="1:13">
      <c r="A39" s="1" t="s">
        <v>213</v>
      </c>
      <c r="C39" s="6">
        <v>5977306</v>
      </c>
      <c r="D39" s="4"/>
      <c r="E39" s="6">
        <v>978050</v>
      </c>
      <c r="F39" s="4"/>
      <c r="G39" s="6">
        <v>983941</v>
      </c>
      <c r="I39" s="9">
        <f t="shared" si="0"/>
        <v>-6.0232094473697661E-3</v>
      </c>
      <c r="K39" s="6">
        <v>5881316442946</v>
      </c>
      <c r="M39" s="1" t="s">
        <v>402</v>
      </c>
    </row>
    <row r="40" spans="1:13">
      <c r="A40" s="1" t="s">
        <v>101</v>
      </c>
      <c r="C40" s="6">
        <v>5937079</v>
      </c>
      <c r="D40" s="4"/>
      <c r="E40" s="6">
        <v>793200</v>
      </c>
      <c r="F40" s="4"/>
      <c r="G40" s="6">
        <v>790440</v>
      </c>
      <c r="I40" s="9">
        <f t="shared" si="0"/>
        <v>3.4795763993948564E-3</v>
      </c>
      <c r="K40" s="6">
        <v>4692904724760</v>
      </c>
      <c r="M40" s="1" t="s">
        <v>402</v>
      </c>
    </row>
    <row r="41" spans="1:13">
      <c r="A41" s="1" t="s">
        <v>273</v>
      </c>
      <c r="C41" s="6">
        <v>5449295</v>
      </c>
      <c r="D41" s="4"/>
      <c r="E41" s="6">
        <v>1000000</v>
      </c>
      <c r="F41" s="4"/>
      <c r="G41" s="6">
        <v>943591</v>
      </c>
      <c r="I41" s="9">
        <f t="shared" si="0"/>
        <v>5.6409000000000001E-2</v>
      </c>
      <c r="K41" s="6">
        <v>5141905718345</v>
      </c>
      <c r="M41" s="1" t="s">
        <v>402</v>
      </c>
    </row>
    <row r="42" spans="1:13">
      <c r="A42" s="1" t="s">
        <v>104</v>
      </c>
      <c r="C42" s="6">
        <v>4983649</v>
      </c>
      <c r="D42" s="4"/>
      <c r="E42" s="6">
        <v>772000</v>
      </c>
      <c r="F42" s="4"/>
      <c r="G42" s="6">
        <v>769531</v>
      </c>
      <c r="I42" s="9">
        <f t="shared" si="0"/>
        <v>3.1981865284974095E-3</v>
      </c>
      <c r="K42" s="6">
        <v>3835072398619</v>
      </c>
      <c r="M42" s="1" t="s">
        <v>402</v>
      </c>
    </row>
    <row r="43" spans="1:13">
      <c r="A43" s="1" t="s">
        <v>89</v>
      </c>
      <c r="C43" s="6">
        <v>4000000</v>
      </c>
      <c r="D43" s="4"/>
      <c r="E43" s="6">
        <v>1000000</v>
      </c>
      <c r="F43" s="4"/>
      <c r="G43" s="6">
        <v>1002518</v>
      </c>
      <c r="I43" s="9">
        <f t="shared" si="0"/>
        <v>-2.5179999999999998E-3</v>
      </c>
      <c r="K43" s="6">
        <v>4010072000000</v>
      </c>
      <c r="M43" s="1" t="s">
        <v>402</v>
      </c>
    </row>
    <row r="44" spans="1:13">
      <c r="A44" s="1" t="s">
        <v>219</v>
      </c>
      <c r="C44" s="6">
        <v>467500</v>
      </c>
      <c r="D44" s="4"/>
      <c r="E44" s="6">
        <v>975000</v>
      </c>
      <c r="F44" s="4"/>
      <c r="G44" s="6">
        <v>941130</v>
      </c>
      <c r="I44" s="9">
        <f t="shared" si="0"/>
        <v>3.4738461538461538E-2</v>
      </c>
      <c r="K44" s="6">
        <v>439978275000</v>
      </c>
      <c r="M44" s="1" t="s">
        <v>402</v>
      </c>
    </row>
    <row r="45" spans="1:13">
      <c r="A45" s="1" t="s">
        <v>216</v>
      </c>
      <c r="C45" s="6">
        <v>7958900</v>
      </c>
      <c r="D45" s="4"/>
      <c r="E45" s="6">
        <v>970830</v>
      </c>
      <c r="F45" s="4"/>
      <c r="G45" s="6">
        <v>973036</v>
      </c>
      <c r="I45" s="9">
        <f t="shared" si="0"/>
        <v>-2.2722824799398453E-3</v>
      </c>
      <c r="K45" s="6">
        <v>7744296220400</v>
      </c>
      <c r="M45" s="1" t="s">
        <v>402</v>
      </c>
    </row>
    <row r="46" spans="1:13">
      <c r="A46" s="1" t="s">
        <v>262</v>
      </c>
      <c r="C46" s="6">
        <v>450000</v>
      </c>
      <c r="D46" s="4"/>
      <c r="E46" s="6">
        <v>1000000</v>
      </c>
      <c r="F46" s="4"/>
      <c r="G46" s="6">
        <v>967595</v>
      </c>
      <c r="I46" s="9">
        <f t="shared" si="0"/>
        <v>3.2405000000000003E-2</v>
      </c>
      <c r="K46" s="6">
        <v>435417750000</v>
      </c>
      <c r="M46" s="1" t="s">
        <v>402</v>
      </c>
    </row>
    <row r="47" spans="1:13">
      <c r="A47" s="1" t="s">
        <v>121</v>
      </c>
      <c r="C47" s="6">
        <v>3142972</v>
      </c>
      <c r="D47" s="4"/>
      <c r="E47" s="6">
        <v>623900</v>
      </c>
      <c r="F47" s="4"/>
      <c r="G47" s="6">
        <v>615371</v>
      </c>
      <c r="I47" s="9">
        <f t="shared" si="0"/>
        <v>1.3670460009616926E-2</v>
      </c>
      <c r="K47" s="6">
        <v>1934093822612</v>
      </c>
      <c r="M47" s="1" t="s">
        <v>402</v>
      </c>
    </row>
    <row r="48" spans="1:13">
      <c r="A48" s="1" t="s">
        <v>83</v>
      </c>
      <c r="C48" s="6">
        <v>2000000</v>
      </c>
      <c r="D48" s="4"/>
      <c r="E48" s="6">
        <v>1000000</v>
      </c>
      <c r="F48" s="4"/>
      <c r="G48" s="6">
        <v>960662</v>
      </c>
      <c r="I48" s="9">
        <f t="shared" si="0"/>
        <v>3.9337999999999998E-2</v>
      </c>
      <c r="K48" s="6">
        <v>1921324000000</v>
      </c>
      <c r="M48" s="1" t="s">
        <v>402</v>
      </c>
    </row>
    <row r="49" spans="1:13">
      <c r="A49" s="1" t="s">
        <v>221</v>
      </c>
      <c r="C49" s="6">
        <v>1697976</v>
      </c>
      <c r="D49" s="4"/>
      <c r="E49" s="6">
        <v>946860</v>
      </c>
      <c r="F49" s="4"/>
      <c r="G49" s="6">
        <v>929695</v>
      </c>
      <c r="I49" s="9">
        <f t="shared" si="0"/>
        <v>1.8128339986904083E-2</v>
      </c>
      <c r="K49" s="6">
        <v>1578599797320</v>
      </c>
      <c r="M49" s="1" t="s">
        <v>402</v>
      </c>
    </row>
    <row r="50" spans="1:13">
      <c r="A50" s="1" t="s">
        <v>165</v>
      </c>
      <c r="C50" s="6">
        <v>7500000</v>
      </c>
      <c r="D50" s="4"/>
      <c r="E50" s="6">
        <v>940000</v>
      </c>
      <c r="F50" s="4"/>
      <c r="G50" s="6">
        <v>951650</v>
      </c>
      <c r="I50" s="9">
        <f t="shared" si="0"/>
        <v>-1.2393617021276596E-2</v>
      </c>
      <c r="K50" s="6">
        <v>7137375000000</v>
      </c>
      <c r="M50" s="1" t="s">
        <v>402</v>
      </c>
    </row>
    <row r="51" spans="1:13">
      <c r="A51" s="1" t="s">
        <v>224</v>
      </c>
      <c r="C51" s="6">
        <v>6000000</v>
      </c>
      <c r="D51" s="4"/>
      <c r="E51" s="6">
        <v>974500</v>
      </c>
      <c r="F51" s="4"/>
      <c r="G51" s="6">
        <v>966401</v>
      </c>
      <c r="I51" s="9">
        <f t="shared" si="0"/>
        <v>8.3109286813750644E-3</v>
      </c>
      <c r="K51" s="6">
        <v>5798406000000</v>
      </c>
      <c r="M51" s="1" t="s">
        <v>402</v>
      </c>
    </row>
    <row r="52" spans="1:13">
      <c r="A52" s="1" t="s">
        <v>256</v>
      </c>
      <c r="C52" s="6">
        <v>1994901</v>
      </c>
      <c r="D52" s="4"/>
      <c r="E52" s="6">
        <v>1000000</v>
      </c>
      <c r="F52" s="4"/>
      <c r="G52" s="6">
        <v>1000427</v>
      </c>
      <c r="I52" s="9">
        <f t="shared" si="0"/>
        <v>-4.2700000000000002E-4</v>
      </c>
      <c r="K52" s="6">
        <v>1995752822727</v>
      </c>
      <c r="M52" s="1" t="s">
        <v>402</v>
      </c>
    </row>
    <row r="53" spans="1:13">
      <c r="A53" s="1" t="s">
        <v>174</v>
      </c>
      <c r="C53" s="6">
        <v>1000000</v>
      </c>
      <c r="D53" s="4"/>
      <c r="E53" s="6">
        <v>964780</v>
      </c>
      <c r="F53" s="4"/>
      <c r="G53" s="6">
        <v>955985</v>
      </c>
      <c r="I53" s="9">
        <f t="shared" si="0"/>
        <v>9.1160679118555531E-3</v>
      </c>
      <c r="K53" s="6">
        <v>955985000000</v>
      </c>
      <c r="M53" s="1" t="s">
        <v>402</v>
      </c>
    </row>
    <row r="54" spans="1:13">
      <c r="A54" s="1" t="s">
        <v>177</v>
      </c>
      <c r="C54" s="6">
        <v>4000000</v>
      </c>
      <c r="D54" s="4"/>
      <c r="E54" s="6">
        <v>981000</v>
      </c>
      <c r="F54" s="4"/>
      <c r="G54" s="6">
        <v>983101</v>
      </c>
      <c r="I54" s="9">
        <f t="shared" si="0"/>
        <v>-2.1416921508664627E-3</v>
      </c>
      <c r="K54" s="6">
        <v>3932404000000</v>
      </c>
      <c r="M54" s="1" t="s">
        <v>402</v>
      </c>
    </row>
    <row r="55" spans="1:13">
      <c r="A55" s="1" t="s">
        <v>180</v>
      </c>
      <c r="C55" s="6">
        <v>1011900</v>
      </c>
      <c r="D55" s="4"/>
      <c r="E55" s="6">
        <v>990000</v>
      </c>
      <c r="F55" s="4"/>
      <c r="G55" s="6">
        <v>953633</v>
      </c>
      <c r="I55" s="9">
        <f t="shared" si="0"/>
        <v>3.6734343434343432E-2</v>
      </c>
      <c r="K55" s="6">
        <v>964981232700</v>
      </c>
      <c r="M55" s="1" t="s">
        <v>402</v>
      </c>
    </row>
    <row r="56" spans="1:13">
      <c r="A56" s="1" t="s">
        <v>185</v>
      </c>
      <c r="C56" s="6">
        <v>7500000</v>
      </c>
      <c r="D56" s="4"/>
      <c r="E56" s="6">
        <v>1000000</v>
      </c>
      <c r="F56" s="4"/>
      <c r="G56" s="6">
        <v>952990</v>
      </c>
      <c r="I56" s="9">
        <f t="shared" si="0"/>
        <v>4.7010000000000003E-2</v>
      </c>
      <c r="K56" s="6">
        <v>7147425000000</v>
      </c>
      <c r="M56" s="1" t="s">
        <v>402</v>
      </c>
    </row>
    <row r="57" spans="1:13">
      <c r="A57" s="1" t="s">
        <v>182</v>
      </c>
      <c r="C57" s="6">
        <v>300000</v>
      </c>
      <c r="D57" s="4"/>
      <c r="E57" s="6">
        <v>987000</v>
      </c>
      <c r="F57" s="4"/>
      <c r="G57" s="6">
        <v>977260</v>
      </c>
      <c r="I57" s="9">
        <f t="shared" si="0"/>
        <v>9.8682877406281663E-3</v>
      </c>
      <c r="K57" s="6">
        <v>293178000000</v>
      </c>
      <c r="M57" s="1" t="s">
        <v>402</v>
      </c>
    </row>
    <row r="58" spans="1:13">
      <c r="A58" s="1" t="s">
        <v>231</v>
      </c>
      <c r="C58" s="6">
        <v>4500000</v>
      </c>
      <c r="D58" s="4"/>
      <c r="E58" s="6">
        <v>1000000</v>
      </c>
      <c r="F58" s="4"/>
      <c r="G58" s="6">
        <v>1000100</v>
      </c>
      <c r="I58" s="9">
        <f t="shared" si="0"/>
        <v>-1E-4</v>
      </c>
      <c r="K58" s="6">
        <v>4500450000000</v>
      </c>
      <c r="M58" s="1" t="s">
        <v>402</v>
      </c>
    </row>
    <row r="59" spans="1:13">
      <c r="A59" s="1" t="s">
        <v>168</v>
      </c>
      <c r="C59" s="6">
        <v>3977021</v>
      </c>
      <c r="D59" s="4"/>
      <c r="E59" s="6">
        <v>854428</v>
      </c>
      <c r="F59" s="4"/>
      <c r="G59" s="6">
        <v>849137</v>
      </c>
      <c r="I59" s="9">
        <f t="shared" si="0"/>
        <v>6.1924468767409306E-3</v>
      </c>
      <c r="K59" s="6">
        <v>3377035680877</v>
      </c>
      <c r="M59" s="1" t="s">
        <v>402</v>
      </c>
    </row>
    <row r="60" spans="1:13">
      <c r="A60" s="1" t="s">
        <v>171</v>
      </c>
      <c r="C60" s="6">
        <v>2500000</v>
      </c>
      <c r="D60" s="4"/>
      <c r="E60" s="6">
        <v>883900</v>
      </c>
      <c r="F60" s="4"/>
      <c r="G60" s="6">
        <v>882241</v>
      </c>
      <c r="I60" s="9">
        <f t="shared" si="0"/>
        <v>1.8769091526190745E-3</v>
      </c>
      <c r="K60" s="6">
        <v>2205602500000</v>
      </c>
      <c r="M60" s="1" t="s">
        <v>402</v>
      </c>
    </row>
    <row r="61" spans="1:13">
      <c r="A61" s="1" t="s">
        <v>187</v>
      </c>
      <c r="C61" s="6">
        <v>5066800</v>
      </c>
      <c r="D61" s="4"/>
      <c r="E61" s="6">
        <v>977440</v>
      </c>
      <c r="F61" s="4"/>
      <c r="G61" s="6">
        <v>977440</v>
      </c>
      <c r="I61" s="9">
        <f t="shared" si="0"/>
        <v>0</v>
      </c>
      <c r="K61" s="6">
        <v>4952492992000</v>
      </c>
      <c r="M61" s="1" t="s">
        <v>402</v>
      </c>
    </row>
    <row r="62" spans="1:13">
      <c r="A62" s="1" t="s">
        <v>249</v>
      </c>
      <c r="C62" s="6">
        <v>832010</v>
      </c>
      <c r="D62" s="4"/>
      <c r="E62" s="6">
        <v>848250</v>
      </c>
      <c r="F62" s="4"/>
      <c r="G62" s="6">
        <v>837821</v>
      </c>
      <c r="I62" s="9">
        <f t="shared" si="0"/>
        <v>1.2294724432655467E-2</v>
      </c>
      <c r="K62" s="6">
        <v>697075450210</v>
      </c>
      <c r="M62" s="1" t="s">
        <v>402</v>
      </c>
    </row>
    <row r="63" spans="1:13">
      <c r="A63" s="1" t="s">
        <v>259</v>
      </c>
      <c r="C63" s="6">
        <v>2000000</v>
      </c>
      <c r="D63" s="4"/>
      <c r="E63" s="6">
        <v>941510</v>
      </c>
      <c r="F63" s="4"/>
      <c r="G63" s="6">
        <v>935332</v>
      </c>
      <c r="I63" s="9">
        <f t="shared" si="0"/>
        <v>6.5617996622446923E-3</v>
      </c>
      <c r="K63" s="6">
        <v>1870664000000</v>
      </c>
      <c r="M63" s="1" t="s">
        <v>402</v>
      </c>
    </row>
    <row r="64" spans="1:13">
      <c r="A64" s="1" t="s">
        <v>252</v>
      </c>
      <c r="C64" s="6">
        <v>1200000</v>
      </c>
      <c r="D64" s="4"/>
      <c r="E64" s="6">
        <v>835000</v>
      </c>
      <c r="F64" s="4"/>
      <c r="G64" s="6">
        <v>835612</v>
      </c>
      <c r="I64" s="9">
        <f t="shared" si="0"/>
        <v>-7.3293413173652693E-4</v>
      </c>
      <c r="K64" s="6">
        <v>1002734400000</v>
      </c>
      <c r="M64" s="1" t="s">
        <v>402</v>
      </c>
    </row>
    <row r="65" spans="1:13">
      <c r="A65" s="1" t="s">
        <v>246</v>
      </c>
      <c r="C65" s="6">
        <v>2000000</v>
      </c>
      <c r="D65" s="4"/>
      <c r="E65" s="6">
        <v>1010000</v>
      </c>
      <c r="F65" s="4"/>
      <c r="G65" s="6">
        <v>967650</v>
      </c>
      <c r="I65" s="9">
        <f t="shared" si="0"/>
        <v>4.1930693069306933E-2</v>
      </c>
      <c r="K65" s="6">
        <v>1935300000000</v>
      </c>
      <c r="M65" s="1" t="s">
        <v>402</v>
      </c>
    </row>
    <row r="66" spans="1:13">
      <c r="C66" s="4"/>
      <c r="D66" s="4"/>
      <c r="E66" s="4"/>
      <c r="F66" s="4"/>
      <c r="G66" s="4"/>
    </row>
    <row r="67" spans="1:13">
      <c r="C67" s="4"/>
      <c r="D67" s="4"/>
      <c r="E67" s="4"/>
      <c r="F67" s="4"/>
      <c r="G67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22"/>
  <sheetViews>
    <sheetView rightToLeft="1" workbookViewId="0">
      <selection activeCell="M16" sqref="M16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4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4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4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4" ht="24.75">
      <c r="A6" s="26" t="s">
        <v>275</v>
      </c>
      <c r="C6" s="27" t="s">
        <v>276</v>
      </c>
      <c r="D6" s="27" t="s">
        <v>276</v>
      </c>
      <c r="E6" s="27" t="s">
        <v>276</v>
      </c>
      <c r="F6" s="27" t="s">
        <v>276</v>
      </c>
      <c r="G6" s="27" t="s">
        <v>276</v>
      </c>
      <c r="H6" s="27" t="s">
        <v>276</v>
      </c>
      <c r="I6" s="27" t="s">
        <v>276</v>
      </c>
      <c r="K6" s="27" t="s">
        <v>400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24" ht="24.75">
      <c r="A7" s="27" t="s">
        <v>275</v>
      </c>
      <c r="C7" s="27" t="s">
        <v>277</v>
      </c>
      <c r="E7" s="27" t="s">
        <v>278</v>
      </c>
      <c r="G7" s="27" t="s">
        <v>279</v>
      </c>
      <c r="I7" s="27" t="s">
        <v>76</v>
      </c>
      <c r="J7" s="16"/>
      <c r="K7" s="27" t="s">
        <v>280</v>
      </c>
      <c r="M7" s="27" t="s">
        <v>281</v>
      </c>
      <c r="O7" s="27" t="s">
        <v>282</v>
      </c>
      <c r="Q7" s="27" t="s">
        <v>280</v>
      </c>
      <c r="S7" s="27" t="s">
        <v>274</v>
      </c>
    </row>
    <row r="8" spans="1:24">
      <c r="A8" s="1" t="s">
        <v>283</v>
      </c>
      <c r="C8" s="4" t="s">
        <v>284</v>
      </c>
      <c r="D8" s="4"/>
      <c r="E8" s="4" t="s">
        <v>285</v>
      </c>
      <c r="F8" s="4"/>
      <c r="G8" s="4" t="s">
        <v>286</v>
      </c>
      <c r="H8" s="4"/>
      <c r="I8" s="6">
        <v>8</v>
      </c>
      <c r="J8" s="4"/>
      <c r="K8" s="6">
        <v>1287556321263</v>
      </c>
      <c r="L8" s="4"/>
      <c r="M8" s="6">
        <v>1500221204593</v>
      </c>
      <c r="N8" s="4"/>
      <c r="O8" s="6">
        <v>2438625960231</v>
      </c>
      <c r="P8" s="4"/>
      <c r="Q8" s="6">
        <v>349151565625</v>
      </c>
      <c r="R8" s="4"/>
      <c r="S8" s="9">
        <v>1.7015233932613754E-3</v>
      </c>
      <c r="T8" s="4"/>
      <c r="U8" s="4"/>
      <c r="V8" s="4"/>
      <c r="W8" s="4"/>
      <c r="X8" s="4"/>
    </row>
    <row r="9" spans="1:24">
      <c r="A9" s="1" t="s">
        <v>403</v>
      </c>
      <c r="C9" s="4" t="s">
        <v>288</v>
      </c>
      <c r="D9" s="4"/>
      <c r="E9" s="4" t="s">
        <v>285</v>
      </c>
      <c r="F9" s="4"/>
      <c r="G9" s="4" t="s">
        <v>289</v>
      </c>
      <c r="H9" s="4"/>
      <c r="I9" s="6">
        <v>8</v>
      </c>
      <c r="J9" s="4"/>
      <c r="K9" s="6">
        <v>1963775551116</v>
      </c>
      <c r="L9" s="4"/>
      <c r="M9" s="6">
        <v>24794188186246</v>
      </c>
      <c r="N9" s="4"/>
      <c r="O9" s="6">
        <v>25278154148087</v>
      </c>
      <c r="P9" s="4"/>
      <c r="Q9" s="6">
        <v>1479809589275</v>
      </c>
      <c r="R9" s="4"/>
      <c r="S9" s="9">
        <v>7.211569076646383E-3</v>
      </c>
      <c r="T9" s="4"/>
      <c r="U9" s="4"/>
      <c r="V9" s="4"/>
      <c r="W9" s="4"/>
      <c r="X9" s="4"/>
    </row>
    <row r="10" spans="1:24">
      <c r="A10" s="1" t="s">
        <v>290</v>
      </c>
      <c r="C10" s="4" t="s">
        <v>291</v>
      </c>
      <c r="D10" s="4"/>
      <c r="E10" s="4" t="s">
        <v>285</v>
      </c>
      <c r="F10" s="4"/>
      <c r="G10" s="4" t="s">
        <v>292</v>
      </c>
      <c r="H10" s="4"/>
      <c r="I10" s="6">
        <v>8</v>
      </c>
      <c r="J10" s="4"/>
      <c r="K10" s="6">
        <v>603603335788</v>
      </c>
      <c r="L10" s="4"/>
      <c r="M10" s="6">
        <v>1056526477637</v>
      </c>
      <c r="N10" s="4"/>
      <c r="O10" s="6">
        <v>1108027100405</v>
      </c>
      <c r="P10" s="4"/>
      <c r="Q10" s="6">
        <v>552102713020</v>
      </c>
      <c r="R10" s="4"/>
      <c r="S10" s="9">
        <v>2.6905670034874322E-3</v>
      </c>
      <c r="T10" s="4"/>
      <c r="U10" s="4"/>
      <c r="V10" s="4"/>
      <c r="W10" s="4"/>
      <c r="X10" s="4"/>
    </row>
    <row r="11" spans="1:24">
      <c r="A11" s="1" t="s">
        <v>290</v>
      </c>
      <c r="C11" s="4" t="s">
        <v>293</v>
      </c>
      <c r="D11" s="4"/>
      <c r="E11" s="4" t="s">
        <v>294</v>
      </c>
      <c r="F11" s="4"/>
      <c r="G11" s="4" t="s">
        <v>295</v>
      </c>
      <c r="H11" s="4"/>
      <c r="I11" s="6">
        <v>8</v>
      </c>
      <c r="J11" s="4"/>
      <c r="K11" s="6">
        <v>1029659000000</v>
      </c>
      <c r="L11" s="4"/>
      <c r="M11" s="6">
        <v>0</v>
      </c>
      <c r="N11" s="4"/>
      <c r="O11" s="6">
        <v>0</v>
      </c>
      <c r="P11" s="4"/>
      <c r="Q11" s="6">
        <v>1029659000000</v>
      </c>
      <c r="R11" s="4"/>
      <c r="S11" s="9">
        <v>5.0178462538065976E-3</v>
      </c>
      <c r="T11" s="4"/>
      <c r="U11" s="4"/>
      <c r="V11" s="4"/>
      <c r="W11" s="4"/>
      <c r="X11" s="4"/>
    </row>
    <row r="12" spans="1:24">
      <c r="A12" s="1" t="s">
        <v>290</v>
      </c>
      <c r="C12" s="4" t="s">
        <v>296</v>
      </c>
      <c r="D12" s="4"/>
      <c r="E12" s="4" t="s">
        <v>294</v>
      </c>
      <c r="F12" s="4"/>
      <c r="G12" s="4" t="s">
        <v>297</v>
      </c>
      <c r="H12" s="4"/>
      <c r="I12" s="6">
        <v>8</v>
      </c>
      <c r="J12" s="4"/>
      <c r="K12" s="6">
        <v>3000000000000</v>
      </c>
      <c r="L12" s="4"/>
      <c r="M12" s="6">
        <v>0</v>
      </c>
      <c r="N12" s="4"/>
      <c r="O12" s="6">
        <v>0</v>
      </c>
      <c r="P12" s="4"/>
      <c r="Q12" s="6">
        <v>3000000000000</v>
      </c>
      <c r="R12" s="4"/>
      <c r="S12" s="9">
        <v>1.4619926365349879E-2</v>
      </c>
      <c r="T12" s="4"/>
      <c r="U12" s="4"/>
      <c r="V12" s="4"/>
      <c r="W12" s="4"/>
      <c r="X12" s="4"/>
    </row>
    <row r="13" spans="1:24" ht="24.75" thickBot="1">
      <c r="C13" s="4"/>
      <c r="D13" s="4"/>
      <c r="E13" s="4"/>
      <c r="F13" s="4"/>
      <c r="G13" s="4"/>
      <c r="H13" s="4"/>
      <c r="I13" s="4"/>
      <c r="J13" s="4"/>
      <c r="K13" s="13">
        <f>SUM(K8:K12)</f>
        <v>7884594208167</v>
      </c>
      <c r="L13" s="4"/>
      <c r="M13" s="13">
        <f>SUM(M8:M12)</f>
        <v>27350935868476</v>
      </c>
      <c r="N13" s="4"/>
      <c r="O13" s="13">
        <f>SUM(O8:O12)</f>
        <v>28824807208723</v>
      </c>
      <c r="P13" s="4"/>
      <c r="Q13" s="13">
        <f>SUM(Q8:Q12)</f>
        <v>6410722867920</v>
      </c>
      <c r="R13" s="4"/>
      <c r="S13" s="14">
        <f>SUM(S8:S12)</f>
        <v>3.1241432092551667E-2</v>
      </c>
      <c r="T13" s="4"/>
      <c r="U13" s="4"/>
      <c r="V13" s="4"/>
      <c r="W13" s="4"/>
      <c r="X13" s="4"/>
    </row>
    <row r="14" spans="1:24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3:24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3:24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3:24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3:24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3:2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3:24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6"/>
  <sheetViews>
    <sheetView rightToLeft="1" workbookViewId="0">
      <selection activeCell="L11" sqref="L11"/>
    </sheetView>
  </sheetViews>
  <sheetFormatPr defaultRowHeight="24"/>
  <cols>
    <col min="1" max="1" width="31.425781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1.85546875" style="1" bestFit="1" customWidth="1"/>
    <col min="11" max="16384" width="9.140625" style="1"/>
  </cols>
  <sheetData>
    <row r="2" spans="1:10" ht="24.75">
      <c r="A2" s="26" t="s">
        <v>0</v>
      </c>
      <c r="B2" s="26"/>
      <c r="C2" s="26"/>
      <c r="D2" s="26"/>
      <c r="E2" s="26"/>
      <c r="F2" s="26"/>
      <c r="G2" s="26"/>
    </row>
    <row r="3" spans="1:10" ht="24.75">
      <c r="A3" s="26" t="s">
        <v>298</v>
      </c>
      <c r="B3" s="26"/>
      <c r="C3" s="26"/>
      <c r="D3" s="26"/>
      <c r="E3" s="26"/>
      <c r="F3" s="26"/>
      <c r="G3" s="26"/>
    </row>
    <row r="4" spans="1:10" ht="24.75">
      <c r="A4" s="26" t="s">
        <v>2</v>
      </c>
      <c r="B4" s="26"/>
      <c r="C4" s="26"/>
      <c r="D4" s="26"/>
      <c r="E4" s="26"/>
      <c r="F4" s="26"/>
      <c r="G4" s="26"/>
    </row>
    <row r="6" spans="1:10" ht="24.75">
      <c r="A6" s="27" t="s">
        <v>302</v>
      </c>
      <c r="C6" s="27" t="s">
        <v>280</v>
      </c>
      <c r="E6" s="27" t="s">
        <v>387</v>
      </c>
      <c r="G6" s="27" t="s">
        <v>13</v>
      </c>
    </row>
    <row r="7" spans="1:10">
      <c r="A7" s="1" t="s">
        <v>397</v>
      </c>
      <c r="C7" s="7">
        <f>'سرمایه‌گذاری در سهام'!I61</f>
        <v>-87879824992</v>
      </c>
      <c r="E7" s="9">
        <f>C7/$C$11</f>
        <v>-2.4895180008924073E-2</v>
      </c>
      <c r="G7" s="9">
        <v>-4.28265523460958E-4</v>
      </c>
      <c r="J7" s="3"/>
    </row>
    <row r="8" spans="1:10">
      <c r="A8" s="1" t="s">
        <v>398</v>
      </c>
      <c r="C8" s="7">
        <f>'سرمایه‌گذاری در اوراق بهادار'!I107</f>
        <v>3546271148744</v>
      </c>
      <c r="E8" s="9">
        <f t="shared" ref="E8:E10" si="0">C8/$C$11</f>
        <v>1.0046112246635985</v>
      </c>
      <c r="G8" s="9">
        <v>1.7282074355400669E-2</v>
      </c>
      <c r="J8" s="3"/>
    </row>
    <row r="9" spans="1:10">
      <c r="A9" s="1" t="s">
        <v>399</v>
      </c>
      <c r="C9" s="7">
        <f>'درآمد سپرده بانکی'!E13</f>
        <v>75703345647</v>
      </c>
      <c r="E9" s="9">
        <f t="shared" si="0"/>
        <v>2.1445746134922658E-2</v>
      </c>
      <c r="G9" s="9">
        <v>3.6892577965659008E-4</v>
      </c>
      <c r="J9" s="3"/>
    </row>
    <row r="10" spans="1:10">
      <c r="A10" s="1" t="s">
        <v>411</v>
      </c>
      <c r="C10" s="7">
        <f>-'درآمد سود صندوق'!C8</f>
        <v>-4101114000</v>
      </c>
      <c r="E10" s="9">
        <f t="shared" si="0"/>
        <v>-1.161790789597191E-3</v>
      </c>
      <c r="G10" s="9">
        <v>-1.9985994898635168E-5</v>
      </c>
      <c r="J10" s="3"/>
    </row>
    <row r="11" spans="1:10" ht="24.75" thickBot="1">
      <c r="C11" s="8">
        <f>SUM(C7:C10)</f>
        <v>3529993555399</v>
      </c>
      <c r="E11" s="10">
        <f>SUM(E7:E10)</f>
        <v>0.99999999999999989</v>
      </c>
      <c r="G11" s="14">
        <f>SUM(G7:G10)</f>
        <v>1.7202748616697662E-2</v>
      </c>
      <c r="J11" s="3"/>
    </row>
    <row r="12" spans="1:10" ht="24.75" thickTop="1">
      <c r="J12" s="3"/>
    </row>
    <row r="13" spans="1:10">
      <c r="G13" s="3"/>
      <c r="J13" s="3"/>
    </row>
    <row r="14" spans="1:10">
      <c r="J14" s="3"/>
    </row>
    <row r="15" spans="1:10">
      <c r="J15" s="20"/>
    </row>
    <row r="16" spans="1:10">
      <c r="J16" s="2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75"/>
  <sheetViews>
    <sheetView rightToLeft="1" workbookViewId="0">
      <selection activeCell="K72" sqref="K72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7" t="s">
        <v>299</v>
      </c>
      <c r="B6" s="27" t="s">
        <v>299</v>
      </c>
      <c r="C6" s="27" t="s">
        <v>299</v>
      </c>
      <c r="D6" s="27" t="s">
        <v>299</v>
      </c>
      <c r="E6" s="27" t="s">
        <v>299</v>
      </c>
      <c r="F6" s="27" t="s">
        <v>299</v>
      </c>
      <c r="G6" s="27" t="s">
        <v>299</v>
      </c>
      <c r="I6" s="27" t="s">
        <v>300</v>
      </c>
      <c r="J6" s="27" t="s">
        <v>300</v>
      </c>
      <c r="K6" s="27" t="s">
        <v>300</v>
      </c>
      <c r="L6" s="27" t="s">
        <v>300</v>
      </c>
      <c r="M6" s="27" t="s">
        <v>300</v>
      </c>
      <c r="O6" s="27" t="s">
        <v>301</v>
      </c>
      <c r="P6" s="27" t="s">
        <v>301</v>
      </c>
      <c r="Q6" s="27" t="s">
        <v>301</v>
      </c>
      <c r="R6" s="27" t="s">
        <v>301</v>
      </c>
      <c r="S6" s="27" t="s">
        <v>301</v>
      </c>
    </row>
    <row r="7" spans="1:19" ht="24.75">
      <c r="A7" s="27" t="s">
        <v>302</v>
      </c>
      <c r="C7" s="27" t="s">
        <v>303</v>
      </c>
      <c r="E7" s="27" t="s">
        <v>75</v>
      </c>
      <c r="G7" s="27" t="s">
        <v>76</v>
      </c>
      <c r="I7" s="27" t="s">
        <v>304</v>
      </c>
      <c r="K7" s="27" t="s">
        <v>305</v>
      </c>
      <c r="M7" s="27" t="s">
        <v>306</v>
      </c>
      <c r="O7" s="27" t="s">
        <v>304</v>
      </c>
      <c r="Q7" s="27" t="s">
        <v>305</v>
      </c>
      <c r="S7" s="27" t="s">
        <v>306</v>
      </c>
    </row>
    <row r="8" spans="1:19">
      <c r="A8" s="1" t="s">
        <v>246</v>
      </c>
      <c r="C8" s="4" t="s">
        <v>404</v>
      </c>
      <c r="E8" s="4" t="s">
        <v>248</v>
      </c>
      <c r="F8" s="4"/>
      <c r="G8" s="6">
        <v>18</v>
      </c>
      <c r="H8" s="4"/>
      <c r="I8" s="6">
        <v>71975890411</v>
      </c>
      <c r="J8" s="4"/>
      <c r="K8" s="4">
        <v>0</v>
      </c>
      <c r="L8" s="4"/>
      <c r="M8" s="6">
        <v>71975890411</v>
      </c>
      <c r="N8" s="4"/>
      <c r="O8" s="6">
        <v>71975890411</v>
      </c>
      <c r="P8" s="4"/>
      <c r="Q8" s="6">
        <v>0</v>
      </c>
      <c r="R8" s="4"/>
      <c r="S8" s="6">
        <v>71975890411</v>
      </c>
    </row>
    <row r="9" spans="1:19">
      <c r="A9" s="1" t="s">
        <v>259</v>
      </c>
      <c r="C9" s="4" t="s">
        <v>404</v>
      </c>
      <c r="E9" s="4" t="s">
        <v>261</v>
      </c>
      <c r="F9" s="4"/>
      <c r="G9" s="6">
        <v>18</v>
      </c>
      <c r="H9" s="4"/>
      <c r="I9" s="6">
        <v>20892821919</v>
      </c>
      <c r="J9" s="4"/>
      <c r="K9" s="4">
        <v>0</v>
      </c>
      <c r="L9" s="4"/>
      <c r="M9" s="6">
        <v>20892821919</v>
      </c>
      <c r="N9" s="4"/>
      <c r="O9" s="6">
        <v>20892821919</v>
      </c>
      <c r="P9" s="4"/>
      <c r="Q9" s="6">
        <v>0</v>
      </c>
      <c r="R9" s="4"/>
      <c r="S9" s="6">
        <v>20892821919</v>
      </c>
    </row>
    <row r="10" spans="1:19">
      <c r="A10" s="1" t="s">
        <v>187</v>
      </c>
      <c r="C10" s="4" t="s">
        <v>404</v>
      </c>
      <c r="E10" s="4" t="s">
        <v>189</v>
      </c>
      <c r="F10" s="4"/>
      <c r="G10" s="6">
        <v>18</v>
      </c>
      <c r="H10" s="4"/>
      <c r="I10" s="6">
        <v>72568064785</v>
      </c>
      <c r="J10" s="4"/>
      <c r="K10" s="4">
        <v>0</v>
      </c>
      <c r="L10" s="4"/>
      <c r="M10" s="6">
        <v>72568064785</v>
      </c>
      <c r="N10" s="4"/>
      <c r="O10" s="6">
        <v>86337673786</v>
      </c>
      <c r="P10" s="4"/>
      <c r="Q10" s="6">
        <v>0</v>
      </c>
      <c r="R10" s="4"/>
      <c r="S10" s="6">
        <v>86337673786</v>
      </c>
    </row>
    <row r="11" spans="1:19">
      <c r="A11" s="1" t="s">
        <v>231</v>
      </c>
      <c r="C11" s="4" t="s">
        <v>404</v>
      </c>
      <c r="E11" s="4" t="s">
        <v>233</v>
      </c>
      <c r="F11" s="4"/>
      <c r="G11" s="6">
        <v>18</v>
      </c>
      <c r="H11" s="4"/>
      <c r="I11" s="6">
        <v>66957480053</v>
      </c>
      <c r="J11" s="4"/>
      <c r="K11" s="4">
        <v>0</v>
      </c>
      <c r="L11" s="4"/>
      <c r="M11" s="6">
        <v>66957480053</v>
      </c>
      <c r="N11" s="4"/>
      <c r="O11" s="6">
        <v>140995032364</v>
      </c>
      <c r="P11" s="4"/>
      <c r="Q11" s="6">
        <v>0</v>
      </c>
      <c r="R11" s="4"/>
      <c r="S11" s="6">
        <v>140995032364</v>
      </c>
    </row>
    <row r="12" spans="1:19">
      <c r="A12" s="1" t="s">
        <v>182</v>
      </c>
      <c r="C12" s="4" t="s">
        <v>404</v>
      </c>
      <c r="E12" s="4" t="s">
        <v>184</v>
      </c>
      <c r="F12" s="4"/>
      <c r="G12" s="6">
        <v>18</v>
      </c>
      <c r="H12" s="4"/>
      <c r="I12" s="6">
        <v>4552468000</v>
      </c>
      <c r="J12" s="4"/>
      <c r="K12" s="4">
        <v>0</v>
      </c>
      <c r="L12" s="4"/>
      <c r="M12" s="6">
        <v>4552468000</v>
      </c>
      <c r="N12" s="4"/>
      <c r="O12" s="6">
        <v>11187858972</v>
      </c>
      <c r="P12" s="4"/>
      <c r="Q12" s="6">
        <v>0</v>
      </c>
      <c r="R12" s="4"/>
      <c r="S12" s="6">
        <v>11187858972</v>
      </c>
    </row>
    <row r="13" spans="1:19">
      <c r="A13" s="1" t="s">
        <v>185</v>
      </c>
      <c r="C13" s="4" t="s">
        <v>404</v>
      </c>
      <c r="E13" s="4" t="s">
        <v>186</v>
      </c>
      <c r="F13" s="4"/>
      <c r="G13" s="6">
        <v>18</v>
      </c>
      <c r="H13" s="4"/>
      <c r="I13" s="6">
        <v>113811699978</v>
      </c>
      <c r="J13" s="4"/>
      <c r="K13" s="4">
        <v>0</v>
      </c>
      <c r="L13" s="4"/>
      <c r="M13" s="6">
        <v>113811699978</v>
      </c>
      <c r="N13" s="4"/>
      <c r="O13" s="6">
        <v>307131821242</v>
      </c>
      <c r="P13" s="4"/>
      <c r="Q13" s="6">
        <v>0</v>
      </c>
      <c r="R13" s="4"/>
      <c r="S13" s="6">
        <v>307131821242</v>
      </c>
    </row>
    <row r="14" spans="1:19">
      <c r="A14" s="1" t="s">
        <v>177</v>
      </c>
      <c r="C14" s="4" t="s">
        <v>404</v>
      </c>
      <c r="E14" s="4" t="s">
        <v>179</v>
      </c>
      <c r="F14" s="4"/>
      <c r="G14" s="6">
        <v>18</v>
      </c>
      <c r="H14" s="4"/>
      <c r="I14" s="6">
        <v>61962685827</v>
      </c>
      <c r="J14" s="4"/>
      <c r="K14" s="4">
        <v>0</v>
      </c>
      <c r="L14" s="4"/>
      <c r="M14" s="6">
        <v>61962685827</v>
      </c>
      <c r="N14" s="4"/>
      <c r="O14" s="6">
        <v>231289611501</v>
      </c>
      <c r="P14" s="4"/>
      <c r="Q14" s="6">
        <v>0</v>
      </c>
      <c r="R14" s="4"/>
      <c r="S14" s="6">
        <v>231289611501</v>
      </c>
    </row>
    <row r="15" spans="1:19">
      <c r="A15" s="1" t="s">
        <v>180</v>
      </c>
      <c r="C15" s="4" t="s">
        <v>404</v>
      </c>
      <c r="E15" s="4" t="s">
        <v>181</v>
      </c>
      <c r="F15" s="4"/>
      <c r="G15" s="6">
        <v>18</v>
      </c>
      <c r="H15" s="4"/>
      <c r="I15" s="6">
        <v>15675010447</v>
      </c>
      <c r="J15" s="4"/>
      <c r="K15" s="4">
        <v>0</v>
      </c>
      <c r="L15" s="4"/>
      <c r="M15" s="6">
        <v>15675010447</v>
      </c>
      <c r="N15" s="4"/>
      <c r="O15" s="6">
        <v>93850594008</v>
      </c>
      <c r="P15" s="4"/>
      <c r="Q15" s="6">
        <v>0</v>
      </c>
      <c r="R15" s="4"/>
      <c r="S15" s="6">
        <v>93850594008</v>
      </c>
    </row>
    <row r="16" spans="1:19">
      <c r="A16" s="1" t="s">
        <v>256</v>
      </c>
      <c r="C16" s="4" t="s">
        <v>404</v>
      </c>
      <c r="E16" s="4" t="s">
        <v>258</v>
      </c>
      <c r="F16" s="4"/>
      <c r="G16" s="6">
        <v>20</v>
      </c>
      <c r="H16" s="4"/>
      <c r="I16" s="6">
        <v>23516067521</v>
      </c>
      <c r="J16" s="4"/>
      <c r="K16" s="4">
        <v>0</v>
      </c>
      <c r="L16" s="4"/>
      <c r="M16" s="6">
        <v>23516067521</v>
      </c>
      <c r="N16" s="4"/>
      <c r="O16" s="6">
        <v>23516067521</v>
      </c>
      <c r="P16" s="4"/>
      <c r="Q16" s="6">
        <v>0</v>
      </c>
      <c r="R16" s="4"/>
      <c r="S16" s="6">
        <v>23516067521</v>
      </c>
    </row>
    <row r="17" spans="1:19">
      <c r="A17" s="1" t="s">
        <v>224</v>
      </c>
      <c r="C17" s="4" t="s">
        <v>404</v>
      </c>
      <c r="E17" s="4" t="s">
        <v>226</v>
      </c>
      <c r="F17" s="4"/>
      <c r="G17" s="6">
        <v>16</v>
      </c>
      <c r="H17" s="4"/>
      <c r="I17" s="6">
        <v>79527249736</v>
      </c>
      <c r="J17" s="4"/>
      <c r="K17" s="4">
        <v>0</v>
      </c>
      <c r="L17" s="4"/>
      <c r="M17" s="6">
        <v>79527249736</v>
      </c>
      <c r="N17" s="4"/>
      <c r="O17" s="6">
        <v>676967201564</v>
      </c>
      <c r="P17" s="4"/>
      <c r="Q17" s="6">
        <v>0</v>
      </c>
      <c r="R17" s="4"/>
      <c r="S17" s="6">
        <v>676967201564</v>
      </c>
    </row>
    <row r="18" spans="1:19">
      <c r="A18" s="1" t="s">
        <v>165</v>
      </c>
      <c r="C18" s="4" t="s">
        <v>404</v>
      </c>
      <c r="E18" s="4" t="s">
        <v>167</v>
      </c>
      <c r="F18" s="4"/>
      <c r="G18" s="6">
        <v>18</v>
      </c>
      <c r="H18" s="4"/>
      <c r="I18" s="6">
        <v>116566027396</v>
      </c>
      <c r="J18" s="4"/>
      <c r="K18" s="4">
        <v>0</v>
      </c>
      <c r="L18" s="4"/>
      <c r="M18" s="6">
        <v>116566027396</v>
      </c>
      <c r="N18" s="4"/>
      <c r="O18" s="6">
        <v>704098086340</v>
      </c>
      <c r="P18" s="4"/>
      <c r="Q18" s="6">
        <v>0</v>
      </c>
      <c r="R18" s="4"/>
      <c r="S18" s="6">
        <v>704098086340</v>
      </c>
    </row>
    <row r="19" spans="1:19">
      <c r="A19" s="1" t="s">
        <v>221</v>
      </c>
      <c r="C19" s="4" t="s">
        <v>404</v>
      </c>
      <c r="E19" s="4" t="s">
        <v>223</v>
      </c>
      <c r="F19" s="4"/>
      <c r="G19" s="6">
        <v>17</v>
      </c>
      <c r="H19" s="4"/>
      <c r="I19" s="6">
        <v>24527369451</v>
      </c>
      <c r="J19" s="4"/>
      <c r="K19" s="4">
        <v>0</v>
      </c>
      <c r="L19" s="4"/>
      <c r="M19" s="6">
        <v>24527369451</v>
      </c>
      <c r="N19" s="4"/>
      <c r="O19" s="6">
        <v>646456346172</v>
      </c>
      <c r="P19" s="4"/>
      <c r="Q19" s="6">
        <v>0</v>
      </c>
      <c r="R19" s="4"/>
      <c r="S19" s="6">
        <v>646456346172</v>
      </c>
    </row>
    <row r="20" spans="1:19">
      <c r="A20" s="1" t="s">
        <v>193</v>
      </c>
      <c r="C20" s="4" t="s">
        <v>404</v>
      </c>
      <c r="E20" s="4" t="s">
        <v>195</v>
      </c>
      <c r="F20" s="4"/>
      <c r="G20" s="6">
        <v>15</v>
      </c>
      <c r="H20" s="4"/>
      <c r="I20" s="6">
        <v>10399887380</v>
      </c>
      <c r="J20" s="4"/>
      <c r="K20" s="4">
        <v>0</v>
      </c>
      <c r="L20" s="4"/>
      <c r="M20" s="6">
        <v>10399887380</v>
      </c>
      <c r="N20" s="4"/>
      <c r="O20" s="6">
        <v>18220761735</v>
      </c>
      <c r="P20" s="4"/>
      <c r="Q20" s="6">
        <v>0</v>
      </c>
      <c r="R20" s="4"/>
      <c r="S20" s="6">
        <v>18220761735</v>
      </c>
    </row>
    <row r="21" spans="1:19">
      <c r="A21" s="1" t="s">
        <v>83</v>
      </c>
      <c r="C21" s="4" t="s">
        <v>404</v>
      </c>
      <c r="E21" s="4" t="s">
        <v>85</v>
      </c>
      <c r="F21" s="4"/>
      <c r="G21" s="6">
        <v>18</v>
      </c>
      <c r="H21" s="4"/>
      <c r="I21" s="6">
        <v>30013472307</v>
      </c>
      <c r="J21" s="4"/>
      <c r="K21" s="4">
        <v>0</v>
      </c>
      <c r="L21" s="4"/>
      <c r="M21" s="6">
        <v>30013472307</v>
      </c>
      <c r="N21" s="4"/>
      <c r="O21" s="6">
        <v>37167480644</v>
      </c>
      <c r="P21" s="4"/>
      <c r="Q21" s="6">
        <v>0</v>
      </c>
      <c r="R21" s="4"/>
      <c r="S21" s="6">
        <v>37167480644</v>
      </c>
    </row>
    <row r="22" spans="1:19">
      <c r="A22" s="1" t="s">
        <v>262</v>
      </c>
      <c r="C22" s="4" t="s">
        <v>404</v>
      </c>
      <c r="E22" s="4" t="s">
        <v>264</v>
      </c>
      <c r="F22" s="4"/>
      <c r="G22" s="6">
        <v>18</v>
      </c>
      <c r="H22" s="4"/>
      <c r="I22" s="6">
        <v>5192225431</v>
      </c>
      <c r="J22" s="4"/>
      <c r="K22" s="4">
        <v>0</v>
      </c>
      <c r="L22" s="4"/>
      <c r="M22" s="6">
        <v>5192225431</v>
      </c>
      <c r="N22" s="4"/>
      <c r="O22" s="6">
        <v>5192225431</v>
      </c>
      <c r="P22" s="4"/>
      <c r="Q22" s="6">
        <v>0</v>
      </c>
      <c r="R22" s="4"/>
      <c r="S22" s="6">
        <v>5192225431</v>
      </c>
    </row>
    <row r="23" spans="1:19">
      <c r="A23" s="1" t="s">
        <v>219</v>
      </c>
      <c r="C23" s="4" t="s">
        <v>404</v>
      </c>
      <c r="E23" s="4" t="s">
        <v>220</v>
      </c>
      <c r="F23" s="4"/>
      <c r="G23" s="6">
        <v>17</v>
      </c>
      <c r="H23" s="4"/>
      <c r="I23" s="6">
        <v>6842819226</v>
      </c>
      <c r="J23" s="4"/>
      <c r="K23" s="4">
        <v>0</v>
      </c>
      <c r="L23" s="4"/>
      <c r="M23" s="6">
        <v>6842819226</v>
      </c>
      <c r="N23" s="4"/>
      <c r="O23" s="6">
        <v>356289764887</v>
      </c>
      <c r="P23" s="4"/>
      <c r="Q23" s="6">
        <v>0</v>
      </c>
      <c r="R23" s="4"/>
      <c r="S23" s="6">
        <v>356289764887</v>
      </c>
    </row>
    <row r="24" spans="1:19">
      <c r="A24" s="1" t="s">
        <v>216</v>
      </c>
      <c r="C24" s="4" t="s">
        <v>404</v>
      </c>
      <c r="E24" s="4" t="s">
        <v>218</v>
      </c>
      <c r="F24" s="4"/>
      <c r="G24" s="6">
        <v>16</v>
      </c>
      <c r="H24" s="4"/>
      <c r="I24" s="6">
        <v>109337232100</v>
      </c>
      <c r="J24" s="4"/>
      <c r="K24" s="4">
        <v>0</v>
      </c>
      <c r="L24" s="4"/>
      <c r="M24" s="6">
        <v>109337232100</v>
      </c>
      <c r="N24" s="4"/>
      <c r="O24" s="6">
        <v>1167601660066</v>
      </c>
      <c r="P24" s="4"/>
      <c r="Q24" s="6">
        <v>0</v>
      </c>
      <c r="R24" s="4"/>
      <c r="S24" s="6">
        <v>1167601660066</v>
      </c>
    </row>
    <row r="25" spans="1:19">
      <c r="A25" s="1" t="s">
        <v>89</v>
      </c>
      <c r="C25" s="4" t="s">
        <v>404</v>
      </c>
      <c r="E25" s="4" t="s">
        <v>91</v>
      </c>
      <c r="F25" s="4"/>
      <c r="G25" s="6">
        <v>18</v>
      </c>
      <c r="H25" s="4"/>
      <c r="I25" s="6">
        <v>64095834136</v>
      </c>
      <c r="J25" s="4"/>
      <c r="K25" s="4">
        <v>0</v>
      </c>
      <c r="L25" s="4"/>
      <c r="M25" s="6">
        <v>64095834136</v>
      </c>
      <c r="N25" s="4"/>
      <c r="O25" s="6">
        <v>92889078585</v>
      </c>
      <c r="P25" s="4"/>
      <c r="Q25" s="6">
        <v>0</v>
      </c>
      <c r="R25" s="4"/>
      <c r="S25" s="6">
        <v>92889078585</v>
      </c>
    </row>
    <row r="26" spans="1:19">
      <c r="A26" s="1" t="s">
        <v>307</v>
      </c>
      <c r="C26" s="4" t="s">
        <v>404</v>
      </c>
      <c r="E26" s="4" t="s">
        <v>308</v>
      </c>
      <c r="F26" s="4"/>
      <c r="G26" s="6">
        <v>18.5</v>
      </c>
      <c r="H26" s="4"/>
      <c r="I26" s="6">
        <v>84115291415</v>
      </c>
      <c r="J26" s="4"/>
      <c r="K26" s="4">
        <v>0</v>
      </c>
      <c r="L26" s="4"/>
      <c r="M26" s="6">
        <v>84115291415</v>
      </c>
      <c r="N26" s="4"/>
      <c r="O26" s="6">
        <v>84115291415</v>
      </c>
      <c r="P26" s="4"/>
      <c r="Q26" s="6">
        <v>0</v>
      </c>
      <c r="R26" s="4"/>
      <c r="S26" s="6">
        <v>84115291415</v>
      </c>
    </row>
    <row r="27" spans="1:19">
      <c r="A27" s="1" t="s">
        <v>309</v>
      </c>
      <c r="C27" s="4" t="s">
        <v>404</v>
      </c>
      <c r="E27" s="4" t="s">
        <v>310</v>
      </c>
      <c r="F27" s="4"/>
      <c r="G27" s="6">
        <v>18</v>
      </c>
      <c r="H27" s="4"/>
      <c r="I27" s="6">
        <v>0</v>
      </c>
      <c r="J27" s="4"/>
      <c r="K27" s="4">
        <v>0</v>
      </c>
      <c r="L27" s="4"/>
      <c r="M27" s="6">
        <v>0</v>
      </c>
      <c r="N27" s="4"/>
      <c r="O27" s="6">
        <v>242130324815</v>
      </c>
      <c r="P27" s="4"/>
      <c r="Q27" s="6">
        <v>0</v>
      </c>
      <c r="R27" s="4"/>
      <c r="S27" s="6">
        <v>242130324815</v>
      </c>
    </row>
    <row r="28" spans="1:19">
      <c r="A28" s="1" t="s">
        <v>213</v>
      </c>
      <c r="C28" s="4" t="s">
        <v>404</v>
      </c>
      <c r="E28" s="4" t="s">
        <v>215</v>
      </c>
      <c r="F28" s="4"/>
      <c r="G28" s="6">
        <v>16</v>
      </c>
      <c r="H28" s="4"/>
      <c r="I28" s="6">
        <v>77528060963</v>
      </c>
      <c r="J28" s="4"/>
      <c r="K28" s="4">
        <v>0</v>
      </c>
      <c r="L28" s="4"/>
      <c r="M28" s="6">
        <v>77528060963</v>
      </c>
      <c r="N28" s="4"/>
      <c r="O28" s="6">
        <v>998318576101</v>
      </c>
      <c r="P28" s="4"/>
      <c r="Q28" s="6">
        <v>0</v>
      </c>
      <c r="R28" s="4"/>
      <c r="S28" s="6">
        <v>998318576101</v>
      </c>
    </row>
    <row r="29" spans="1:19">
      <c r="A29" s="1" t="s">
        <v>227</v>
      </c>
      <c r="C29" s="4" t="s">
        <v>404</v>
      </c>
      <c r="E29" s="4" t="s">
        <v>229</v>
      </c>
      <c r="F29" s="4"/>
      <c r="G29" s="6">
        <v>16</v>
      </c>
      <c r="H29" s="4"/>
      <c r="I29" s="6">
        <v>93480194475</v>
      </c>
      <c r="J29" s="4"/>
      <c r="K29" s="4">
        <v>0</v>
      </c>
      <c r="L29" s="4"/>
      <c r="M29" s="6">
        <v>93480194475</v>
      </c>
      <c r="N29" s="4"/>
      <c r="O29" s="6">
        <v>1029818449282</v>
      </c>
      <c r="P29" s="4"/>
      <c r="Q29" s="6">
        <v>0</v>
      </c>
      <c r="R29" s="4"/>
      <c r="S29" s="6">
        <v>1029818449282</v>
      </c>
    </row>
    <row r="30" spans="1:19">
      <c r="A30" s="1" t="s">
        <v>230</v>
      </c>
      <c r="C30" s="4" t="s">
        <v>404</v>
      </c>
      <c r="E30" s="4" t="s">
        <v>106</v>
      </c>
      <c r="F30" s="4"/>
      <c r="G30" s="6">
        <v>17</v>
      </c>
      <c r="H30" s="4"/>
      <c r="I30" s="6">
        <v>100826882294</v>
      </c>
      <c r="J30" s="4"/>
      <c r="K30" s="4">
        <v>0</v>
      </c>
      <c r="L30" s="4"/>
      <c r="M30" s="6">
        <v>100826882294</v>
      </c>
      <c r="N30" s="4"/>
      <c r="O30" s="6">
        <v>1068342215743</v>
      </c>
      <c r="P30" s="4"/>
      <c r="Q30" s="6">
        <v>0</v>
      </c>
      <c r="R30" s="4"/>
      <c r="S30" s="6">
        <v>1068342215743</v>
      </c>
    </row>
    <row r="31" spans="1:19">
      <c r="A31" s="1" t="s">
        <v>159</v>
      </c>
      <c r="C31" s="4" t="s">
        <v>404</v>
      </c>
      <c r="E31" s="4" t="s">
        <v>161</v>
      </c>
      <c r="F31" s="4"/>
      <c r="G31" s="6">
        <v>20</v>
      </c>
      <c r="H31" s="4"/>
      <c r="I31" s="6">
        <v>33571967443</v>
      </c>
      <c r="J31" s="4"/>
      <c r="K31" s="4">
        <v>0</v>
      </c>
      <c r="L31" s="4"/>
      <c r="M31" s="6">
        <v>33571967443</v>
      </c>
      <c r="N31" s="4"/>
      <c r="O31" s="6">
        <v>104712765537</v>
      </c>
      <c r="P31" s="4"/>
      <c r="Q31" s="6">
        <v>0</v>
      </c>
      <c r="R31" s="4"/>
      <c r="S31" s="6">
        <v>104712765537</v>
      </c>
    </row>
    <row r="32" spans="1:19">
      <c r="A32" s="1" t="s">
        <v>255</v>
      </c>
      <c r="C32" s="4" t="s">
        <v>404</v>
      </c>
      <c r="E32" s="4" t="s">
        <v>161</v>
      </c>
      <c r="F32" s="4"/>
      <c r="G32" s="6">
        <v>20</v>
      </c>
      <c r="H32" s="4"/>
      <c r="I32" s="6">
        <v>46538812783</v>
      </c>
      <c r="J32" s="4"/>
      <c r="K32" s="4">
        <v>0</v>
      </c>
      <c r="L32" s="4"/>
      <c r="M32" s="6">
        <v>46538812783</v>
      </c>
      <c r="N32" s="4"/>
      <c r="O32" s="6">
        <v>46538812783</v>
      </c>
      <c r="P32" s="4"/>
      <c r="Q32" s="6">
        <v>0</v>
      </c>
      <c r="R32" s="4"/>
      <c r="S32" s="6">
        <v>46538812783</v>
      </c>
    </row>
    <row r="33" spans="1:19">
      <c r="A33" s="1" t="s">
        <v>208</v>
      </c>
      <c r="C33" s="4" t="s">
        <v>404</v>
      </c>
      <c r="E33" s="4" t="s">
        <v>210</v>
      </c>
      <c r="F33" s="4"/>
      <c r="G33" s="6">
        <v>16</v>
      </c>
      <c r="H33" s="4"/>
      <c r="I33" s="6">
        <v>16912324115</v>
      </c>
      <c r="J33" s="4"/>
      <c r="K33" s="4">
        <v>0</v>
      </c>
      <c r="L33" s="4"/>
      <c r="M33" s="6">
        <v>16912324115</v>
      </c>
      <c r="N33" s="4"/>
      <c r="O33" s="6">
        <v>181310252124</v>
      </c>
      <c r="P33" s="4"/>
      <c r="Q33" s="6">
        <v>0</v>
      </c>
      <c r="R33" s="4"/>
      <c r="S33" s="6">
        <v>181310252124</v>
      </c>
    </row>
    <row r="34" spans="1:19">
      <c r="A34" s="1" t="s">
        <v>211</v>
      </c>
      <c r="C34" s="4" t="s">
        <v>404</v>
      </c>
      <c r="E34" s="4" t="s">
        <v>212</v>
      </c>
      <c r="F34" s="4"/>
      <c r="G34" s="6">
        <v>17</v>
      </c>
      <c r="H34" s="4"/>
      <c r="I34" s="6">
        <v>96590206080</v>
      </c>
      <c r="J34" s="4"/>
      <c r="K34" s="4">
        <v>0</v>
      </c>
      <c r="L34" s="4"/>
      <c r="M34" s="6">
        <v>96590206080</v>
      </c>
      <c r="N34" s="4"/>
      <c r="O34" s="6">
        <v>960768887317</v>
      </c>
      <c r="P34" s="4"/>
      <c r="Q34" s="6">
        <v>0</v>
      </c>
      <c r="R34" s="4"/>
      <c r="S34" s="6">
        <v>960768887317</v>
      </c>
    </row>
    <row r="35" spans="1:19">
      <c r="A35" s="1" t="s">
        <v>156</v>
      </c>
      <c r="C35" s="4" t="s">
        <v>404</v>
      </c>
      <c r="E35" s="4" t="s">
        <v>158</v>
      </c>
      <c r="F35" s="4"/>
      <c r="G35" s="6">
        <v>18</v>
      </c>
      <c r="H35" s="4"/>
      <c r="I35" s="6">
        <v>18972144020</v>
      </c>
      <c r="J35" s="4"/>
      <c r="K35" s="4">
        <v>0</v>
      </c>
      <c r="L35" s="4"/>
      <c r="M35" s="6">
        <v>18972144020</v>
      </c>
      <c r="N35" s="4"/>
      <c r="O35" s="6">
        <v>18972144020</v>
      </c>
      <c r="P35" s="4"/>
      <c r="Q35" s="6">
        <v>0</v>
      </c>
      <c r="R35" s="4"/>
      <c r="S35" s="6">
        <v>18972144020</v>
      </c>
    </row>
    <row r="36" spans="1:19">
      <c r="A36" s="1" t="s">
        <v>311</v>
      </c>
      <c r="C36" s="4" t="s">
        <v>404</v>
      </c>
      <c r="E36" s="4" t="s">
        <v>312</v>
      </c>
      <c r="F36" s="4"/>
      <c r="G36" s="6">
        <v>16</v>
      </c>
      <c r="H36" s="4"/>
      <c r="I36" s="6">
        <v>0</v>
      </c>
      <c r="J36" s="4"/>
      <c r="K36" s="4">
        <v>0</v>
      </c>
      <c r="L36" s="4"/>
      <c r="M36" s="6">
        <v>0</v>
      </c>
      <c r="N36" s="4"/>
      <c r="O36" s="6">
        <v>190292448309</v>
      </c>
      <c r="P36" s="4"/>
      <c r="Q36" s="6">
        <v>0</v>
      </c>
      <c r="R36" s="4"/>
      <c r="S36" s="6">
        <v>190292448309</v>
      </c>
    </row>
    <row r="37" spans="1:19">
      <c r="A37" s="1" t="s">
        <v>205</v>
      </c>
      <c r="C37" s="4" t="s">
        <v>404</v>
      </c>
      <c r="E37" s="4" t="s">
        <v>207</v>
      </c>
      <c r="F37" s="4"/>
      <c r="G37" s="6">
        <v>16</v>
      </c>
      <c r="H37" s="4"/>
      <c r="I37" s="6">
        <v>67456898828</v>
      </c>
      <c r="J37" s="4"/>
      <c r="K37" s="4">
        <v>0</v>
      </c>
      <c r="L37" s="4"/>
      <c r="M37" s="6">
        <v>67456898828</v>
      </c>
      <c r="N37" s="4"/>
      <c r="O37" s="6">
        <v>697881032778</v>
      </c>
      <c r="P37" s="4"/>
      <c r="Q37" s="6">
        <v>0</v>
      </c>
      <c r="R37" s="4"/>
      <c r="S37" s="6">
        <v>697881032778</v>
      </c>
    </row>
    <row r="38" spans="1:19">
      <c r="A38" s="1" t="s">
        <v>313</v>
      </c>
      <c r="C38" s="4" t="s">
        <v>404</v>
      </c>
      <c r="E38" s="4" t="s">
        <v>314</v>
      </c>
      <c r="F38" s="4"/>
      <c r="G38" s="6">
        <v>15</v>
      </c>
      <c r="H38" s="4"/>
      <c r="I38" s="6">
        <v>0</v>
      </c>
      <c r="J38" s="4"/>
      <c r="K38" s="4">
        <v>0</v>
      </c>
      <c r="L38" s="4"/>
      <c r="M38" s="6">
        <v>0</v>
      </c>
      <c r="N38" s="4"/>
      <c r="O38" s="6">
        <v>103167749741</v>
      </c>
      <c r="P38" s="4"/>
      <c r="Q38" s="6">
        <v>0</v>
      </c>
      <c r="R38" s="4"/>
      <c r="S38" s="6">
        <v>103167749741</v>
      </c>
    </row>
    <row r="39" spans="1:19">
      <c r="A39" s="1" t="s">
        <v>202</v>
      </c>
      <c r="C39" s="4" t="s">
        <v>404</v>
      </c>
      <c r="E39" s="4" t="s">
        <v>204</v>
      </c>
      <c r="F39" s="4"/>
      <c r="G39" s="6">
        <v>17</v>
      </c>
      <c r="H39" s="4"/>
      <c r="I39" s="6">
        <v>1420789603</v>
      </c>
      <c r="J39" s="4"/>
      <c r="K39" s="4">
        <v>0</v>
      </c>
      <c r="L39" s="4"/>
      <c r="M39" s="6">
        <v>1420789603</v>
      </c>
      <c r="N39" s="4"/>
      <c r="O39" s="6">
        <v>15677299086</v>
      </c>
      <c r="P39" s="4"/>
      <c r="Q39" s="6">
        <v>0</v>
      </c>
      <c r="R39" s="4"/>
      <c r="S39" s="6">
        <v>15677299086</v>
      </c>
    </row>
    <row r="40" spans="1:19">
      <c r="A40" s="1" t="s">
        <v>315</v>
      </c>
      <c r="C40" s="4" t="s">
        <v>404</v>
      </c>
      <c r="E40" s="4" t="s">
        <v>316</v>
      </c>
      <c r="F40" s="4"/>
      <c r="G40" s="6">
        <v>15</v>
      </c>
      <c r="H40" s="4"/>
      <c r="I40" s="6">
        <v>0</v>
      </c>
      <c r="J40" s="4"/>
      <c r="K40" s="4">
        <v>0</v>
      </c>
      <c r="L40" s="4"/>
      <c r="M40" s="6">
        <v>0</v>
      </c>
      <c r="N40" s="4"/>
      <c r="O40" s="6">
        <v>137783927055</v>
      </c>
      <c r="P40" s="4"/>
      <c r="Q40" s="6">
        <v>0</v>
      </c>
      <c r="R40" s="4"/>
      <c r="S40" s="6">
        <v>137783927055</v>
      </c>
    </row>
    <row r="41" spans="1:19">
      <c r="A41" s="1" t="s">
        <v>317</v>
      </c>
      <c r="C41" s="4" t="s">
        <v>404</v>
      </c>
      <c r="E41" s="4" t="s">
        <v>318</v>
      </c>
      <c r="F41" s="4"/>
      <c r="G41" s="6">
        <v>15</v>
      </c>
      <c r="H41" s="4"/>
      <c r="I41" s="6">
        <v>0</v>
      </c>
      <c r="J41" s="4"/>
      <c r="K41" s="4">
        <v>0</v>
      </c>
      <c r="L41" s="4"/>
      <c r="M41" s="6">
        <v>0</v>
      </c>
      <c r="N41" s="4"/>
      <c r="O41" s="6">
        <v>9792659588</v>
      </c>
      <c r="P41" s="4"/>
      <c r="Q41" s="6">
        <v>0</v>
      </c>
      <c r="R41" s="4"/>
      <c r="S41" s="6">
        <v>9792659588</v>
      </c>
    </row>
    <row r="42" spans="1:19">
      <c r="A42" s="1" t="s">
        <v>199</v>
      </c>
      <c r="C42" s="4" t="s">
        <v>404</v>
      </c>
      <c r="E42" s="4" t="s">
        <v>201</v>
      </c>
      <c r="F42" s="4"/>
      <c r="G42" s="6">
        <v>16</v>
      </c>
      <c r="H42" s="4"/>
      <c r="I42" s="6">
        <v>63554604123</v>
      </c>
      <c r="J42" s="4"/>
      <c r="K42" s="4">
        <v>0</v>
      </c>
      <c r="L42" s="4"/>
      <c r="M42" s="6">
        <v>63554604123</v>
      </c>
      <c r="N42" s="4"/>
      <c r="O42" s="6">
        <v>698031005813</v>
      </c>
      <c r="P42" s="4"/>
      <c r="Q42" s="6">
        <v>0</v>
      </c>
      <c r="R42" s="4"/>
      <c r="S42" s="6">
        <v>698031005813</v>
      </c>
    </row>
    <row r="43" spans="1:19">
      <c r="A43" s="1" t="s">
        <v>196</v>
      </c>
      <c r="C43" s="4" t="s">
        <v>404</v>
      </c>
      <c r="E43" s="4" t="s">
        <v>198</v>
      </c>
      <c r="F43" s="4"/>
      <c r="G43" s="6">
        <v>16</v>
      </c>
      <c r="H43" s="4"/>
      <c r="I43" s="6">
        <v>1550611873</v>
      </c>
      <c r="J43" s="4"/>
      <c r="K43" s="4">
        <v>0</v>
      </c>
      <c r="L43" s="4"/>
      <c r="M43" s="6">
        <v>1550611873</v>
      </c>
      <c r="N43" s="4"/>
      <c r="O43" s="6">
        <v>68963112085</v>
      </c>
      <c r="P43" s="4"/>
      <c r="Q43" s="6">
        <v>0</v>
      </c>
      <c r="R43" s="4"/>
      <c r="S43" s="6">
        <v>68963112085</v>
      </c>
    </row>
    <row r="44" spans="1:19">
      <c r="A44" s="1" t="s">
        <v>319</v>
      </c>
      <c r="C44" s="4" t="s">
        <v>404</v>
      </c>
      <c r="E44" s="4" t="s">
        <v>320</v>
      </c>
      <c r="F44" s="4"/>
      <c r="G44" s="6">
        <v>15</v>
      </c>
      <c r="H44" s="4"/>
      <c r="I44" s="6">
        <v>0</v>
      </c>
      <c r="J44" s="4"/>
      <c r="K44" s="4">
        <v>0</v>
      </c>
      <c r="L44" s="4"/>
      <c r="M44" s="6">
        <v>0</v>
      </c>
      <c r="N44" s="4"/>
      <c r="O44" s="6">
        <v>774657523398</v>
      </c>
      <c r="P44" s="4"/>
      <c r="Q44" s="6">
        <v>0</v>
      </c>
      <c r="R44" s="4"/>
      <c r="S44" s="6">
        <v>774657523398</v>
      </c>
    </row>
    <row r="45" spans="1:19">
      <c r="A45" s="1" t="s">
        <v>321</v>
      </c>
      <c r="C45" s="4" t="s">
        <v>404</v>
      </c>
      <c r="E45" s="4" t="s">
        <v>178</v>
      </c>
      <c r="F45" s="4"/>
      <c r="G45" s="6">
        <v>15</v>
      </c>
      <c r="H45" s="4"/>
      <c r="I45" s="6">
        <v>0</v>
      </c>
      <c r="J45" s="4"/>
      <c r="K45" s="4">
        <v>0</v>
      </c>
      <c r="L45" s="4"/>
      <c r="M45" s="6">
        <v>0</v>
      </c>
      <c r="N45" s="4"/>
      <c r="O45" s="6">
        <v>565066802428</v>
      </c>
      <c r="P45" s="4"/>
      <c r="Q45" s="6">
        <v>0</v>
      </c>
      <c r="R45" s="4"/>
      <c r="S45" s="6">
        <v>565066802428</v>
      </c>
    </row>
    <row r="46" spans="1:19">
      <c r="A46" s="1" t="s">
        <v>190</v>
      </c>
      <c r="C46" s="4" t="s">
        <v>404</v>
      </c>
      <c r="E46" s="4" t="s">
        <v>192</v>
      </c>
      <c r="F46" s="4"/>
      <c r="G46" s="6">
        <v>18</v>
      </c>
      <c r="H46" s="4"/>
      <c r="I46" s="6">
        <v>31966481176</v>
      </c>
      <c r="J46" s="4"/>
      <c r="K46" s="4">
        <v>0</v>
      </c>
      <c r="L46" s="4"/>
      <c r="M46" s="6">
        <v>31966481176</v>
      </c>
      <c r="N46" s="4"/>
      <c r="O46" s="6">
        <v>331870374219</v>
      </c>
      <c r="P46" s="4"/>
      <c r="Q46" s="6">
        <v>0</v>
      </c>
      <c r="R46" s="4"/>
      <c r="S46" s="6">
        <v>331870374219</v>
      </c>
    </row>
    <row r="47" spans="1:19">
      <c r="A47" s="1" t="s">
        <v>265</v>
      </c>
      <c r="C47" s="4" t="s">
        <v>404</v>
      </c>
      <c r="E47" s="4" t="s">
        <v>267</v>
      </c>
      <c r="F47" s="4"/>
      <c r="G47" s="6">
        <v>21</v>
      </c>
      <c r="H47" s="4"/>
      <c r="I47" s="6">
        <v>12749185913</v>
      </c>
      <c r="J47" s="4"/>
      <c r="K47" s="4">
        <v>0</v>
      </c>
      <c r="L47" s="4"/>
      <c r="M47" s="6">
        <v>12749185913</v>
      </c>
      <c r="N47" s="4"/>
      <c r="O47" s="6">
        <v>12749185913</v>
      </c>
      <c r="P47" s="4"/>
      <c r="Q47" s="6">
        <v>0</v>
      </c>
      <c r="R47" s="4"/>
      <c r="S47" s="6">
        <v>12749185913</v>
      </c>
    </row>
    <row r="48" spans="1:19">
      <c r="A48" s="1" t="s">
        <v>86</v>
      </c>
      <c r="C48" s="4" t="s">
        <v>404</v>
      </c>
      <c r="E48" s="4" t="s">
        <v>88</v>
      </c>
      <c r="F48" s="4"/>
      <c r="G48" s="6">
        <v>18</v>
      </c>
      <c r="H48" s="4"/>
      <c r="I48" s="6">
        <v>55524923762</v>
      </c>
      <c r="J48" s="4"/>
      <c r="K48" s="4">
        <v>0</v>
      </c>
      <c r="L48" s="4"/>
      <c r="M48" s="6">
        <v>55524923762</v>
      </c>
      <c r="N48" s="4"/>
      <c r="O48" s="6">
        <v>385547233967</v>
      </c>
      <c r="P48" s="4"/>
      <c r="Q48" s="6">
        <v>0</v>
      </c>
      <c r="R48" s="4"/>
      <c r="S48" s="6">
        <v>385547233967</v>
      </c>
    </row>
    <row r="49" spans="1:19">
      <c r="A49" s="1" t="s">
        <v>240</v>
      </c>
      <c r="C49" s="4" t="s">
        <v>404</v>
      </c>
      <c r="E49" s="4" t="s">
        <v>242</v>
      </c>
      <c r="F49" s="4"/>
      <c r="G49" s="6">
        <v>18</v>
      </c>
      <c r="H49" s="4"/>
      <c r="I49" s="6">
        <v>15195304506</v>
      </c>
      <c r="J49" s="4"/>
      <c r="K49" s="4">
        <v>0</v>
      </c>
      <c r="L49" s="4"/>
      <c r="M49" s="6">
        <v>15195304506</v>
      </c>
      <c r="N49" s="4"/>
      <c r="O49" s="6">
        <v>163788752946</v>
      </c>
      <c r="P49" s="4"/>
      <c r="Q49" s="6">
        <v>0</v>
      </c>
      <c r="R49" s="4"/>
      <c r="S49" s="6">
        <v>163788752946</v>
      </c>
    </row>
    <row r="50" spans="1:19">
      <c r="A50" s="1" t="s">
        <v>234</v>
      </c>
      <c r="C50" s="4" t="s">
        <v>404</v>
      </c>
      <c r="E50" s="4" t="s">
        <v>236</v>
      </c>
      <c r="F50" s="4"/>
      <c r="G50" s="6">
        <v>18</v>
      </c>
      <c r="H50" s="4"/>
      <c r="I50" s="6">
        <v>15631638759</v>
      </c>
      <c r="J50" s="4"/>
      <c r="K50" s="4">
        <v>0</v>
      </c>
      <c r="L50" s="4"/>
      <c r="M50" s="6">
        <v>15631638759</v>
      </c>
      <c r="N50" s="4"/>
      <c r="O50" s="6">
        <v>163409997518</v>
      </c>
      <c r="P50" s="4"/>
      <c r="Q50" s="6">
        <v>0</v>
      </c>
      <c r="R50" s="4"/>
      <c r="S50" s="6">
        <v>163409997518</v>
      </c>
    </row>
    <row r="51" spans="1:19">
      <c r="A51" s="1" t="s">
        <v>239</v>
      </c>
      <c r="C51" s="4" t="s">
        <v>404</v>
      </c>
      <c r="E51" s="4" t="s">
        <v>236</v>
      </c>
      <c r="F51" s="4"/>
      <c r="G51" s="6">
        <v>18</v>
      </c>
      <c r="H51" s="4"/>
      <c r="I51" s="6">
        <v>60963391157</v>
      </c>
      <c r="J51" s="4"/>
      <c r="K51" s="4">
        <v>0</v>
      </c>
      <c r="L51" s="4"/>
      <c r="M51" s="6">
        <v>60963391157</v>
      </c>
      <c r="N51" s="4"/>
      <c r="O51" s="6">
        <v>625927131295</v>
      </c>
      <c r="P51" s="4"/>
      <c r="Q51" s="6">
        <v>0</v>
      </c>
      <c r="R51" s="4"/>
      <c r="S51" s="6">
        <v>625927131295</v>
      </c>
    </row>
    <row r="52" spans="1:19">
      <c r="A52" s="1" t="s">
        <v>237</v>
      </c>
      <c r="C52" s="4" t="s">
        <v>404</v>
      </c>
      <c r="E52" s="4" t="s">
        <v>236</v>
      </c>
      <c r="F52" s="4"/>
      <c r="G52" s="6">
        <v>18</v>
      </c>
      <c r="H52" s="4"/>
      <c r="I52" s="6">
        <v>11358136300</v>
      </c>
      <c r="J52" s="4"/>
      <c r="K52" s="4">
        <v>0</v>
      </c>
      <c r="L52" s="4"/>
      <c r="M52" s="6">
        <v>11358136300</v>
      </c>
      <c r="N52" s="4"/>
      <c r="O52" s="6">
        <v>118804348645</v>
      </c>
      <c r="P52" s="4"/>
      <c r="Q52" s="6">
        <v>0</v>
      </c>
      <c r="R52" s="4"/>
      <c r="S52" s="6">
        <v>118804348645</v>
      </c>
    </row>
    <row r="53" spans="1:19">
      <c r="A53" s="1" t="s">
        <v>238</v>
      </c>
      <c r="C53" s="4" t="s">
        <v>404</v>
      </c>
      <c r="E53" s="4" t="s">
        <v>236</v>
      </c>
      <c r="F53" s="4"/>
      <c r="G53" s="6">
        <v>18</v>
      </c>
      <c r="H53" s="4"/>
      <c r="I53" s="6">
        <v>26573785890</v>
      </c>
      <c r="J53" s="4"/>
      <c r="K53" s="4">
        <v>0</v>
      </c>
      <c r="L53" s="4"/>
      <c r="M53" s="6">
        <v>26573785890</v>
      </c>
      <c r="N53" s="4"/>
      <c r="O53" s="6">
        <v>275266133684</v>
      </c>
      <c r="P53" s="4"/>
      <c r="Q53" s="6">
        <v>0</v>
      </c>
      <c r="R53" s="4"/>
      <c r="S53" s="6">
        <v>275266133684</v>
      </c>
    </row>
    <row r="54" spans="1:19">
      <c r="A54" s="1" t="s">
        <v>243</v>
      </c>
      <c r="C54" s="4" t="s">
        <v>404</v>
      </c>
      <c r="E54" s="4" t="s">
        <v>245</v>
      </c>
      <c r="F54" s="4"/>
      <c r="G54" s="6">
        <v>18</v>
      </c>
      <c r="H54" s="4"/>
      <c r="I54" s="6">
        <v>71873156731</v>
      </c>
      <c r="J54" s="4"/>
      <c r="K54" s="4">
        <v>0</v>
      </c>
      <c r="L54" s="4"/>
      <c r="M54" s="6">
        <v>71873156731</v>
      </c>
      <c r="N54" s="4"/>
      <c r="O54" s="6">
        <v>1104790820370</v>
      </c>
      <c r="P54" s="4"/>
      <c r="Q54" s="6">
        <v>0</v>
      </c>
      <c r="R54" s="4"/>
      <c r="S54" s="6">
        <v>1104790820370</v>
      </c>
    </row>
    <row r="55" spans="1:19">
      <c r="A55" s="1" t="s">
        <v>322</v>
      </c>
      <c r="C55" s="4" t="s">
        <v>404</v>
      </c>
      <c r="E55" s="4" t="s">
        <v>323</v>
      </c>
      <c r="F55" s="4"/>
      <c r="G55" s="6">
        <v>19</v>
      </c>
      <c r="H55" s="4"/>
      <c r="I55" s="6">
        <v>0</v>
      </c>
      <c r="J55" s="4"/>
      <c r="K55" s="4">
        <v>0</v>
      </c>
      <c r="L55" s="4"/>
      <c r="M55" s="6">
        <v>0</v>
      </c>
      <c r="N55" s="4"/>
      <c r="O55" s="6">
        <v>128022699954</v>
      </c>
      <c r="P55" s="4"/>
      <c r="Q55" s="6">
        <v>0</v>
      </c>
      <c r="R55" s="4"/>
      <c r="S55" s="6">
        <v>128022699954</v>
      </c>
    </row>
    <row r="56" spans="1:19">
      <c r="A56" s="1" t="s">
        <v>162</v>
      </c>
      <c r="C56" s="4" t="s">
        <v>404</v>
      </c>
      <c r="E56" s="4" t="s">
        <v>164</v>
      </c>
      <c r="F56" s="4"/>
      <c r="G56" s="6">
        <v>16</v>
      </c>
      <c r="H56" s="4"/>
      <c r="I56" s="6">
        <v>47900681138</v>
      </c>
      <c r="J56" s="4"/>
      <c r="K56" s="4">
        <v>0</v>
      </c>
      <c r="L56" s="4"/>
      <c r="M56" s="6">
        <v>47900681138</v>
      </c>
      <c r="N56" s="4"/>
      <c r="O56" s="6">
        <v>359356732801</v>
      </c>
      <c r="P56" s="4"/>
      <c r="Q56" s="6">
        <v>0</v>
      </c>
      <c r="R56" s="4"/>
      <c r="S56" s="6">
        <v>359356732801</v>
      </c>
    </row>
    <row r="57" spans="1:19">
      <c r="A57" s="1" t="s">
        <v>82</v>
      </c>
      <c r="C57" s="4" t="s">
        <v>404</v>
      </c>
      <c r="E57" s="4" t="s">
        <v>81</v>
      </c>
      <c r="F57" s="4"/>
      <c r="G57" s="6">
        <v>16</v>
      </c>
      <c r="H57" s="4"/>
      <c r="I57" s="6">
        <v>13194809</v>
      </c>
      <c r="J57" s="4"/>
      <c r="K57" s="4">
        <v>0</v>
      </c>
      <c r="L57" s="4"/>
      <c r="M57" s="6">
        <v>13194809</v>
      </c>
      <c r="N57" s="4"/>
      <c r="O57" s="6">
        <v>146779275</v>
      </c>
      <c r="P57" s="4"/>
      <c r="Q57" s="6">
        <v>0</v>
      </c>
      <c r="R57" s="4"/>
      <c r="S57" s="6">
        <v>146779275</v>
      </c>
    </row>
    <row r="58" spans="1:19">
      <c r="A58" s="1" t="s">
        <v>78</v>
      </c>
      <c r="C58" s="4" t="s">
        <v>404</v>
      </c>
      <c r="E58" s="4" t="s">
        <v>81</v>
      </c>
      <c r="F58" s="4"/>
      <c r="G58" s="6">
        <v>16</v>
      </c>
      <c r="H58" s="4"/>
      <c r="I58" s="6">
        <v>12924315985</v>
      </c>
      <c r="J58" s="4"/>
      <c r="K58" s="4">
        <v>0</v>
      </c>
      <c r="L58" s="4"/>
      <c r="M58" s="6">
        <v>12924315985</v>
      </c>
      <c r="N58" s="4"/>
      <c r="O58" s="6">
        <v>143770299297</v>
      </c>
      <c r="P58" s="4"/>
      <c r="Q58" s="6">
        <v>0</v>
      </c>
      <c r="R58" s="4"/>
      <c r="S58" s="6">
        <v>143770299297</v>
      </c>
    </row>
    <row r="59" spans="1:19">
      <c r="A59" s="1" t="s">
        <v>324</v>
      </c>
      <c r="C59" s="4" t="s">
        <v>404</v>
      </c>
      <c r="E59" s="4" t="s">
        <v>325</v>
      </c>
      <c r="F59" s="4"/>
      <c r="G59" s="6">
        <v>16</v>
      </c>
      <c r="H59" s="4"/>
      <c r="I59" s="6">
        <v>0</v>
      </c>
      <c r="J59" s="4"/>
      <c r="K59" s="4">
        <v>0</v>
      </c>
      <c r="L59" s="4"/>
      <c r="M59" s="6">
        <v>0</v>
      </c>
      <c r="N59" s="4"/>
      <c r="O59" s="6">
        <v>549036370324</v>
      </c>
      <c r="P59" s="4"/>
      <c r="Q59" s="6">
        <v>0</v>
      </c>
      <c r="R59" s="4"/>
      <c r="S59" s="6">
        <v>549036370324</v>
      </c>
    </row>
    <row r="60" spans="1:19">
      <c r="A60" s="1" t="s">
        <v>326</v>
      </c>
      <c r="C60" s="4" t="s">
        <v>404</v>
      </c>
      <c r="E60" s="4" t="s">
        <v>327</v>
      </c>
      <c r="F60" s="4"/>
      <c r="G60" s="6">
        <v>18</v>
      </c>
      <c r="H60" s="4"/>
      <c r="I60" s="6">
        <v>0</v>
      </c>
      <c r="J60" s="4"/>
      <c r="K60" s="4">
        <v>0</v>
      </c>
      <c r="L60" s="4"/>
      <c r="M60" s="6">
        <v>0</v>
      </c>
      <c r="N60" s="4"/>
      <c r="O60" s="6">
        <v>185872132</v>
      </c>
      <c r="P60" s="4"/>
      <c r="Q60" s="6">
        <v>0</v>
      </c>
      <c r="R60" s="4"/>
      <c r="S60" s="6">
        <v>185872132</v>
      </c>
    </row>
    <row r="61" spans="1:19">
      <c r="A61" s="1" t="s">
        <v>328</v>
      </c>
      <c r="C61" s="4" t="s">
        <v>404</v>
      </c>
      <c r="E61" s="4" t="s">
        <v>327</v>
      </c>
      <c r="F61" s="4"/>
      <c r="G61" s="6">
        <v>18</v>
      </c>
      <c r="H61" s="4"/>
      <c r="I61" s="6">
        <v>0</v>
      </c>
      <c r="J61" s="4"/>
      <c r="K61" s="4">
        <v>0</v>
      </c>
      <c r="L61" s="4"/>
      <c r="M61" s="6">
        <v>0</v>
      </c>
      <c r="N61" s="4"/>
      <c r="O61" s="6">
        <v>61337803280</v>
      </c>
      <c r="P61" s="4"/>
      <c r="Q61" s="6">
        <v>0</v>
      </c>
      <c r="R61" s="4"/>
      <c r="S61" s="6">
        <v>61337803280</v>
      </c>
    </row>
    <row r="62" spans="1:19">
      <c r="A62" s="1" t="s">
        <v>329</v>
      </c>
      <c r="C62" s="4" t="s">
        <v>404</v>
      </c>
      <c r="E62" s="4" t="s">
        <v>330</v>
      </c>
      <c r="F62" s="4"/>
      <c r="G62" s="6">
        <v>17</v>
      </c>
      <c r="H62" s="4"/>
      <c r="I62" s="6">
        <v>0</v>
      </c>
      <c r="J62" s="4"/>
      <c r="K62" s="4">
        <v>0</v>
      </c>
      <c r="L62" s="4"/>
      <c r="M62" s="6">
        <v>0</v>
      </c>
      <c r="N62" s="4"/>
      <c r="O62" s="6">
        <v>71129835074</v>
      </c>
      <c r="P62" s="4"/>
      <c r="Q62" s="6">
        <v>0</v>
      </c>
      <c r="R62" s="4"/>
      <c r="S62" s="6">
        <v>71129835074</v>
      </c>
    </row>
    <row r="63" spans="1:19">
      <c r="A63" s="1" t="s">
        <v>331</v>
      </c>
      <c r="C63" s="4" t="s">
        <v>404</v>
      </c>
      <c r="E63" s="4" t="s">
        <v>332</v>
      </c>
      <c r="F63" s="4"/>
      <c r="G63" s="6">
        <v>17</v>
      </c>
      <c r="H63" s="4"/>
      <c r="I63" s="6">
        <v>0</v>
      </c>
      <c r="J63" s="4"/>
      <c r="K63" s="4">
        <v>0</v>
      </c>
      <c r="L63" s="4"/>
      <c r="M63" s="6">
        <v>0</v>
      </c>
      <c r="N63" s="4"/>
      <c r="O63" s="6">
        <v>12747065441</v>
      </c>
      <c r="P63" s="4"/>
      <c r="Q63" s="6">
        <v>0</v>
      </c>
      <c r="R63" s="4"/>
      <c r="S63" s="6">
        <v>12747065441</v>
      </c>
    </row>
    <row r="64" spans="1:19">
      <c r="A64" s="1" t="s">
        <v>174</v>
      </c>
      <c r="C64" s="4" t="s">
        <v>404</v>
      </c>
      <c r="E64" s="4" t="s">
        <v>176</v>
      </c>
      <c r="F64" s="4"/>
      <c r="G64" s="6">
        <v>16</v>
      </c>
      <c r="H64" s="4"/>
      <c r="I64" s="6">
        <v>13326378720</v>
      </c>
      <c r="J64" s="4"/>
      <c r="K64" s="4">
        <v>0</v>
      </c>
      <c r="L64" s="4"/>
      <c r="M64" s="6">
        <v>13326378720</v>
      </c>
      <c r="N64" s="4"/>
      <c r="O64" s="6">
        <v>107206416897</v>
      </c>
      <c r="P64" s="4"/>
      <c r="Q64" s="6">
        <v>0</v>
      </c>
      <c r="R64" s="4"/>
      <c r="S64" s="6">
        <v>107206416897</v>
      </c>
    </row>
    <row r="65" spans="1:20">
      <c r="A65" s="1" t="s">
        <v>283</v>
      </c>
      <c r="C65" s="6">
        <v>8</v>
      </c>
      <c r="E65" s="4" t="s">
        <v>67</v>
      </c>
      <c r="F65" s="4"/>
      <c r="G65" s="6">
        <v>0</v>
      </c>
      <c r="H65" s="4"/>
      <c r="I65" s="6">
        <v>221204593</v>
      </c>
      <c r="J65" s="4"/>
      <c r="K65" s="4">
        <v>0</v>
      </c>
      <c r="L65" s="4"/>
      <c r="M65" s="6">
        <v>221204593</v>
      </c>
      <c r="N65" s="4"/>
      <c r="O65" s="6">
        <v>18697412434</v>
      </c>
      <c r="P65" s="4"/>
      <c r="Q65" s="6">
        <v>0</v>
      </c>
      <c r="R65" s="4"/>
      <c r="S65" s="6">
        <v>18697412434</v>
      </c>
    </row>
    <row r="66" spans="1:20">
      <c r="A66" s="1" t="s">
        <v>287</v>
      </c>
      <c r="C66" s="6">
        <v>8</v>
      </c>
      <c r="E66" s="4" t="s">
        <v>67</v>
      </c>
      <c r="F66" s="4"/>
      <c r="G66" s="6">
        <v>0</v>
      </c>
      <c r="H66" s="4"/>
      <c r="I66" s="6">
        <v>11783507</v>
      </c>
      <c r="J66" s="4"/>
      <c r="K66" s="4">
        <v>0</v>
      </c>
      <c r="L66" s="4"/>
      <c r="M66" s="6">
        <v>11783507</v>
      </c>
      <c r="N66" s="4"/>
      <c r="O66" s="6">
        <v>51062072641</v>
      </c>
      <c r="P66" s="4"/>
      <c r="Q66" s="6">
        <v>0</v>
      </c>
      <c r="R66" s="4"/>
      <c r="S66" s="6">
        <v>51062072641</v>
      </c>
    </row>
    <row r="67" spans="1:20">
      <c r="A67" s="1" t="s">
        <v>290</v>
      </c>
      <c r="C67" s="6">
        <v>8</v>
      </c>
      <c r="E67" s="4" t="s">
        <v>67</v>
      </c>
      <c r="F67" s="4"/>
      <c r="G67" s="6">
        <v>0</v>
      </c>
      <c r="H67" s="4"/>
      <c r="I67" s="6">
        <v>176455138</v>
      </c>
      <c r="J67" s="4"/>
      <c r="K67" s="4">
        <v>0</v>
      </c>
      <c r="L67" s="4"/>
      <c r="M67" s="6">
        <v>176455138</v>
      </c>
      <c r="N67" s="4"/>
      <c r="O67" s="6">
        <v>59655697255</v>
      </c>
      <c r="P67" s="4"/>
      <c r="Q67" s="6">
        <v>0</v>
      </c>
      <c r="R67" s="4"/>
      <c r="S67" s="6">
        <v>59655697255</v>
      </c>
    </row>
    <row r="68" spans="1:20">
      <c r="A68" s="1" t="s">
        <v>290</v>
      </c>
      <c r="C68" s="6">
        <v>8</v>
      </c>
      <c r="E68" s="4" t="s">
        <v>67</v>
      </c>
      <c r="F68" s="4"/>
      <c r="G68" s="6">
        <v>22</v>
      </c>
      <c r="H68" s="4"/>
      <c r="I68" s="6">
        <v>19239107889</v>
      </c>
      <c r="J68" s="4"/>
      <c r="K68" s="4">
        <v>0</v>
      </c>
      <c r="L68" s="4"/>
      <c r="M68" s="6">
        <v>19239107889</v>
      </c>
      <c r="N68" s="4"/>
      <c r="O68" s="6">
        <v>200086884347</v>
      </c>
      <c r="P68" s="4"/>
      <c r="Q68" s="6">
        <v>91676981</v>
      </c>
      <c r="R68" s="4"/>
      <c r="S68" s="6">
        <v>199995207366</v>
      </c>
    </row>
    <row r="69" spans="1:20">
      <c r="A69" s="1" t="s">
        <v>290</v>
      </c>
      <c r="C69" s="6">
        <v>8</v>
      </c>
      <c r="E69" s="4" t="s">
        <v>67</v>
      </c>
      <c r="F69" s="4"/>
      <c r="G69" s="6">
        <v>22</v>
      </c>
      <c r="H69" s="4"/>
      <c r="I69" s="6">
        <v>56054794520</v>
      </c>
      <c r="J69" s="4"/>
      <c r="K69" s="4">
        <v>0</v>
      </c>
      <c r="L69" s="4"/>
      <c r="M69" s="6">
        <v>56054794520</v>
      </c>
      <c r="N69" s="4"/>
      <c r="O69" s="6">
        <v>415273972539</v>
      </c>
      <c r="P69" s="4"/>
      <c r="Q69" s="6">
        <v>267108765</v>
      </c>
      <c r="R69" s="4"/>
      <c r="S69" s="6">
        <v>415006863774</v>
      </c>
    </row>
    <row r="70" spans="1:20" ht="24.75" thickBot="1">
      <c r="E70" s="4"/>
      <c r="F70" s="4"/>
      <c r="G70" s="4"/>
      <c r="H70" s="4"/>
      <c r="I70" s="13">
        <f>SUM(I8:I69)</f>
        <v>2052637014612</v>
      </c>
      <c r="J70" s="4"/>
      <c r="K70" s="12">
        <f>SUM(K8:K69)</f>
        <v>0</v>
      </c>
      <c r="L70" s="4"/>
      <c r="M70" s="13">
        <f>SUM(M8:M69)</f>
        <v>2052637014612</v>
      </c>
      <c r="N70" s="4"/>
      <c r="O70" s="13">
        <f>SUM(O8:O69)</f>
        <v>18048271148814</v>
      </c>
      <c r="P70" s="4"/>
      <c r="Q70" s="13">
        <f>SUM(Q8:Q69)</f>
        <v>358785746</v>
      </c>
      <c r="R70" s="4"/>
      <c r="S70" s="13">
        <f>SUM(S8:S69)</f>
        <v>18047912363068</v>
      </c>
    </row>
    <row r="71" spans="1:20" ht="24.75" thickTop="1">
      <c r="E71" s="4"/>
      <c r="F71" s="4"/>
      <c r="G71" s="4"/>
      <c r="H71" s="4"/>
      <c r="I71" s="4"/>
      <c r="J71" s="4"/>
      <c r="K71" s="4"/>
      <c r="L71" s="4"/>
      <c r="M71" s="6"/>
      <c r="N71" s="6"/>
      <c r="O71" s="6"/>
      <c r="P71" s="6"/>
      <c r="Q71" s="6"/>
      <c r="R71" s="6"/>
      <c r="S71" s="6"/>
      <c r="T71" s="6">
        <f t="shared" ref="T71" si="0">SUM(T65:T69)</f>
        <v>0</v>
      </c>
    </row>
    <row r="72" spans="1:20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20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20">
      <c r="E74" s="4"/>
      <c r="F74" s="4"/>
      <c r="G74" s="4"/>
      <c r="H74" s="4"/>
      <c r="I74" s="4"/>
      <c r="J74" s="4"/>
      <c r="K74" s="4"/>
      <c r="L74" s="4"/>
      <c r="M74" s="6"/>
      <c r="N74" s="6"/>
      <c r="O74" s="6"/>
      <c r="P74" s="6"/>
      <c r="Q74" s="6"/>
      <c r="R74" s="6"/>
      <c r="S74" s="6"/>
    </row>
    <row r="75" spans="1:20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8"/>
  <sheetViews>
    <sheetView rightToLeft="1" workbookViewId="0">
      <selection activeCell="C20" sqref="C20"/>
    </sheetView>
  </sheetViews>
  <sheetFormatPr defaultRowHeight="2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6.28515625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298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9" t="s">
        <v>3</v>
      </c>
      <c r="C6" s="28" t="s">
        <v>333</v>
      </c>
      <c r="D6" s="28" t="s">
        <v>333</v>
      </c>
      <c r="E6" s="28" t="s">
        <v>333</v>
      </c>
      <c r="F6" s="28" t="s">
        <v>333</v>
      </c>
      <c r="G6" s="28" t="s">
        <v>333</v>
      </c>
      <c r="I6" s="28" t="s">
        <v>300</v>
      </c>
      <c r="J6" s="28" t="s">
        <v>300</v>
      </c>
      <c r="K6" s="28" t="s">
        <v>300</v>
      </c>
      <c r="L6" s="28" t="s">
        <v>300</v>
      </c>
      <c r="M6" s="28" t="s">
        <v>300</v>
      </c>
      <c r="O6" s="28" t="s">
        <v>301</v>
      </c>
      <c r="P6" s="28" t="s">
        <v>301</v>
      </c>
      <c r="Q6" s="28" t="s">
        <v>301</v>
      </c>
      <c r="R6" s="28" t="s">
        <v>301</v>
      </c>
      <c r="S6" s="28" t="s">
        <v>301</v>
      </c>
    </row>
    <row r="7" spans="1:19" ht="24.75">
      <c r="A7" s="27" t="s">
        <v>3</v>
      </c>
      <c r="C7" s="27" t="s">
        <v>334</v>
      </c>
      <c r="E7" s="27" t="s">
        <v>335</v>
      </c>
      <c r="G7" s="27" t="s">
        <v>336</v>
      </c>
      <c r="I7" s="27" t="s">
        <v>337</v>
      </c>
      <c r="K7" s="27" t="s">
        <v>305</v>
      </c>
      <c r="M7" s="27" t="s">
        <v>338</v>
      </c>
      <c r="O7" s="27" t="s">
        <v>337</v>
      </c>
      <c r="Q7" s="27" t="s">
        <v>305</v>
      </c>
      <c r="S7" s="27" t="s">
        <v>338</v>
      </c>
    </row>
    <row r="8" spans="1:19">
      <c r="A8" s="1" t="s">
        <v>34</v>
      </c>
      <c r="C8" s="7" t="s">
        <v>339</v>
      </c>
      <c r="D8" s="7"/>
      <c r="E8" s="7">
        <v>26413139</v>
      </c>
      <c r="F8" s="7"/>
      <c r="G8" s="7">
        <v>2400</v>
      </c>
      <c r="H8" s="7"/>
      <c r="I8" s="7">
        <v>0</v>
      </c>
      <c r="J8" s="7"/>
      <c r="K8" s="7">
        <v>0</v>
      </c>
      <c r="L8" s="7"/>
      <c r="M8" s="7">
        <v>0</v>
      </c>
      <c r="N8" s="7"/>
      <c r="O8" s="7">
        <v>63391533600</v>
      </c>
      <c r="P8" s="7"/>
      <c r="Q8" s="7">
        <v>0</v>
      </c>
      <c r="R8" s="7"/>
      <c r="S8" s="7">
        <v>63391533600</v>
      </c>
    </row>
    <row r="9" spans="1:19">
      <c r="A9" s="1" t="s">
        <v>35</v>
      </c>
      <c r="C9" s="7" t="s">
        <v>340</v>
      </c>
      <c r="D9" s="7"/>
      <c r="E9" s="7">
        <v>45423097</v>
      </c>
      <c r="F9" s="7"/>
      <c r="G9" s="7">
        <v>1930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87666577210</v>
      </c>
      <c r="P9" s="7"/>
      <c r="Q9" s="7">
        <v>0</v>
      </c>
      <c r="R9" s="7"/>
      <c r="S9" s="7">
        <v>87666577210</v>
      </c>
    </row>
    <row r="10" spans="1:19">
      <c r="A10" s="1" t="s">
        <v>52</v>
      </c>
      <c r="C10" s="7" t="s">
        <v>339</v>
      </c>
      <c r="D10" s="7"/>
      <c r="E10" s="7">
        <v>124000000</v>
      </c>
      <c r="F10" s="7"/>
      <c r="G10" s="7">
        <v>700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86800000000</v>
      </c>
      <c r="P10" s="7"/>
      <c r="Q10" s="7">
        <v>0</v>
      </c>
      <c r="R10" s="7"/>
      <c r="S10" s="7">
        <v>86800000000</v>
      </c>
    </row>
    <row r="11" spans="1:19">
      <c r="A11" s="1" t="s">
        <v>26</v>
      </c>
      <c r="C11" s="7" t="s">
        <v>341</v>
      </c>
      <c r="D11" s="7"/>
      <c r="E11" s="7">
        <v>37601092</v>
      </c>
      <c r="F11" s="7"/>
      <c r="G11" s="7">
        <v>400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15040436800</v>
      </c>
      <c r="P11" s="7"/>
      <c r="Q11" s="7">
        <v>1585144075</v>
      </c>
      <c r="R11" s="7"/>
      <c r="S11" s="7">
        <v>13455292725</v>
      </c>
    </row>
    <row r="12" spans="1:19">
      <c r="A12" s="1" t="s">
        <v>24</v>
      </c>
      <c r="C12" s="7" t="s">
        <v>342</v>
      </c>
      <c r="D12" s="7"/>
      <c r="E12" s="7">
        <v>2010777</v>
      </c>
      <c r="F12" s="7"/>
      <c r="G12" s="7">
        <v>3750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7540413750</v>
      </c>
      <c r="P12" s="7"/>
      <c r="Q12" s="7">
        <v>0</v>
      </c>
      <c r="R12" s="7"/>
      <c r="S12" s="7">
        <v>7540413750</v>
      </c>
    </row>
    <row r="13" spans="1:19">
      <c r="A13" s="1" t="s">
        <v>16</v>
      </c>
      <c r="C13" s="7" t="s">
        <v>339</v>
      </c>
      <c r="D13" s="7"/>
      <c r="E13" s="7">
        <v>75932221</v>
      </c>
      <c r="F13" s="7"/>
      <c r="G13" s="7">
        <v>650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49355943650</v>
      </c>
      <c r="P13" s="7"/>
      <c r="Q13" s="7">
        <v>0</v>
      </c>
      <c r="R13" s="7"/>
      <c r="S13" s="7">
        <v>49355943650</v>
      </c>
    </row>
    <row r="14" spans="1:19">
      <c r="A14" s="1" t="s">
        <v>51</v>
      </c>
      <c r="C14" s="7" t="s">
        <v>343</v>
      </c>
      <c r="D14" s="7"/>
      <c r="E14" s="7">
        <v>72595553</v>
      </c>
      <c r="F14" s="7"/>
      <c r="G14" s="7">
        <v>1590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115426929270</v>
      </c>
      <c r="P14" s="7"/>
      <c r="Q14" s="7">
        <v>0</v>
      </c>
      <c r="R14" s="7"/>
      <c r="S14" s="7">
        <v>115426929270</v>
      </c>
    </row>
    <row r="15" spans="1:19">
      <c r="A15" s="1" t="s">
        <v>48</v>
      </c>
      <c r="C15" s="7" t="s">
        <v>344</v>
      </c>
      <c r="D15" s="7"/>
      <c r="E15" s="7">
        <v>168761838</v>
      </c>
      <c r="F15" s="7"/>
      <c r="G15" s="7">
        <v>1700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286895124600</v>
      </c>
      <c r="P15" s="7"/>
      <c r="Q15" s="7">
        <v>0</v>
      </c>
      <c r="R15" s="7"/>
      <c r="S15" s="7">
        <v>286895124600</v>
      </c>
    </row>
    <row r="16" spans="1:19">
      <c r="A16" s="1" t="s">
        <v>46</v>
      </c>
      <c r="C16" s="7" t="s">
        <v>341</v>
      </c>
      <c r="D16" s="7"/>
      <c r="E16" s="7">
        <v>173030500</v>
      </c>
      <c r="F16" s="7"/>
      <c r="G16" s="7">
        <v>330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57100065000</v>
      </c>
      <c r="P16" s="7"/>
      <c r="Q16" s="7">
        <v>0</v>
      </c>
      <c r="R16" s="7"/>
      <c r="S16" s="7">
        <v>57100065000</v>
      </c>
    </row>
    <row r="17" spans="1:19">
      <c r="A17" s="1" t="s">
        <v>54</v>
      </c>
      <c r="C17" s="7" t="s">
        <v>345</v>
      </c>
      <c r="D17" s="7"/>
      <c r="E17" s="7">
        <v>12674035</v>
      </c>
      <c r="F17" s="7"/>
      <c r="G17" s="7">
        <v>2000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25348070000</v>
      </c>
      <c r="P17" s="7"/>
      <c r="Q17" s="7">
        <v>2361621429</v>
      </c>
      <c r="R17" s="7"/>
      <c r="S17" s="7">
        <v>22986448571</v>
      </c>
    </row>
    <row r="18" spans="1:19">
      <c r="A18" s="1" t="s">
        <v>19</v>
      </c>
      <c r="C18" s="7" t="s">
        <v>346</v>
      </c>
      <c r="D18" s="7"/>
      <c r="E18" s="7">
        <v>42820342</v>
      </c>
      <c r="F18" s="7"/>
      <c r="G18" s="7">
        <v>1850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79217632700</v>
      </c>
      <c r="P18" s="7"/>
      <c r="Q18" s="7">
        <v>2521516160</v>
      </c>
      <c r="R18" s="7"/>
      <c r="S18" s="7">
        <v>76696116540</v>
      </c>
    </row>
    <row r="19" spans="1:19">
      <c r="A19" s="1" t="s">
        <v>17</v>
      </c>
      <c r="C19" s="7" t="s">
        <v>339</v>
      </c>
      <c r="D19" s="7"/>
      <c r="E19" s="7">
        <v>164430177</v>
      </c>
      <c r="F19" s="7"/>
      <c r="G19" s="7">
        <v>1350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221980738950</v>
      </c>
      <c r="P19" s="7"/>
      <c r="Q19" s="7">
        <v>4760980996</v>
      </c>
      <c r="R19" s="7"/>
      <c r="S19" s="7">
        <v>217219757954</v>
      </c>
    </row>
    <row r="20" spans="1:19">
      <c r="A20" s="1" t="s">
        <v>49</v>
      </c>
      <c r="C20" s="7" t="s">
        <v>347</v>
      </c>
      <c r="D20" s="7"/>
      <c r="E20" s="7">
        <v>13726712</v>
      </c>
      <c r="F20" s="7"/>
      <c r="G20" s="7">
        <v>3530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48455293360</v>
      </c>
      <c r="P20" s="7"/>
      <c r="Q20" s="7">
        <v>0</v>
      </c>
      <c r="R20" s="7"/>
      <c r="S20" s="7">
        <v>48455293360</v>
      </c>
    </row>
    <row r="21" spans="1:19">
      <c r="A21" s="1" t="s">
        <v>21</v>
      </c>
      <c r="C21" s="7" t="s">
        <v>348</v>
      </c>
      <c r="D21" s="7"/>
      <c r="E21" s="7">
        <v>1048429</v>
      </c>
      <c r="F21" s="7"/>
      <c r="G21" s="7">
        <v>13500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14153791500</v>
      </c>
      <c r="P21" s="7"/>
      <c r="Q21" s="7">
        <v>0</v>
      </c>
      <c r="R21" s="7"/>
      <c r="S21" s="7">
        <v>14153791500</v>
      </c>
    </row>
    <row r="22" spans="1:19">
      <c r="A22" s="1" t="s">
        <v>53</v>
      </c>
      <c r="C22" s="7" t="s">
        <v>349</v>
      </c>
      <c r="D22" s="7"/>
      <c r="E22" s="7">
        <v>2085800</v>
      </c>
      <c r="F22" s="7"/>
      <c r="G22" s="7">
        <v>2200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4588760000</v>
      </c>
      <c r="P22" s="7"/>
      <c r="Q22" s="7">
        <v>478582331</v>
      </c>
      <c r="R22" s="7"/>
      <c r="S22" s="7">
        <v>4110177669</v>
      </c>
    </row>
    <row r="23" spans="1:19">
      <c r="A23" s="1" t="s">
        <v>30</v>
      </c>
      <c r="C23" s="7" t="s">
        <v>350</v>
      </c>
      <c r="D23" s="7"/>
      <c r="E23" s="7">
        <v>10853575</v>
      </c>
      <c r="F23" s="7"/>
      <c r="G23" s="7">
        <v>2750</v>
      </c>
      <c r="H23" s="7"/>
      <c r="I23" s="7">
        <v>29847331250</v>
      </c>
      <c r="J23" s="7"/>
      <c r="K23" s="7">
        <v>1733070847</v>
      </c>
      <c r="L23" s="7"/>
      <c r="M23" s="7">
        <v>28114260403</v>
      </c>
      <c r="N23" s="7"/>
      <c r="O23" s="7">
        <v>29847331250</v>
      </c>
      <c r="P23" s="7"/>
      <c r="Q23" s="7">
        <v>1733070847</v>
      </c>
      <c r="R23" s="7"/>
      <c r="S23" s="7">
        <v>28114260403</v>
      </c>
    </row>
    <row r="24" spans="1:19">
      <c r="A24" s="1" t="s">
        <v>351</v>
      </c>
      <c r="C24" s="7" t="s">
        <v>352</v>
      </c>
      <c r="D24" s="7"/>
      <c r="E24" s="7">
        <v>20442772</v>
      </c>
      <c r="F24" s="7"/>
      <c r="G24" s="7">
        <v>1800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36796989600</v>
      </c>
      <c r="P24" s="7"/>
      <c r="Q24" s="7">
        <v>3156660974</v>
      </c>
      <c r="R24" s="7"/>
      <c r="S24" s="7">
        <v>33640328626</v>
      </c>
    </row>
    <row r="25" spans="1:19">
      <c r="A25" s="1" t="s">
        <v>50</v>
      </c>
      <c r="C25" s="7" t="s">
        <v>353</v>
      </c>
      <c r="D25" s="7"/>
      <c r="E25" s="7">
        <v>18034478</v>
      </c>
      <c r="F25" s="7"/>
      <c r="G25" s="7">
        <v>6500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117224107000</v>
      </c>
      <c r="P25" s="7"/>
      <c r="Q25" s="7">
        <v>0</v>
      </c>
      <c r="R25" s="7"/>
      <c r="S25" s="7">
        <v>117224107000</v>
      </c>
    </row>
    <row r="26" spans="1:19">
      <c r="A26" s="1" t="s">
        <v>45</v>
      </c>
      <c r="C26" s="7" t="s">
        <v>339</v>
      </c>
      <c r="D26" s="7"/>
      <c r="E26" s="7">
        <v>47957992</v>
      </c>
      <c r="F26" s="7"/>
      <c r="G26" s="7">
        <v>4350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208617265200</v>
      </c>
      <c r="P26" s="7"/>
      <c r="Q26" s="7">
        <v>22783703765</v>
      </c>
      <c r="R26" s="7"/>
      <c r="S26" s="7">
        <v>185833561435</v>
      </c>
    </row>
    <row r="27" spans="1:19">
      <c r="A27" s="1" t="s">
        <v>18</v>
      </c>
      <c r="C27" s="7" t="s">
        <v>339</v>
      </c>
      <c r="D27" s="7"/>
      <c r="E27" s="7">
        <v>33700000</v>
      </c>
      <c r="F27" s="7"/>
      <c r="G27" s="7">
        <v>230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7751000000</v>
      </c>
      <c r="P27" s="7"/>
      <c r="Q27" s="7">
        <v>0</v>
      </c>
      <c r="R27" s="7"/>
      <c r="S27" s="7">
        <v>7751000000</v>
      </c>
    </row>
    <row r="28" spans="1:19">
      <c r="A28" s="1" t="s">
        <v>20</v>
      </c>
      <c r="C28" s="7" t="s">
        <v>354</v>
      </c>
      <c r="D28" s="7"/>
      <c r="E28" s="7">
        <v>11661854</v>
      </c>
      <c r="F28" s="7"/>
      <c r="G28" s="7">
        <v>270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3148700580</v>
      </c>
      <c r="P28" s="7"/>
      <c r="Q28" s="7">
        <v>0</v>
      </c>
      <c r="R28" s="7"/>
      <c r="S28" s="7">
        <v>3148700580</v>
      </c>
    </row>
    <row r="29" spans="1:19">
      <c r="A29" s="1" t="s">
        <v>22</v>
      </c>
      <c r="C29" s="7" t="s">
        <v>355</v>
      </c>
      <c r="D29" s="7"/>
      <c r="E29" s="7">
        <v>90206120</v>
      </c>
      <c r="F29" s="7"/>
      <c r="G29" s="7">
        <v>1250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112757650000</v>
      </c>
      <c r="P29" s="7"/>
      <c r="Q29" s="7">
        <v>0</v>
      </c>
      <c r="R29" s="7"/>
      <c r="S29" s="7">
        <v>112757650000</v>
      </c>
    </row>
    <row r="30" spans="1:19">
      <c r="A30" s="1" t="s">
        <v>25</v>
      </c>
      <c r="C30" s="7" t="s">
        <v>356</v>
      </c>
      <c r="D30" s="7"/>
      <c r="E30" s="7">
        <v>2002500</v>
      </c>
      <c r="F30" s="7"/>
      <c r="G30" s="7">
        <v>9400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18823500000</v>
      </c>
      <c r="P30" s="7"/>
      <c r="Q30" s="7">
        <v>0</v>
      </c>
      <c r="R30" s="7"/>
      <c r="S30" s="7">
        <v>18823500000</v>
      </c>
    </row>
    <row r="31" spans="1:19">
      <c r="A31" s="1" t="s">
        <v>32</v>
      </c>
      <c r="C31" s="7" t="s">
        <v>66</v>
      </c>
      <c r="D31" s="7"/>
      <c r="E31" s="7">
        <v>5822450</v>
      </c>
      <c r="F31" s="7"/>
      <c r="G31" s="7">
        <v>955</v>
      </c>
      <c r="H31" s="7"/>
      <c r="I31" s="7">
        <v>5560439520</v>
      </c>
      <c r="J31" s="7"/>
      <c r="K31" s="7">
        <v>745349575</v>
      </c>
      <c r="L31" s="7"/>
      <c r="M31" s="7">
        <v>4815090175</v>
      </c>
      <c r="N31" s="7"/>
      <c r="O31" s="7">
        <v>5560439750</v>
      </c>
      <c r="P31" s="7"/>
      <c r="Q31" s="7">
        <v>745349575</v>
      </c>
      <c r="R31" s="7"/>
      <c r="S31" s="7">
        <v>4815090175</v>
      </c>
    </row>
    <row r="32" spans="1:19">
      <c r="A32" s="1" t="s">
        <v>31</v>
      </c>
      <c r="C32" s="7" t="s">
        <v>357</v>
      </c>
      <c r="D32" s="7"/>
      <c r="E32" s="7">
        <v>1802214</v>
      </c>
      <c r="F32" s="7"/>
      <c r="G32" s="7">
        <v>1260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2270789640</v>
      </c>
      <c r="P32" s="7"/>
      <c r="Q32" s="7">
        <v>89636433</v>
      </c>
      <c r="R32" s="7"/>
      <c r="S32" s="7">
        <v>2181153207</v>
      </c>
    </row>
    <row r="33" spans="1:19">
      <c r="A33" s="1" t="s">
        <v>28</v>
      </c>
      <c r="C33" s="7" t="s">
        <v>358</v>
      </c>
      <c r="D33" s="7"/>
      <c r="E33" s="7">
        <v>2642606</v>
      </c>
      <c r="F33" s="7"/>
      <c r="G33" s="7">
        <v>800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2114084800</v>
      </c>
      <c r="P33" s="7"/>
      <c r="Q33" s="7">
        <v>0</v>
      </c>
      <c r="R33" s="7"/>
      <c r="S33" s="7">
        <v>2114084800</v>
      </c>
    </row>
    <row r="34" spans="1:19">
      <c r="A34" s="1" t="s">
        <v>15</v>
      </c>
      <c r="C34" s="7" t="s">
        <v>343</v>
      </c>
      <c r="D34" s="7"/>
      <c r="E34" s="7">
        <v>10453000</v>
      </c>
      <c r="F34" s="7"/>
      <c r="G34" s="7">
        <v>1000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10453000000</v>
      </c>
      <c r="P34" s="7"/>
      <c r="Q34" s="7">
        <v>1078687961</v>
      </c>
      <c r="R34" s="7"/>
      <c r="S34" s="7">
        <v>9374312039</v>
      </c>
    </row>
    <row r="35" spans="1:19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v>356147</v>
      </c>
      <c r="P35" s="7"/>
      <c r="Q35" s="7">
        <v>0</v>
      </c>
      <c r="R35" s="7"/>
      <c r="S35" s="7">
        <v>356147</v>
      </c>
    </row>
    <row r="36" spans="1:19" ht="24.75" thickBot="1">
      <c r="C36" s="7"/>
      <c r="D36" s="7"/>
      <c r="E36" s="7"/>
      <c r="F36" s="7"/>
      <c r="G36" s="7"/>
      <c r="H36" s="7"/>
      <c r="I36" s="17">
        <f>SUM(I8:I34)</f>
        <v>35407770770</v>
      </c>
      <c r="J36" s="7"/>
      <c r="K36" s="17">
        <f>SUM(K8:K34)</f>
        <v>2478420422</v>
      </c>
      <c r="L36" s="7"/>
      <c r="M36" s="17">
        <f>SUM(M8:M34)</f>
        <v>32929350578</v>
      </c>
      <c r="N36" s="7"/>
      <c r="O36" s="17">
        <f>SUM(O8:O35)</f>
        <v>1718326524357</v>
      </c>
      <c r="P36" s="7"/>
      <c r="Q36" s="17">
        <f>SUM(Q8:Q35)</f>
        <v>41294954546</v>
      </c>
      <c r="R36" s="7"/>
      <c r="S36" s="17">
        <f>SUM(S8:S34)</f>
        <v>1677031213664</v>
      </c>
    </row>
    <row r="37" spans="1:19" ht="24.75" thickTop="1">
      <c r="I37" s="3"/>
      <c r="M37" s="11"/>
      <c r="O37" s="3"/>
      <c r="S37" s="11"/>
    </row>
    <row r="38" spans="1:19">
      <c r="I38" s="3"/>
      <c r="O3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سود صندوق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2022-09-28T05:03:20Z</dcterms:created>
  <dcterms:modified xsi:type="dcterms:W3CDTF">2022-10-02T06:51:27Z</dcterms:modified>
</cp:coreProperties>
</file>