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883A1C1C-57DA-456E-AB40-23B1E0B5F0D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0" i="7" l="1"/>
  <c r="W56" i="1"/>
  <c r="Q81" i="3"/>
  <c r="S81" i="3"/>
  <c r="W81" i="3"/>
  <c r="AA81" i="3"/>
  <c r="AG81" i="3"/>
  <c r="AI81" i="3"/>
  <c r="AK81" i="3"/>
  <c r="AI80" i="3"/>
  <c r="C11" i="15"/>
  <c r="E8" i="15" s="1"/>
  <c r="E10" i="15"/>
  <c r="E7" i="15"/>
  <c r="C10" i="15"/>
  <c r="C9" i="15"/>
  <c r="C8" i="15"/>
  <c r="C7" i="15"/>
  <c r="E10" i="14"/>
  <c r="C10" i="14"/>
  <c r="K13" i="13"/>
  <c r="K9" i="13"/>
  <c r="K11" i="13"/>
  <c r="K8" i="13"/>
  <c r="I13" i="13"/>
  <c r="K10" i="13" s="1"/>
  <c r="E13" i="13"/>
  <c r="G12" i="13" s="1"/>
  <c r="Q70" i="12"/>
  <c r="I110" i="12"/>
  <c r="Q107" i="12"/>
  <c r="C110" i="12"/>
  <c r="E110" i="12"/>
  <c r="G110" i="12"/>
  <c r="K110" i="12"/>
  <c r="M110" i="12"/>
  <c r="O11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8" i="12"/>
  <c r="Q10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8" i="12"/>
  <c r="U63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8" i="11"/>
  <c r="K63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8" i="11"/>
  <c r="S62" i="11"/>
  <c r="O49" i="11"/>
  <c r="S49" i="11" s="1"/>
  <c r="S63" i="11" s="1"/>
  <c r="M63" i="11"/>
  <c r="O63" i="11"/>
  <c r="Q6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 s="1"/>
  <c r="G63" i="11"/>
  <c r="E63" i="11"/>
  <c r="C63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8" i="10"/>
  <c r="O90" i="10"/>
  <c r="G90" i="10"/>
  <c r="E90" i="10"/>
  <c r="M90" i="10"/>
  <c r="M124" i="9"/>
  <c r="J125" i="9"/>
  <c r="P12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8" i="9"/>
  <c r="I124" i="9" s="1"/>
  <c r="G124" i="9"/>
  <c r="E124" i="9"/>
  <c r="O124" i="9"/>
  <c r="O17" i="7"/>
  <c r="O70" i="7" s="1"/>
  <c r="G11" i="15" l="1"/>
  <c r="E9" i="15"/>
  <c r="E11" i="15" s="1"/>
  <c r="G11" i="13"/>
  <c r="G10" i="13"/>
  <c r="K12" i="13"/>
  <c r="G8" i="13"/>
  <c r="G9" i="13"/>
  <c r="Q110" i="12"/>
  <c r="I90" i="10"/>
  <c r="Q90" i="10"/>
  <c r="Q124" i="9"/>
  <c r="G13" i="13" l="1"/>
  <c r="S42" i="7" l="1"/>
  <c r="S40" i="7"/>
  <c r="S68" i="7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8" i="8"/>
  <c r="S36" i="8" s="1"/>
  <c r="Q36" i="8"/>
  <c r="O36" i="8"/>
  <c r="M36" i="8"/>
  <c r="K36" i="8"/>
  <c r="I36" i="8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1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9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8" i="7"/>
  <c r="Q70" i="7"/>
  <c r="K70" i="7"/>
  <c r="I70" i="7"/>
  <c r="S13" i="6"/>
  <c r="Q13" i="6"/>
  <c r="O13" i="6"/>
  <c r="M13" i="6"/>
  <c r="M70" i="7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8" i="4"/>
  <c r="Y56" i="1" l="1"/>
  <c r="E56" i="1"/>
  <c r="G56" i="1"/>
  <c r="K56" i="1"/>
  <c r="O56" i="1"/>
  <c r="U56" i="1"/>
</calcChain>
</file>

<file path=xl/sharedStrings.xml><?xml version="1.0" encoding="utf-8"?>
<sst xmlns="http://schemas.openxmlformats.org/spreadsheetml/2006/main" count="1596" uniqueCount="413">
  <si>
    <t>صندوق سرمایه‌گذاری ثابت حامی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</si>
  <si>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</si>
  <si>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</si>
  <si>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</si>
  <si>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</si>
  <si>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</si>
  <si>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</si>
  <si>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</si>
  <si>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</si>
  <si>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</si>
  <si>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</si>
  <si>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</si>
  <si>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</si>
  <si>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</si>
  <si>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</si>
  <si>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</si>
  <si>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</si>
  <si>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</si>
  <si>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</si>
  <si>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</si>
  <si>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</si>
  <si>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</si>
  <si>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</si>
  <si>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</si>
  <si>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</si>
  <si>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</si>
  <si>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</si>
  <si>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</si>
  <si>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ح . سرمایه گذاری‌البرز(هلدینگ‌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</si>
  <si>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</si>
  <si>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</si>
  <si>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</si>
  <si>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</si>
  <si>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</si>
  <si>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</si>
  <si>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گروه توسعه ملی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</si>
  <si>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</si>
  <si>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</si>
  <si>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</si>
  <si>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سیمان‌هگمتان‌</t>
  </si>
  <si>
    <t>صنایع پتروشیمی خلیج فارس</t>
  </si>
  <si>
    <t>صنایع گلدیران</t>
  </si>
  <si>
    <t>صندوق پالایشی یکم-سهام</t>
  </si>
  <si>
    <t>صندوق س شاخصی آرام مفید</t>
  </si>
  <si>
    <t>صندوق س. ثروت هیوا-س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</si>
  <si>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</si>
  <si>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</si>
  <si>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</si>
  <si>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</si>
  <si>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</si>
  <si>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</si>
  <si>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</si>
  <si>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 خوزستان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</si>
  <si>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</si>
  <si>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</si>
  <si>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</si>
  <si>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</si>
  <si>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</si>
  <si>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</si>
  <si>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پاسارگاد</t>
  </si>
  <si>
    <t>کالسیمین‌</t>
  </si>
  <si>
    <t>نفت سپاهان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</si>
  <si>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</si>
  <si>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</si>
  <si>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</si>
  <si>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</si>
  <si>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</si>
  <si>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</si>
  <si>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</si>
  <si>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/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</si>
  <si>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</si>
  <si>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</si>
  <si>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</si>
  <si>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</si>
  <si>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</si>
  <si>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</si>
  <si>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</si>
  <si>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</si>
  <si>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</si>
  <si>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</si>
  <si>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</si>
  <si>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</si>
  <si>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</si>
  <si>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</si>
  <si>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اقتصادی تدبیر14040606</t>
  </si>
  <si>
    <t>1400/06/06</t>
  </si>
  <si>
    <t>1404/06/05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</si>
  <si>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</si>
  <si>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</si>
  <si>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</si>
  <si>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</si>
  <si>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</si>
  <si>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</si>
  <si>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</si>
  <si>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</si>
  <si>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</si>
  <si>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</si>
  <si>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</si>
  <si>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</si>
  <si>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</si>
  <si>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</si>
  <si>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</si>
  <si>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</si>
  <si>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</si>
  <si>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</si>
  <si>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</si>
  <si>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</si>
  <si>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</si>
  <si>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</si>
  <si>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</si>
  <si>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</si>
  <si>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</si>
  <si>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</si>
  <si>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</si>
  <si>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</si>
  <si>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</si>
  <si>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</si>
  <si>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</si>
  <si>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</si>
  <si>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</si>
  <si>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</si>
  <si>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</si>
  <si>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</si>
  <si>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</si>
  <si>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</si>
  <si>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</si>
  <si>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</si>
  <si>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</si>
  <si>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</si>
  <si>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</si>
  <si>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</si>
  <si>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</si>
  <si>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</si>
  <si>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</si>
  <si>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</si>
  <si>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</si>
  <si>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</si>
  <si>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</si>
  <si>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</si>
  <si>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</si>
  <si>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</si>
  <si>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</si>
  <si>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</si>
  <si>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</si>
  <si>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</si>
  <si>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</si>
  <si>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</si>
  <si>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</si>
  <si>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</si>
  <si>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</si>
  <si>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</si>
  <si>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</si>
  <si>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</si>
  <si>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</si>
  <si>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</si>
  <si>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</si>
  <si>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</si>
  <si>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</si>
  <si>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</si>
  <si>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</si>
  <si>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</si>
  <si>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</si>
  <si>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</si>
  <si>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</si>
  <si>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</si>
  <si>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</si>
  <si>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</si>
  <si>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</si>
  <si>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صکوک مرابحه کویر606-6ماهه 18%</t>
  </si>
  <si>
    <t>1401/06/23</t>
  </si>
  <si>
    <t>1406/06/23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</si>
  <si>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</si>
  <si>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</si>
  <si>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</si>
  <si>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</si>
  <si>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</si>
  <si>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</si>
  <si>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گواهی اعتبار مولد رفاه0201</t>
  </si>
  <si>
    <t>1401/02/01</t>
  </si>
  <si>
    <t>1402/01/31</t>
  </si>
  <si>
    <t>گواهی اعتبار مولد سامان0204</t>
  </si>
  <si>
    <t>1401/05/01</t>
  </si>
  <si>
    <t>1402/04/31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</si>
  <si>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</si>
  <si>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</si>
  <si>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</si>
  <si>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</si>
  <si>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</si>
  <si>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</si>
  <si>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</si>
  <si>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</si>
  <si>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</si>
  <si>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</si>
  <si>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</si>
  <si>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</si>
  <si>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</si>
  <si>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</si>
  <si>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</si>
  <si>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</si>
  <si>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</si>
  <si>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</si>
  <si>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</si>
  <si>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</si>
  <si>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</si>
  <si>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</si>
  <si>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</si>
  <si>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</si>
  <si>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</si>
  <si>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</si>
  <si>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</si>
  <si>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</si>
  <si>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</si>
  <si>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</si>
  <si>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</si>
  <si>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</si>
  <si>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</si>
  <si>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</si>
  <si>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</si>
  <si>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</si>
  <si>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</si>
  <si>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</si>
  <si>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</si>
  <si>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</si>
  <si>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</si>
  <si>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</si>
  <si>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</si>
  <si>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</si>
  <si>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</si>
  <si>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</si>
  <si>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</si>
  <si>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</si>
  <si>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</si>
  <si>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</si>
  <si>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</si>
  <si>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</si>
  <si>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</si>
  <si>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</si>
  <si>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</si>
  <si>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</si>
  <si>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</si>
  <si>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</si>
  <si>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مرابحه کرمان موتور 14040413</t>
  </si>
  <si>
    <t>1401/04/13</t>
  </si>
  <si>
    <t>1404/04/12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</si>
  <si>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</si>
  <si>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</si>
  <si>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</si>
  <si>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</si>
  <si>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</si>
  <si>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</si>
  <si>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</si>
  <si>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</si>
  <si>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</si>
  <si>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</si>
  <si>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</si>
  <si>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</si>
  <si>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صکوک مرابحه سایپا308-3ماهه 18%</t>
  </si>
  <si>
    <t>1399/08/21</t>
  </si>
  <si>
    <t>گام بانک تجارت0206</t>
  </si>
  <si>
    <t>1401/07/02</t>
  </si>
  <si>
    <t>1402/06/28</t>
  </si>
  <si>
    <t>گام بانک اقتصاد نوین0205</t>
  </si>
  <si>
    <t>1401/04/01</t>
  </si>
  <si>
    <t>1402/05/31</t>
  </si>
  <si>
    <t>اسنادخزانه-م3بودجه00-030418</t>
  </si>
  <si>
    <t>1403/04/18</t>
  </si>
  <si>
    <t>اسنادخزانه-م5بودجه99-020218</t>
  </si>
  <si>
    <t>1399/09/05</t>
  </si>
  <si>
    <t>1402/02/18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</si>
  <si>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</si>
  <si>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</si>
  <si>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</si>
  <si>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</si>
  <si>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</si>
  <si>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صنفت0312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</si>
  <si>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</si>
  <si>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</si>
  <si>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</si>
  <si>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</si>
  <si>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</si>
  <si>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</si>
  <si>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</si>
  <si>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</si>
  <si>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</si>
  <si>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</si>
  <si>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</si>
  <si>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</si>
  <si>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</si>
  <si>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</si>
  <si>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</si>
  <si>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</si>
  <si>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</si>
  <si>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</si>
  <si>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</si>
  <si>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</si>
  <si>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</si>
  <si>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</si>
  <si>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</si>
  <si>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</si>
  <si>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</si>
  <si>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</si>
  <si>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</si>
  <si>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</si>
  <si>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</si>
  <si>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</si>
  <si>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</si>
  <si>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</si>
  <si>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</si>
  <si>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منفعت نفت0312-6ماهه 18/5%</t>
  </si>
  <si>
    <t>1403/12/17</t>
  </si>
  <si>
    <t>اجاره تابان سپهر14031126</t>
  </si>
  <si>
    <t>1403/12/03</t>
  </si>
  <si>
    <t>مرابحه عام دولت5-ش.خ 0109</t>
  </si>
  <si>
    <t>1401/09/08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</si>
  <si>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</si>
  <si>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</si>
  <si>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</si>
  <si>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</si>
  <si>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</si>
  <si>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</si>
  <si>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مرابحه عام دولت4-ش.خ 0106</t>
  </si>
  <si>
    <t>1401/06/07</t>
  </si>
  <si>
    <t>مرابحه عام دولت3-ش.خ 0104</t>
  </si>
  <si>
    <t>1401/04/03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</si>
  <si>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</si>
  <si>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</si>
  <si>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</si>
  <si>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</si>
  <si>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</si>
  <si>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</si>
  <si>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</si>
  <si>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</si>
  <si>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</si>
  <si>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</si>
  <si>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</si>
  <si>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</si>
  <si>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</si>
  <si>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</si>
  <si>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</si>
  <si>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</si>
  <si>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</si>
  <si>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</si>
  <si>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</si>
  <si>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</si>
  <si>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1401/04/22</t>
  </si>
  <si>
    <t>1401/04/16</t>
  </si>
  <si>
    <t>1401/04/18</t>
  </si>
  <si>
    <t>1401/05/11</t>
  </si>
  <si>
    <t>1401/04/30</t>
  </si>
  <si>
    <t>1401/05/13</t>
  </si>
  <si>
    <t>1400/10/29</t>
  </si>
  <si>
    <t>1400/10/06</t>
  </si>
  <si>
    <t>1401/07/27</t>
  </si>
  <si>
    <t>1401/04/20</t>
  </si>
  <si>
    <t>1401/06/12</t>
  </si>
  <si>
    <t>توسعه معدنی و صنعتی صبانور</t>
  </si>
  <si>
    <t>1401/03/17</t>
  </si>
  <si>
    <t>1401/04/26</t>
  </si>
  <si>
    <t>1401/03/31</t>
  </si>
  <si>
    <t>1401/03/29</t>
  </si>
  <si>
    <t>1401/01/30</t>
  </si>
  <si>
    <t>1401/06/16</t>
  </si>
  <si>
    <t>1401/04/15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</si>
  <si>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</si>
  <si>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</si>
  <si>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</si>
  <si>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</si>
  <si>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</si>
  <si>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 . توسعه‌معادن‌وفلزات‌</t>
  </si>
  <si>
    <t>ح . فجر انرژی خلیج فارس</t>
  </si>
  <si>
    <t>ریل پرداز نو آفرین</t>
  </si>
  <si>
    <t>ح . سرمایه گذاری دارویی تامین</t>
  </si>
  <si>
    <t>ح . سرمایه گذاری صبا تامین</t>
  </si>
  <si>
    <t>ح.سرمایه گذاری صندوق بازنشستگی</t>
  </si>
  <si>
    <t>توسعه سامانه ی نرم افزاری نگین</t>
  </si>
  <si>
    <t>اسنادخزانه-م17بودجه99-010226</t>
  </si>
  <si>
    <t>اسنادخزانه-م18بودجه98-010614</t>
  </si>
  <si>
    <t>اسنادخزانه-م8بودجه98-000817</t>
  </si>
  <si>
    <t>اسنادخزانه-م13بودجه98-010219</t>
  </si>
  <si>
    <t>اسنادخزانه-م14بودجه98-010318</t>
  </si>
  <si>
    <t>اسنادخزانه-م9بودجه98-000923</t>
  </si>
  <si>
    <t>اسنادخزانه-م1بودجه99-010621</t>
  </si>
  <si>
    <t>اسنادخزانه-م17بودجه98-010512</t>
  </si>
  <si>
    <t>اسنادخزانه-م15بودجه98-010406</t>
  </si>
  <si>
    <t>اسنادخزانه-م10بودجه98-001006</t>
  </si>
  <si>
    <t>اسنادخزانه-م16بودجه98-010503</t>
  </si>
  <si>
    <t>اسنادخزانه-م18بودجه99-010323</t>
  </si>
  <si>
    <t>اسنادخزانه-م23بودجه97-000824</t>
  </si>
  <si>
    <t>اسنادخزانه-م6بودجه99-020321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</si>
  <si>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</si>
  <si>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</si>
  <si>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</si>
  <si>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</si>
  <si>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</si>
  <si>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</si>
  <si>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</si>
  <si>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</si>
  <si>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</si>
  <si>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</si>
  <si>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</si>
  <si>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</si>
  <si>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</si>
  <si>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</si>
  <si>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</si>
  <si>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</si>
  <si>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</si>
  <si>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1401/07/01</t>
  </si>
  <si>
    <t>جلوگیری از نوسانات ناگهانی</t>
  </si>
  <si>
    <t>-</t>
  </si>
  <si>
    <t>از ابتدای سال مالی</t>
  </si>
  <si>
    <t xml:space="preserve"> تا پایان ماه</t>
  </si>
  <si>
    <t xml:space="preserve"> سایر درآمدهای تنزیل سود بانک</t>
  </si>
  <si>
    <t>1399/12/17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</si>
</sst>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0" applyNumberFormat="1" applyFont="1" applyAlignment="1">
      <alignment horizontal="center"/>
    </xf>
    <xf numFmtId="164" fontId="2" fillId="0" borderId="0" xfId="2" applyNumberFormat="1" applyFont="1" applyFill="1"/>
    <xf numFmtId="16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504825</xdr:colOff>
          <xdr:row>33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1421F71D-B0F1-45BA-5B14-8684118DA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0DCA-2649-44EA-BD77-4A149691226C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716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12</xdr:col>
                <xdr:colOff>504825</xdr:colOff>
                <xdr:row>33</xdr:row>
                <xdr:rowOff>47625</xdr:rowOff>
              </to>
            </anchor>
          </objectPr>
        </oleObject>
      </mc:Choice>
      <mc:Fallback>
        <oleObject progId="Document" shapeId="716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workbookViewId="0">
      <selection activeCell="K98" sqref="K98"/>
    </sheetView>
  </sheetViews>
  <sheetFormatPr defaultRowHeight="24"/>
  <cols>
    <col min="1" max="1" width="3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301</v>
      </c>
      <c r="D6" s="20" t="s">
        <v>301</v>
      </c>
      <c r="E6" s="20" t="s">
        <v>301</v>
      </c>
      <c r="F6" s="20" t="s">
        <v>301</v>
      </c>
      <c r="G6" s="20" t="s">
        <v>301</v>
      </c>
      <c r="H6" s="20" t="s">
        <v>301</v>
      </c>
      <c r="I6" s="20" t="s">
        <v>301</v>
      </c>
      <c r="K6" s="20" t="s">
        <v>302</v>
      </c>
      <c r="L6" s="20" t="s">
        <v>302</v>
      </c>
      <c r="M6" s="20" t="s">
        <v>302</v>
      </c>
      <c r="N6" s="20" t="s">
        <v>302</v>
      </c>
      <c r="O6" s="20" t="s">
        <v>302</v>
      </c>
      <c r="P6" s="20" t="s">
        <v>302</v>
      </c>
      <c r="Q6" s="20" t="s">
        <v>302</v>
      </c>
    </row>
    <row r="7" spans="1:17" ht="24.75">
      <c r="A7" s="20" t="s">
        <v>3</v>
      </c>
      <c r="C7" s="20" t="s">
        <v>7</v>
      </c>
      <c r="E7" s="20" t="s">
        <v>364</v>
      </c>
      <c r="G7" s="20" t="s">
        <v>365</v>
      </c>
      <c r="I7" s="20" t="s">
        <v>367</v>
      </c>
      <c r="K7" s="20" t="s">
        <v>7</v>
      </c>
      <c r="M7" s="20" t="s">
        <v>364</v>
      </c>
      <c r="O7" s="20" t="s">
        <v>365</v>
      </c>
      <c r="Q7" s="20" t="s">
        <v>367</v>
      </c>
    </row>
    <row r="8" spans="1:17">
      <c r="A8" s="1" t="s">
        <v>61</v>
      </c>
      <c r="C8" s="7">
        <v>29922152</v>
      </c>
      <c r="D8" s="7"/>
      <c r="E8" s="7">
        <v>94662037143</v>
      </c>
      <c r="F8" s="7"/>
      <c r="G8" s="7">
        <v>94532853274</v>
      </c>
      <c r="H8" s="7"/>
      <c r="I8" s="7">
        <f>E8-G8</f>
        <v>129183869</v>
      </c>
      <c r="J8" s="7"/>
      <c r="K8" s="7">
        <v>29922152</v>
      </c>
      <c r="L8" s="7"/>
      <c r="M8" s="7">
        <v>94662037143</v>
      </c>
      <c r="N8" s="7"/>
      <c r="O8" s="7">
        <v>94532853274</v>
      </c>
      <c r="P8" s="7"/>
      <c r="Q8" s="7">
        <f>M8-O8</f>
        <v>129183869</v>
      </c>
    </row>
    <row r="9" spans="1:17">
      <c r="A9" s="1" t="s">
        <v>19</v>
      </c>
      <c r="C9" s="7">
        <v>3500000</v>
      </c>
      <c r="D9" s="7"/>
      <c r="E9" s="7">
        <v>16829039134</v>
      </c>
      <c r="F9" s="7"/>
      <c r="G9" s="7">
        <v>16825138054</v>
      </c>
      <c r="H9" s="7"/>
      <c r="I9" s="7">
        <f t="shared" ref="I9:I72" si="0">E9-G9</f>
        <v>3901080</v>
      </c>
      <c r="J9" s="7"/>
      <c r="K9" s="7">
        <v>3800000</v>
      </c>
      <c r="L9" s="7"/>
      <c r="M9" s="7">
        <v>18424653479</v>
      </c>
      <c r="N9" s="7"/>
      <c r="O9" s="7">
        <v>18397527222</v>
      </c>
      <c r="P9" s="7"/>
      <c r="Q9" s="7">
        <f t="shared" ref="Q9:Q72" si="1">M9-O9</f>
        <v>27126257</v>
      </c>
    </row>
    <row r="10" spans="1:17">
      <c r="A10" s="1" t="s">
        <v>46</v>
      </c>
      <c r="C10" s="7">
        <v>300000</v>
      </c>
      <c r="D10" s="7"/>
      <c r="E10" s="7">
        <v>60446100000</v>
      </c>
      <c r="F10" s="7"/>
      <c r="G10" s="7">
        <v>59795039755</v>
      </c>
      <c r="H10" s="7"/>
      <c r="I10" s="7">
        <f t="shared" si="0"/>
        <v>651060245</v>
      </c>
      <c r="J10" s="7"/>
      <c r="K10" s="7">
        <v>945716</v>
      </c>
      <c r="L10" s="7"/>
      <c r="M10" s="7">
        <v>195423383940</v>
      </c>
      <c r="N10" s="7"/>
      <c r="O10" s="7">
        <v>194162374115</v>
      </c>
      <c r="P10" s="7"/>
      <c r="Q10" s="7">
        <f t="shared" si="1"/>
        <v>1261009825</v>
      </c>
    </row>
    <row r="11" spans="1:17">
      <c r="A11" s="1" t="s">
        <v>52</v>
      </c>
      <c r="C11" s="7">
        <v>10266641</v>
      </c>
      <c r="D11" s="7"/>
      <c r="E11" s="7">
        <v>22769003929</v>
      </c>
      <c r="F11" s="7"/>
      <c r="G11" s="7">
        <v>25251735703</v>
      </c>
      <c r="H11" s="7"/>
      <c r="I11" s="7">
        <f t="shared" si="0"/>
        <v>-2482731774</v>
      </c>
      <c r="J11" s="7"/>
      <c r="K11" s="7">
        <v>95006415</v>
      </c>
      <c r="L11" s="7"/>
      <c r="M11" s="7">
        <v>227064210643</v>
      </c>
      <c r="N11" s="7"/>
      <c r="O11" s="7">
        <v>254769048081</v>
      </c>
      <c r="P11" s="7"/>
      <c r="Q11" s="7">
        <f t="shared" si="1"/>
        <v>-27704837438</v>
      </c>
    </row>
    <row r="12" spans="1:17">
      <c r="A12" s="1" t="s">
        <v>54</v>
      </c>
      <c r="C12" s="7">
        <v>14667173</v>
      </c>
      <c r="D12" s="7"/>
      <c r="E12" s="7">
        <v>73261954198</v>
      </c>
      <c r="F12" s="7"/>
      <c r="G12" s="7">
        <v>86196715438</v>
      </c>
      <c r="H12" s="7"/>
      <c r="I12" s="7">
        <f t="shared" si="0"/>
        <v>-12934761240</v>
      </c>
      <c r="J12" s="7"/>
      <c r="K12" s="7">
        <v>109450650</v>
      </c>
      <c r="L12" s="7"/>
      <c r="M12" s="7">
        <v>763006366569</v>
      </c>
      <c r="N12" s="7"/>
      <c r="O12" s="7">
        <v>826640239348</v>
      </c>
      <c r="P12" s="7"/>
      <c r="Q12" s="7">
        <f t="shared" si="1"/>
        <v>-63633872779</v>
      </c>
    </row>
    <row r="13" spans="1:17">
      <c r="A13" s="1" t="s">
        <v>368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28840037</v>
      </c>
      <c r="L13" s="7"/>
      <c r="M13" s="7">
        <v>78589098101</v>
      </c>
      <c r="N13" s="7"/>
      <c r="O13" s="7">
        <v>42498255896</v>
      </c>
      <c r="P13" s="7"/>
      <c r="Q13" s="7">
        <f t="shared" si="1"/>
        <v>36090842205</v>
      </c>
    </row>
    <row r="14" spans="1:17">
      <c r="A14" s="1" t="s">
        <v>40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56452663</v>
      </c>
      <c r="L14" s="7"/>
      <c r="M14" s="7">
        <v>430417691080</v>
      </c>
      <c r="N14" s="7"/>
      <c r="O14" s="7">
        <v>407134981750</v>
      </c>
      <c r="P14" s="7"/>
      <c r="Q14" s="7">
        <f t="shared" si="1"/>
        <v>23282709330</v>
      </c>
    </row>
    <row r="15" spans="1:17">
      <c r="A15" s="1" t="s">
        <v>33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2260</v>
      </c>
      <c r="L15" s="7"/>
      <c r="M15" s="7">
        <v>25629315</v>
      </c>
      <c r="N15" s="7"/>
      <c r="O15" s="7">
        <v>25973600</v>
      </c>
      <c r="P15" s="7"/>
      <c r="Q15" s="7">
        <f t="shared" si="1"/>
        <v>-344285</v>
      </c>
    </row>
    <row r="16" spans="1:17">
      <c r="A16" s="1" t="s">
        <v>18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58569823</v>
      </c>
      <c r="L16" s="7"/>
      <c r="M16" s="7">
        <v>533044333781</v>
      </c>
      <c r="N16" s="7"/>
      <c r="O16" s="7">
        <v>520106862140</v>
      </c>
      <c r="P16" s="7"/>
      <c r="Q16" s="7">
        <f t="shared" si="1"/>
        <v>12937471641</v>
      </c>
    </row>
    <row r="17" spans="1:17">
      <c r="A17" s="1" t="s">
        <v>369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42924347</v>
      </c>
      <c r="L17" s="7"/>
      <c r="M17" s="7">
        <v>371645680760</v>
      </c>
      <c r="N17" s="7"/>
      <c r="O17" s="7">
        <v>275664503403</v>
      </c>
      <c r="P17" s="7"/>
      <c r="Q17" s="7">
        <f t="shared" si="1"/>
        <v>95981177357</v>
      </c>
    </row>
    <row r="18" spans="1:17">
      <c r="A18" s="1" t="s">
        <v>32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911628</v>
      </c>
      <c r="L18" s="7"/>
      <c r="M18" s="7">
        <v>19965637270</v>
      </c>
      <c r="N18" s="7"/>
      <c r="O18" s="7">
        <v>20132525607</v>
      </c>
      <c r="P18" s="7"/>
      <c r="Q18" s="7">
        <f t="shared" si="1"/>
        <v>-166888337</v>
      </c>
    </row>
    <row r="19" spans="1:17">
      <c r="A19" s="1" t="s">
        <v>370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1394767</v>
      </c>
      <c r="L19" s="7"/>
      <c r="M19" s="7">
        <v>6356754088</v>
      </c>
      <c r="N19" s="7"/>
      <c r="O19" s="7">
        <v>7787248054</v>
      </c>
      <c r="P19" s="7"/>
      <c r="Q19" s="7">
        <f t="shared" si="1"/>
        <v>-1430493966</v>
      </c>
    </row>
    <row r="20" spans="1:17">
      <c r="A20" s="1" t="s">
        <v>45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467118</v>
      </c>
      <c r="L20" s="7"/>
      <c r="M20" s="7">
        <v>100703219378</v>
      </c>
      <c r="N20" s="7"/>
      <c r="O20" s="7">
        <v>105225514046</v>
      </c>
      <c r="P20" s="7"/>
      <c r="Q20" s="7">
        <f t="shared" si="1"/>
        <v>-4522294668</v>
      </c>
    </row>
    <row r="21" spans="1:17">
      <c r="A21" s="1" t="s">
        <v>27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37601092</v>
      </c>
      <c r="L21" s="7"/>
      <c r="M21" s="7">
        <v>173605893321</v>
      </c>
      <c r="N21" s="7"/>
      <c r="O21" s="7">
        <v>210931699185</v>
      </c>
      <c r="P21" s="7"/>
      <c r="Q21" s="7">
        <f t="shared" si="1"/>
        <v>-37325805864</v>
      </c>
    </row>
    <row r="22" spans="1:17">
      <c r="A22" s="1" t="s">
        <v>21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3394</v>
      </c>
      <c r="L22" s="7"/>
      <c r="M22" s="7">
        <v>583239751</v>
      </c>
      <c r="N22" s="7"/>
      <c r="O22" s="7">
        <v>589862192</v>
      </c>
      <c r="P22" s="7"/>
      <c r="Q22" s="7">
        <f t="shared" si="1"/>
        <v>-6622441</v>
      </c>
    </row>
    <row r="23" spans="1:17">
      <c r="A23" s="1" t="s">
        <v>24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9063108</v>
      </c>
      <c r="L23" s="7"/>
      <c r="M23" s="7">
        <v>406320978633</v>
      </c>
      <c r="N23" s="7"/>
      <c r="O23" s="7">
        <v>405945653641</v>
      </c>
      <c r="P23" s="7"/>
      <c r="Q23" s="7">
        <f t="shared" si="1"/>
        <v>375324992</v>
      </c>
    </row>
    <row r="24" spans="1:17">
      <c r="A24" s="1" t="s">
        <v>23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24156929</v>
      </c>
      <c r="L24" s="7"/>
      <c r="M24" s="7">
        <v>253667832832</v>
      </c>
      <c r="N24" s="7"/>
      <c r="O24" s="7">
        <v>270303861625</v>
      </c>
      <c r="P24" s="7"/>
      <c r="Q24" s="7">
        <f t="shared" si="1"/>
        <v>-16636028793</v>
      </c>
    </row>
    <row r="25" spans="1:17">
      <c r="A25" s="1" t="s">
        <v>17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20654546</v>
      </c>
      <c r="L25" s="7"/>
      <c r="M25" s="7">
        <v>141991893190</v>
      </c>
      <c r="N25" s="7"/>
      <c r="O25" s="7">
        <v>138457486237</v>
      </c>
      <c r="P25" s="7"/>
      <c r="Q25" s="7">
        <f t="shared" si="1"/>
        <v>3534406953</v>
      </c>
    </row>
    <row r="26" spans="1:17">
      <c r="A26" s="1" t="s">
        <v>56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833988</v>
      </c>
      <c r="L26" s="7"/>
      <c r="M26" s="7">
        <v>27311891247</v>
      </c>
      <c r="N26" s="7"/>
      <c r="O26" s="7">
        <v>26423983275</v>
      </c>
      <c r="P26" s="7"/>
      <c r="Q26" s="7">
        <f t="shared" si="1"/>
        <v>887907972</v>
      </c>
    </row>
    <row r="27" spans="1:17">
      <c r="A27" s="1" t="s">
        <v>51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10687605</v>
      </c>
      <c r="L27" s="7"/>
      <c r="M27" s="7">
        <v>129418123193</v>
      </c>
      <c r="N27" s="7"/>
      <c r="O27" s="7">
        <v>164934483750</v>
      </c>
      <c r="P27" s="7"/>
      <c r="Q27" s="7">
        <f t="shared" si="1"/>
        <v>-35516360557</v>
      </c>
    </row>
    <row r="28" spans="1:17">
      <c r="A28" s="1" t="s">
        <v>371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5383718</v>
      </c>
      <c r="L28" s="7"/>
      <c r="M28" s="7">
        <v>87946810029</v>
      </c>
      <c r="N28" s="7"/>
      <c r="O28" s="7">
        <v>87946810029</v>
      </c>
      <c r="P28" s="7"/>
      <c r="Q28" s="7">
        <f t="shared" si="1"/>
        <v>0</v>
      </c>
    </row>
    <row r="29" spans="1:17">
      <c r="A29" s="1" t="s">
        <v>372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8938797</v>
      </c>
      <c r="L29" s="7"/>
      <c r="M29" s="7">
        <v>20941856807</v>
      </c>
      <c r="N29" s="7"/>
      <c r="O29" s="7">
        <v>7754022013</v>
      </c>
      <c r="P29" s="7"/>
      <c r="Q29" s="7">
        <f t="shared" si="1"/>
        <v>13187834794</v>
      </c>
    </row>
    <row r="30" spans="1:17">
      <c r="A30" s="1" t="s">
        <v>373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11135896</v>
      </c>
      <c r="L30" s="7"/>
      <c r="M30" s="7">
        <v>91376159267</v>
      </c>
      <c r="N30" s="7"/>
      <c r="O30" s="7">
        <v>68390568751</v>
      </c>
      <c r="P30" s="7"/>
      <c r="Q30" s="7">
        <f t="shared" si="1"/>
        <v>22985590516</v>
      </c>
    </row>
    <row r="31" spans="1:17">
      <c r="A31" s="1" t="s">
        <v>355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20442772</v>
      </c>
      <c r="L31" s="7"/>
      <c r="M31" s="7">
        <v>366056382240</v>
      </c>
      <c r="N31" s="7"/>
      <c r="O31" s="7">
        <v>399176091514</v>
      </c>
      <c r="P31" s="7"/>
      <c r="Q31" s="7">
        <f t="shared" si="1"/>
        <v>-33119709274</v>
      </c>
    </row>
    <row r="32" spans="1:17">
      <c r="A32" s="1" t="s">
        <v>374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325403</v>
      </c>
      <c r="L32" s="7"/>
      <c r="M32" s="7">
        <v>7135122758</v>
      </c>
      <c r="N32" s="7"/>
      <c r="O32" s="7">
        <v>6924863349</v>
      </c>
      <c r="P32" s="7"/>
      <c r="Q32" s="7">
        <f t="shared" si="1"/>
        <v>210259409</v>
      </c>
    </row>
    <row r="33" spans="1:17">
      <c r="A33" s="1" t="s">
        <v>34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13049692</v>
      </c>
      <c r="L33" s="7"/>
      <c r="M33" s="7">
        <v>69892042922</v>
      </c>
      <c r="N33" s="7"/>
      <c r="O33" s="7">
        <v>73496148517</v>
      </c>
      <c r="P33" s="7"/>
      <c r="Q33" s="7">
        <f t="shared" si="1"/>
        <v>-3604105595</v>
      </c>
    </row>
    <row r="34" spans="1:17">
      <c r="A34" s="1" t="s">
        <v>37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430587</v>
      </c>
      <c r="L34" s="7"/>
      <c r="M34" s="7">
        <v>5527677790</v>
      </c>
      <c r="N34" s="7"/>
      <c r="O34" s="7">
        <v>6343937225</v>
      </c>
      <c r="P34" s="7"/>
      <c r="Q34" s="7">
        <f t="shared" si="1"/>
        <v>-816259435</v>
      </c>
    </row>
    <row r="35" spans="1:17">
      <c r="A35" s="1" t="s">
        <v>57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72610644</v>
      </c>
      <c r="L35" s="7"/>
      <c r="M35" s="7">
        <v>896537709784</v>
      </c>
      <c r="N35" s="7"/>
      <c r="O35" s="7">
        <v>1003107486487</v>
      </c>
      <c r="P35" s="7"/>
      <c r="Q35" s="7">
        <f t="shared" si="1"/>
        <v>-106569776703</v>
      </c>
    </row>
    <row r="36" spans="1:17">
      <c r="A36" s="1" t="s">
        <v>253</v>
      </c>
      <c r="C36" s="7">
        <v>4515735</v>
      </c>
      <c r="D36" s="7"/>
      <c r="E36" s="7">
        <v>4515735000000</v>
      </c>
      <c r="F36" s="7"/>
      <c r="G36" s="7">
        <v>4427249208049</v>
      </c>
      <c r="H36" s="7"/>
      <c r="I36" s="7">
        <f t="shared" si="0"/>
        <v>88485791951</v>
      </c>
      <c r="J36" s="7"/>
      <c r="K36" s="7">
        <v>7484000</v>
      </c>
      <c r="L36" s="7"/>
      <c r="M36" s="7">
        <v>7463802626787</v>
      </c>
      <c r="N36" s="7"/>
      <c r="O36" s="7">
        <v>7337351078627</v>
      </c>
      <c r="P36" s="7"/>
      <c r="Q36" s="7">
        <f t="shared" si="1"/>
        <v>126451548160</v>
      </c>
    </row>
    <row r="37" spans="1:17">
      <c r="A37" s="1" t="s">
        <v>141</v>
      </c>
      <c r="C37" s="7">
        <v>3500000</v>
      </c>
      <c r="D37" s="7"/>
      <c r="E37" s="7">
        <v>2926365625000</v>
      </c>
      <c r="F37" s="7"/>
      <c r="G37" s="7">
        <v>2674999746692</v>
      </c>
      <c r="H37" s="7"/>
      <c r="I37" s="7">
        <f t="shared" si="0"/>
        <v>251365878308</v>
      </c>
      <c r="J37" s="7"/>
      <c r="K37" s="7">
        <v>4581940</v>
      </c>
      <c r="L37" s="7"/>
      <c r="M37" s="7">
        <v>3826358663835</v>
      </c>
      <c r="N37" s="7"/>
      <c r="O37" s="7">
        <v>3501910954102</v>
      </c>
      <c r="P37" s="7"/>
      <c r="Q37" s="7">
        <f t="shared" si="1"/>
        <v>324447709733</v>
      </c>
    </row>
    <row r="38" spans="1:17">
      <c r="A38" s="1" t="s">
        <v>208</v>
      </c>
      <c r="C38" s="7">
        <v>4699500</v>
      </c>
      <c r="D38" s="7"/>
      <c r="E38" s="7">
        <v>4699500000000</v>
      </c>
      <c r="F38" s="7"/>
      <c r="G38" s="7">
        <v>4488591081358</v>
      </c>
      <c r="H38" s="7"/>
      <c r="I38" s="7">
        <f t="shared" si="0"/>
        <v>210908918642</v>
      </c>
      <c r="J38" s="7"/>
      <c r="K38" s="7">
        <v>5000000</v>
      </c>
      <c r="L38" s="7"/>
      <c r="M38" s="7">
        <v>4987422559188</v>
      </c>
      <c r="N38" s="7"/>
      <c r="O38" s="7">
        <v>4775604938137</v>
      </c>
      <c r="P38" s="7"/>
      <c r="Q38" s="7">
        <f t="shared" si="1"/>
        <v>211817621051</v>
      </c>
    </row>
    <row r="39" spans="1:17">
      <c r="A39" s="1" t="s">
        <v>205</v>
      </c>
      <c r="C39" s="7">
        <v>814000</v>
      </c>
      <c r="D39" s="7"/>
      <c r="E39" s="7">
        <v>767450534870</v>
      </c>
      <c r="F39" s="7"/>
      <c r="G39" s="7">
        <v>762969962617</v>
      </c>
      <c r="H39" s="7"/>
      <c r="I39" s="7">
        <f t="shared" si="0"/>
        <v>4480572253</v>
      </c>
      <c r="J39" s="7"/>
      <c r="K39" s="7">
        <v>852000</v>
      </c>
      <c r="L39" s="7"/>
      <c r="M39" s="7">
        <v>803929121270</v>
      </c>
      <c r="N39" s="7"/>
      <c r="O39" s="7">
        <v>798587725000</v>
      </c>
      <c r="P39" s="7"/>
      <c r="Q39" s="7">
        <f t="shared" si="1"/>
        <v>5341396270</v>
      </c>
    </row>
    <row r="40" spans="1:17">
      <c r="A40" s="1" t="s">
        <v>159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165000</v>
      </c>
      <c r="L40" s="7"/>
      <c r="M40" s="7">
        <v>163344270313</v>
      </c>
      <c r="N40" s="7"/>
      <c r="O40" s="7">
        <v>163351701562</v>
      </c>
      <c r="P40" s="7"/>
      <c r="Q40" s="7">
        <f t="shared" si="1"/>
        <v>-7431249</v>
      </c>
    </row>
    <row r="41" spans="1:17">
      <c r="A41" s="1" t="s">
        <v>327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6050000</v>
      </c>
      <c r="L41" s="7"/>
      <c r="M41" s="7">
        <v>6047793193750</v>
      </c>
      <c r="N41" s="7"/>
      <c r="O41" s="7">
        <v>5910776796547</v>
      </c>
      <c r="P41" s="7"/>
      <c r="Q41" s="7">
        <f t="shared" si="1"/>
        <v>137016397203</v>
      </c>
    </row>
    <row r="42" spans="1:17">
      <c r="A42" s="1" t="s">
        <v>123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654180</v>
      </c>
      <c r="L42" s="7"/>
      <c r="M42" s="7">
        <v>444899693000</v>
      </c>
      <c r="N42" s="7"/>
      <c r="O42" s="7">
        <v>395254133438</v>
      </c>
      <c r="P42" s="7"/>
      <c r="Q42" s="7">
        <f t="shared" si="1"/>
        <v>49645559562</v>
      </c>
    </row>
    <row r="43" spans="1:17">
      <c r="A43" s="1" t="s">
        <v>90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1000000</v>
      </c>
      <c r="L43" s="7"/>
      <c r="M43" s="7">
        <v>1005533750000</v>
      </c>
      <c r="N43" s="7"/>
      <c r="O43" s="7">
        <v>999961250000</v>
      </c>
      <c r="P43" s="7"/>
      <c r="Q43" s="7">
        <f t="shared" si="1"/>
        <v>5572500000</v>
      </c>
    </row>
    <row r="44" spans="1:17">
      <c r="A44" s="1" t="s">
        <v>375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1458538</v>
      </c>
      <c r="L44" s="7"/>
      <c r="M44" s="7">
        <v>1458538000000</v>
      </c>
      <c r="N44" s="7"/>
      <c r="O44" s="7">
        <v>1372631358777</v>
      </c>
      <c r="P44" s="7"/>
      <c r="Q44" s="7">
        <f t="shared" si="1"/>
        <v>85906641223</v>
      </c>
    </row>
    <row r="45" spans="1:17">
      <c r="A45" s="1" t="s">
        <v>376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2058096</v>
      </c>
      <c r="L45" s="7"/>
      <c r="M45" s="7">
        <v>2058096000000</v>
      </c>
      <c r="N45" s="7"/>
      <c r="O45" s="7">
        <v>1741449445893</v>
      </c>
      <c r="P45" s="7"/>
      <c r="Q45" s="7">
        <f t="shared" si="1"/>
        <v>316646554107</v>
      </c>
    </row>
    <row r="46" spans="1:17">
      <c r="A46" s="1" t="s">
        <v>377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1217849</v>
      </c>
      <c r="L46" s="7"/>
      <c r="M46" s="7">
        <v>1217849000000</v>
      </c>
      <c r="N46" s="7"/>
      <c r="O46" s="7">
        <v>1204952781471</v>
      </c>
      <c r="P46" s="7"/>
      <c r="Q46" s="7">
        <f t="shared" si="1"/>
        <v>12896218529</v>
      </c>
    </row>
    <row r="47" spans="1:17">
      <c r="A47" s="1" t="s">
        <v>378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867550</v>
      </c>
      <c r="L47" s="7"/>
      <c r="M47" s="7">
        <v>863328226026</v>
      </c>
      <c r="N47" s="7"/>
      <c r="O47" s="7">
        <v>774298312593</v>
      </c>
      <c r="P47" s="7"/>
      <c r="Q47" s="7">
        <f t="shared" si="1"/>
        <v>89029913433</v>
      </c>
    </row>
    <row r="48" spans="1:17">
      <c r="A48" s="1" t="s">
        <v>379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2341716</v>
      </c>
      <c r="L48" s="7"/>
      <c r="M48" s="7">
        <v>2341716000000</v>
      </c>
      <c r="N48" s="7"/>
      <c r="O48" s="7">
        <v>2058807317565</v>
      </c>
      <c r="P48" s="7"/>
      <c r="Q48" s="7">
        <f t="shared" si="1"/>
        <v>282908682435</v>
      </c>
    </row>
    <row r="49" spans="1:17">
      <c r="A49" s="1" t="s">
        <v>380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1804112</v>
      </c>
      <c r="L49" s="7"/>
      <c r="M49" s="7">
        <v>1804112000000</v>
      </c>
      <c r="N49" s="7"/>
      <c r="O49" s="7">
        <v>1746338000348</v>
      </c>
      <c r="P49" s="7"/>
      <c r="Q49" s="7">
        <f t="shared" si="1"/>
        <v>57773999652</v>
      </c>
    </row>
    <row r="50" spans="1:17">
      <c r="A50" s="1" t="s">
        <v>381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1060976</v>
      </c>
      <c r="L50" s="7"/>
      <c r="M50" s="7">
        <v>1060976000000</v>
      </c>
      <c r="N50" s="7"/>
      <c r="O50" s="7">
        <v>898109258568</v>
      </c>
      <c r="P50" s="7"/>
      <c r="Q50" s="7">
        <f t="shared" si="1"/>
        <v>162866741432</v>
      </c>
    </row>
    <row r="51" spans="1:17">
      <c r="A51" s="1" t="s">
        <v>120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2353626</v>
      </c>
      <c r="L51" s="7"/>
      <c r="M51" s="7">
        <v>2161806072486</v>
      </c>
      <c r="N51" s="7"/>
      <c r="O51" s="7">
        <v>1882256732062</v>
      </c>
      <c r="P51" s="7"/>
      <c r="Q51" s="7">
        <f t="shared" si="1"/>
        <v>279549340424</v>
      </c>
    </row>
    <row r="52" spans="1:17">
      <c r="A52" s="1" t="s">
        <v>382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659200</v>
      </c>
      <c r="L52" s="7"/>
      <c r="M52" s="7">
        <v>659200000000</v>
      </c>
      <c r="N52" s="7"/>
      <c r="O52" s="7">
        <v>572945273437</v>
      </c>
      <c r="P52" s="7"/>
      <c r="Q52" s="7">
        <f t="shared" si="1"/>
        <v>86254726563</v>
      </c>
    </row>
    <row r="53" spans="1:17">
      <c r="A53" s="1" t="s">
        <v>383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1491138</v>
      </c>
      <c r="L53" s="7"/>
      <c r="M53" s="7">
        <v>1491138000000</v>
      </c>
      <c r="N53" s="7"/>
      <c r="O53" s="7">
        <v>1327582346069</v>
      </c>
      <c r="P53" s="7"/>
      <c r="Q53" s="7">
        <f t="shared" si="1"/>
        <v>163555653931</v>
      </c>
    </row>
    <row r="54" spans="1:17">
      <c r="A54" s="1" t="s">
        <v>132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547280</v>
      </c>
      <c r="L54" s="7"/>
      <c r="M54" s="7">
        <v>349994165889</v>
      </c>
      <c r="N54" s="7"/>
      <c r="O54" s="7">
        <v>327786641102</v>
      </c>
      <c r="P54" s="7"/>
      <c r="Q54" s="7">
        <f t="shared" si="1"/>
        <v>22207524787</v>
      </c>
    </row>
    <row r="55" spans="1:17">
      <c r="A55" s="1" t="s">
        <v>129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524350</v>
      </c>
      <c r="L55" s="7"/>
      <c r="M55" s="7">
        <v>349995812478</v>
      </c>
      <c r="N55" s="7"/>
      <c r="O55" s="7">
        <v>324527583611</v>
      </c>
      <c r="P55" s="7"/>
      <c r="Q55" s="7">
        <f t="shared" si="1"/>
        <v>25468228867</v>
      </c>
    </row>
    <row r="56" spans="1:17">
      <c r="A56" s="1" t="s">
        <v>135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1000000</v>
      </c>
      <c r="L56" s="7"/>
      <c r="M56" s="7">
        <v>803991875000</v>
      </c>
      <c r="N56" s="7"/>
      <c r="O56" s="7">
        <v>735586407574</v>
      </c>
      <c r="P56" s="7"/>
      <c r="Q56" s="7">
        <f t="shared" si="1"/>
        <v>68405467426</v>
      </c>
    </row>
    <row r="57" spans="1:17">
      <c r="A57" s="1" t="s">
        <v>118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2000000</v>
      </c>
      <c r="L57" s="7"/>
      <c r="M57" s="7">
        <v>1851031875000</v>
      </c>
      <c r="N57" s="7"/>
      <c r="O57" s="7">
        <v>1627012813331</v>
      </c>
      <c r="P57" s="7"/>
      <c r="Q57" s="7">
        <f t="shared" si="1"/>
        <v>224019061669</v>
      </c>
    </row>
    <row r="58" spans="1:17">
      <c r="A58" s="1" t="s">
        <v>384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1391012</v>
      </c>
      <c r="L58" s="7"/>
      <c r="M58" s="7">
        <v>1391012000000</v>
      </c>
      <c r="N58" s="7"/>
      <c r="O58" s="7">
        <v>1338732903558</v>
      </c>
      <c r="P58" s="7"/>
      <c r="Q58" s="7">
        <f t="shared" si="1"/>
        <v>52279096442</v>
      </c>
    </row>
    <row r="59" spans="1:17">
      <c r="A59" s="1" t="s">
        <v>385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723917</v>
      </c>
      <c r="L59" s="7"/>
      <c r="M59" s="7">
        <v>722594726154</v>
      </c>
      <c r="N59" s="7"/>
      <c r="O59" s="7">
        <v>621445806661</v>
      </c>
      <c r="P59" s="7"/>
      <c r="Q59" s="7">
        <f t="shared" si="1"/>
        <v>101148919493</v>
      </c>
    </row>
    <row r="60" spans="1:17">
      <c r="A60" s="1" t="s">
        <v>130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3047000</v>
      </c>
      <c r="L60" s="7"/>
      <c r="M60" s="7">
        <v>2000499725000</v>
      </c>
      <c r="N60" s="7"/>
      <c r="O60" s="7">
        <v>1888294924295</v>
      </c>
      <c r="P60" s="7"/>
      <c r="Q60" s="7">
        <f t="shared" si="1"/>
        <v>112204800705</v>
      </c>
    </row>
    <row r="61" spans="1:17">
      <c r="A61" s="1" t="s">
        <v>386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61179</v>
      </c>
      <c r="L61" s="7"/>
      <c r="M61" s="7">
        <v>61179000000</v>
      </c>
      <c r="N61" s="7"/>
      <c r="O61" s="7">
        <v>56924904621</v>
      </c>
      <c r="P61" s="7"/>
      <c r="Q61" s="7">
        <f t="shared" si="1"/>
        <v>4254095379</v>
      </c>
    </row>
    <row r="62" spans="1:17">
      <c r="A62" s="1" t="s">
        <v>266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3432295</v>
      </c>
      <c r="L62" s="7"/>
      <c r="M62" s="7">
        <v>2960833974000</v>
      </c>
      <c r="N62" s="7"/>
      <c r="O62" s="7">
        <v>2658036878273</v>
      </c>
      <c r="P62" s="7"/>
      <c r="Q62" s="7">
        <f t="shared" si="1"/>
        <v>302797095727</v>
      </c>
    </row>
    <row r="63" spans="1:17">
      <c r="A63" s="1" t="s">
        <v>387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802694</v>
      </c>
      <c r="L63" s="7"/>
      <c r="M63" s="7">
        <v>802694000000</v>
      </c>
      <c r="N63" s="7"/>
      <c r="O63" s="7">
        <v>790701613137</v>
      </c>
      <c r="P63" s="7"/>
      <c r="Q63" s="7">
        <f t="shared" si="1"/>
        <v>11992386863</v>
      </c>
    </row>
    <row r="64" spans="1:17">
      <c r="A64" s="1" t="s">
        <v>264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800429</v>
      </c>
      <c r="L64" s="7"/>
      <c r="M64" s="7">
        <v>555089386500</v>
      </c>
      <c r="N64" s="7"/>
      <c r="O64" s="7">
        <v>523997703204</v>
      </c>
      <c r="P64" s="7"/>
      <c r="Q64" s="7">
        <f t="shared" si="1"/>
        <v>31091683296</v>
      </c>
    </row>
    <row r="65" spans="1:17">
      <c r="A65" s="1" t="s">
        <v>388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26801</v>
      </c>
      <c r="L65" s="7"/>
      <c r="M65" s="7">
        <v>23232876084</v>
      </c>
      <c r="N65" s="7"/>
      <c r="O65" s="7">
        <v>20506380527</v>
      </c>
      <c r="P65" s="7"/>
      <c r="Q65" s="7">
        <f t="shared" si="1"/>
        <v>2726495557</v>
      </c>
    </row>
    <row r="66" spans="1:17">
      <c r="A66" s="1" t="s">
        <v>126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1663940</v>
      </c>
      <c r="L66" s="7"/>
      <c r="M66" s="7">
        <v>1503133387605</v>
      </c>
      <c r="N66" s="7"/>
      <c r="O66" s="7">
        <v>1333962632211</v>
      </c>
      <c r="P66" s="7"/>
      <c r="Q66" s="7">
        <f t="shared" si="1"/>
        <v>169170755394</v>
      </c>
    </row>
    <row r="67" spans="1:17">
      <c r="A67" s="1" t="s">
        <v>389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4972068</v>
      </c>
      <c r="L67" s="7"/>
      <c r="M67" s="7">
        <v>4968064280000</v>
      </c>
      <c r="N67" s="7"/>
      <c r="O67" s="7">
        <v>4706474312221</v>
      </c>
      <c r="P67" s="7"/>
      <c r="Q67" s="7">
        <f t="shared" si="1"/>
        <v>261589967779</v>
      </c>
    </row>
    <row r="68" spans="1:17">
      <c r="A68" s="1" t="s">
        <v>390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3982007</v>
      </c>
      <c r="L68" s="7"/>
      <c r="M68" s="7">
        <v>3982007000000</v>
      </c>
      <c r="N68" s="7"/>
      <c r="O68" s="7">
        <v>3819002617670</v>
      </c>
      <c r="P68" s="7"/>
      <c r="Q68" s="7">
        <f t="shared" si="1"/>
        <v>163004382330</v>
      </c>
    </row>
    <row r="69" spans="1:17">
      <c r="A69" s="1" t="s">
        <v>247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2700</v>
      </c>
      <c r="L69" s="7"/>
      <c r="M69" s="7">
        <v>2699895375</v>
      </c>
      <c r="N69" s="7"/>
      <c r="O69" s="7">
        <v>2564900601</v>
      </c>
      <c r="P69" s="7"/>
      <c r="Q69" s="7">
        <f t="shared" si="1"/>
        <v>134994774</v>
      </c>
    </row>
    <row r="70" spans="1:17">
      <c r="A70" s="1" t="s">
        <v>310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4000000</v>
      </c>
      <c r="L70" s="7"/>
      <c r="M70" s="7">
        <v>4029069500000</v>
      </c>
      <c r="N70" s="7"/>
      <c r="O70" s="7">
        <v>3979417791585</v>
      </c>
      <c r="P70" s="7"/>
      <c r="Q70" s="7">
        <f t="shared" si="1"/>
        <v>49651708415</v>
      </c>
    </row>
    <row r="71" spans="1:17">
      <c r="A71" s="1" t="s">
        <v>220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5400</v>
      </c>
      <c r="L71" s="7"/>
      <c r="M71" s="7">
        <v>5319793850</v>
      </c>
      <c r="N71" s="7"/>
      <c r="O71" s="7">
        <v>5134537988</v>
      </c>
      <c r="P71" s="7"/>
      <c r="Q71" s="7">
        <f t="shared" si="1"/>
        <v>185255862</v>
      </c>
    </row>
    <row r="72" spans="1:17">
      <c r="A72" s="1" t="s">
        <v>325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2290000</v>
      </c>
      <c r="L72" s="7"/>
      <c r="M72" s="7">
        <v>2289999205004</v>
      </c>
      <c r="N72" s="7"/>
      <c r="O72" s="7">
        <v>2274264655363</v>
      </c>
      <c r="P72" s="7"/>
      <c r="Q72" s="7">
        <f t="shared" si="1"/>
        <v>15734549641</v>
      </c>
    </row>
    <row r="73" spans="1:17">
      <c r="A73" s="1" t="s">
        <v>334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89" si="2">E73-G73</f>
        <v>0</v>
      </c>
      <c r="J73" s="7"/>
      <c r="K73" s="7">
        <v>1275000</v>
      </c>
      <c r="L73" s="7"/>
      <c r="M73" s="7">
        <v>1275000000000</v>
      </c>
      <c r="N73" s="7"/>
      <c r="O73" s="7">
        <v>1274950593750</v>
      </c>
      <c r="P73" s="7"/>
      <c r="Q73" s="7">
        <f t="shared" ref="Q73:Q89" si="3">M73-O73</f>
        <v>49406250</v>
      </c>
    </row>
    <row r="74" spans="1:17">
      <c r="A74" s="1" t="s">
        <v>318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5819000</v>
      </c>
      <c r="L74" s="7"/>
      <c r="M74" s="7">
        <v>5819000000000</v>
      </c>
      <c r="N74" s="7"/>
      <c r="O74" s="7">
        <v>5789680641181</v>
      </c>
      <c r="P74" s="7"/>
      <c r="Q74" s="7">
        <f t="shared" si="3"/>
        <v>29319358819</v>
      </c>
    </row>
    <row r="75" spans="1:17">
      <c r="A75" s="1" t="s">
        <v>324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9009000</v>
      </c>
      <c r="L75" s="7"/>
      <c r="M75" s="7">
        <v>8935593252218</v>
      </c>
      <c r="N75" s="7"/>
      <c r="O75" s="7">
        <v>8863962549599</v>
      </c>
      <c r="P75" s="7"/>
      <c r="Q75" s="7">
        <f t="shared" si="3"/>
        <v>71630702619</v>
      </c>
    </row>
    <row r="76" spans="1:17">
      <c r="A76" s="1" t="s">
        <v>229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2532500</v>
      </c>
      <c r="L76" s="7"/>
      <c r="M76" s="7">
        <v>2410232848772</v>
      </c>
      <c r="N76" s="7"/>
      <c r="O76" s="7">
        <v>2347030049061</v>
      </c>
      <c r="P76" s="7"/>
      <c r="Q76" s="7">
        <f t="shared" si="3"/>
        <v>63202799711</v>
      </c>
    </row>
    <row r="77" spans="1:17">
      <c r="A77" s="1" t="s">
        <v>314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2910155</v>
      </c>
      <c r="L77" s="7"/>
      <c r="M77" s="7">
        <v>2910154969000</v>
      </c>
      <c r="N77" s="7"/>
      <c r="O77" s="7">
        <v>2851841386863</v>
      </c>
      <c r="P77" s="7"/>
      <c r="Q77" s="7">
        <f t="shared" si="3"/>
        <v>58313582137</v>
      </c>
    </row>
    <row r="78" spans="1:17">
      <c r="A78" s="1" t="s">
        <v>320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500000</v>
      </c>
      <c r="L78" s="7"/>
      <c r="M78" s="7">
        <v>500000000000</v>
      </c>
      <c r="N78" s="7"/>
      <c r="O78" s="7">
        <v>489981012500</v>
      </c>
      <c r="P78" s="7"/>
      <c r="Q78" s="7">
        <f t="shared" si="3"/>
        <v>10018987500</v>
      </c>
    </row>
    <row r="79" spans="1:17">
      <c r="A79" s="1" t="s">
        <v>316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7823000</v>
      </c>
      <c r="L79" s="7"/>
      <c r="M79" s="7">
        <v>7823000000000</v>
      </c>
      <c r="N79" s="7"/>
      <c r="O79" s="7">
        <v>7666242921575</v>
      </c>
      <c r="P79" s="7"/>
      <c r="Q79" s="7">
        <f t="shared" si="3"/>
        <v>156757078425</v>
      </c>
    </row>
    <row r="80" spans="1:17">
      <c r="A80" s="1" t="s">
        <v>189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1988100</v>
      </c>
      <c r="L80" s="7"/>
      <c r="M80" s="7">
        <v>1900336331551</v>
      </c>
      <c r="N80" s="7"/>
      <c r="O80" s="7">
        <v>1894636105500</v>
      </c>
      <c r="P80" s="7"/>
      <c r="Q80" s="7">
        <f t="shared" si="3"/>
        <v>5700226051</v>
      </c>
    </row>
    <row r="81" spans="1:17">
      <c r="A81" s="1" t="s">
        <v>322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11178600</v>
      </c>
      <c r="L81" s="7"/>
      <c r="M81" s="7">
        <v>11108656046953</v>
      </c>
      <c r="N81" s="7"/>
      <c r="O81" s="7">
        <v>10779062881715</v>
      </c>
      <c r="P81" s="7"/>
      <c r="Q81" s="7">
        <f t="shared" si="3"/>
        <v>329593165238</v>
      </c>
    </row>
    <row r="82" spans="1:17">
      <c r="A82" s="1" t="s">
        <v>223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1022694</v>
      </c>
      <c r="L82" s="7"/>
      <c r="M82" s="7">
        <v>999983920165</v>
      </c>
      <c r="N82" s="7"/>
      <c r="O82" s="7">
        <v>964670890449</v>
      </c>
      <c r="P82" s="7"/>
      <c r="Q82" s="7">
        <f t="shared" si="3"/>
        <v>35313029716</v>
      </c>
    </row>
    <row r="83" spans="1:17">
      <c r="A83" s="1" t="s">
        <v>312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1463222</v>
      </c>
      <c r="L83" s="7"/>
      <c r="M83" s="7">
        <v>1447655709829</v>
      </c>
      <c r="N83" s="7"/>
      <c r="O83" s="7">
        <v>1409257900994</v>
      </c>
      <c r="P83" s="7"/>
      <c r="Q83" s="7">
        <f t="shared" si="3"/>
        <v>38397808835</v>
      </c>
    </row>
    <row r="84" spans="1:17">
      <c r="A84" s="1" t="s">
        <v>231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4302024</v>
      </c>
      <c r="L84" s="7"/>
      <c r="M84" s="7">
        <v>4045311601157</v>
      </c>
      <c r="N84" s="7"/>
      <c r="O84" s="7">
        <v>3970122848400</v>
      </c>
      <c r="P84" s="7"/>
      <c r="Q84" s="7">
        <f t="shared" si="3"/>
        <v>75188752757</v>
      </c>
    </row>
    <row r="85" spans="1:17">
      <c r="A85" s="1" t="s">
        <v>226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41100</v>
      </c>
      <c r="L85" s="7"/>
      <c r="M85" s="7">
        <v>39928285730</v>
      </c>
      <c r="N85" s="7"/>
      <c r="O85" s="7">
        <v>38385912491</v>
      </c>
      <c r="P85" s="7"/>
      <c r="Q85" s="7">
        <f t="shared" si="3"/>
        <v>1542373239</v>
      </c>
    </row>
    <row r="86" spans="1:17">
      <c r="A86" s="1" t="s">
        <v>240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4200</v>
      </c>
      <c r="L86" s="7"/>
      <c r="M86" s="7">
        <v>4037843528</v>
      </c>
      <c r="N86" s="7"/>
      <c r="O86" s="7">
        <v>3947601073</v>
      </c>
      <c r="P86" s="7"/>
      <c r="Q86" s="7">
        <f t="shared" si="3"/>
        <v>90242455</v>
      </c>
    </row>
    <row r="87" spans="1:17">
      <c r="A87" s="1" t="s">
        <v>332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1510000</v>
      </c>
      <c r="L87" s="7"/>
      <c r="M87" s="7">
        <v>1510000000000</v>
      </c>
      <c r="N87" s="7"/>
      <c r="O87" s="7">
        <v>1464643242875</v>
      </c>
      <c r="P87" s="7"/>
      <c r="Q87" s="7">
        <f t="shared" si="3"/>
        <v>45356757125</v>
      </c>
    </row>
    <row r="88" spans="1:17">
      <c r="A88" s="1" t="s">
        <v>329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3000</v>
      </c>
      <c r="L88" s="7"/>
      <c r="M88" s="7">
        <v>3000000000</v>
      </c>
      <c r="N88" s="7"/>
      <c r="O88" s="7">
        <v>2969887912</v>
      </c>
      <c r="P88" s="7"/>
      <c r="Q88" s="7">
        <f t="shared" si="3"/>
        <v>30112088</v>
      </c>
    </row>
    <row r="89" spans="1:17">
      <c r="A89" s="1" t="s">
        <v>331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990000</v>
      </c>
      <c r="L89" s="7"/>
      <c r="M89" s="7">
        <v>990000000000</v>
      </c>
      <c r="N89" s="7"/>
      <c r="O89" s="7">
        <v>976547657311</v>
      </c>
      <c r="P89" s="7"/>
      <c r="Q89" s="7">
        <f t="shared" si="3"/>
        <v>13452342689</v>
      </c>
    </row>
    <row r="90" spans="1:17" ht="24.75" thickBot="1">
      <c r="C90" s="7"/>
      <c r="D90" s="7"/>
      <c r="E90" s="10">
        <f>SUM(E8:E89)</f>
        <v>13177019294274</v>
      </c>
      <c r="F90" s="7"/>
      <c r="G90" s="10">
        <f>SUM(G8:G89)</f>
        <v>12636411480940</v>
      </c>
      <c r="H90" s="7"/>
      <c r="I90" s="10">
        <f>SUM(I8:I89)</f>
        <v>540607813334</v>
      </c>
      <c r="J90" s="7"/>
      <c r="K90" s="7"/>
      <c r="L90" s="7"/>
      <c r="M90" s="10">
        <f>SUM(M8:M89)</f>
        <v>125751818772808</v>
      </c>
      <c r="N90" s="7"/>
      <c r="O90" s="10">
        <f>SUM(O8:O89)</f>
        <v>120922284359304</v>
      </c>
      <c r="P90" s="7"/>
      <c r="Q90" s="10">
        <f>SUM(Q8:Q89)</f>
        <v>4829534413504</v>
      </c>
    </row>
    <row r="91" spans="1:17" ht="24.75" thickTop="1">
      <c r="I91" s="7"/>
      <c r="J91" s="7"/>
      <c r="K91" s="7"/>
      <c r="L91" s="7"/>
      <c r="M91" s="7"/>
      <c r="N91" s="7"/>
      <c r="O91" s="7"/>
      <c r="P91" s="7"/>
      <c r="Q91" s="7"/>
    </row>
    <row r="92" spans="1:17">
      <c r="I92" s="6"/>
      <c r="Q92" s="6"/>
    </row>
    <row r="93" spans="1:17">
      <c r="I93" s="3"/>
      <c r="Q93" s="6"/>
    </row>
    <row r="94" spans="1:17">
      <c r="I94" s="17"/>
      <c r="Q94" s="6"/>
    </row>
    <row r="95" spans="1:17">
      <c r="I95" s="18"/>
      <c r="Q95" s="6"/>
    </row>
    <row r="96" spans="1:17">
      <c r="Q96" s="6"/>
    </row>
    <row r="97" spans="9:17">
      <c r="I97" s="7"/>
      <c r="J97" s="7"/>
      <c r="K97" s="7"/>
      <c r="L97" s="7"/>
      <c r="M97" s="7"/>
      <c r="N97" s="7"/>
      <c r="O97" s="7"/>
      <c r="P97" s="7"/>
      <c r="Q97" s="7"/>
    </row>
    <row r="98" spans="9:17">
      <c r="I98" s="3"/>
      <c r="Q98" s="6"/>
    </row>
    <row r="99" spans="9:17">
      <c r="I99" s="3"/>
      <c r="Q99" s="6"/>
    </row>
    <row r="100" spans="9:17">
      <c r="Q100" s="6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4"/>
  <sheetViews>
    <sheetView rightToLeft="1" workbookViewId="0">
      <selection activeCell="G72" sqref="G72"/>
    </sheetView>
  </sheetViews>
  <sheetFormatPr defaultRowHeight="24"/>
  <cols>
    <col min="1" max="1" width="36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301</v>
      </c>
      <c r="D6" s="20" t="s">
        <v>301</v>
      </c>
      <c r="E6" s="20" t="s">
        <v>301</v>
      </c>
      <c r="F6" s="20" t="s">
        <v>301</v>
      </c>
      <c r="G6" s="20" t="s">
        <v>301</v>
      </c>
      <c r="H6" s="20" t="s">
        <v>301</v>
      </c>
      <c r="I6" s="20" t="s">
        <v>301</v>
      </c>
      <c r="J6" s="20" t="s">
        <v>301</v>
      </c>
      <c r="K6" s="20" t="s">
        <v>301</v>
      </c>
      <c r="M6" s="20" t="s">
        <v>302</v>
      </c>
      <c r="N6" s="20" t="s">
        <v>302</v>
      </c>
      <c r="O6" s="20" t="s">
        <v>302</v>
      </c>
      <c r="P6" s="20" t="s">
        <v>302</v>
      </c>
      <c r="Q6" s="20" t="s">
        <v>302</v>
      </c>
      <c r="R6" s="20" t="s">
        <v>302</v>
      </c>
      <c r="S6" s="20" t="s">
        <v>302</v>
      </c>
      <c r="T6" s="20" t="s">
        <v>302</v>
      </c>
      <c r="U6" s="20" t="s">
        <v>302</v>
      </c>
    </row>
    <row r="7" spans="1:21" ht="24.75">
      <c r="A7" s="20" t="s">
        <v>3</v>
      </c>
      <c r="C7" s="20" t="s">
        <v>391</v>
      </c>
      <c r="E7" s="20" t="s">
        <v>392</v>
      </c>
      <c r="G7" s="20" t="s">
        <v>393</v>
      </c>
      <c r="I7" s="20" t="s">
        <v>281</v>
      </c>
      <c r="K7" s="20" t="s">
        <v>394</v>
      </c>
      <c r="M7" s="20" t="s">
        <v>391</v>
      </c>
      <c r="O7" s="20" t="s">
        <v>392</v>
      </c>
      <c r="Q7" s="20" t="s">
        <v>393</v>
      </c>
      <c r="S7" s="20" t="s">
        <v>281</v>
      </c>
      <c r="U7" s="20" t="s">
        <v>394</v>
      </c>
    </row>
    <row r="8" spans="1:21">
      <c r="A8" s="1" t="s">
        <v>61</v>
      </c>
      <c r="C8" s="7">
        <v>0</v>
      </c>
      <c r="D8" s="7"/>
      <c r="E8" s="7">
        <v>-4567073</v>
      </c>
      <c r="F8" s="7"/>
      <c r="G8" s="7">
        <v>129183869</v>
      </c>
      <c r="H8" s="7"/>
      <c r="I8" s="7">
        <f>C8+E8+G8</f>
        <v>124616796</v>
      </c>
      <c r="J8" s="7"/>
      <c r="K8" s="8">
        <f>I8/$I$63</f>
        <v>7.3177935382328953E-3</v>
      </c>
      <c r="L8" s="7"/>
      <c r="M8" s="7">
        <v>0</v>
      </c>
      <c r="N8" s="7"/>
      <c r="O8" s="7">
        <v>-4567073</v>
      </c>
      <c r="P8" s="7"/>
      <c r="Q8" s="7">
        <v>129183869</v>
      </c>
      <c r="R8" s="7"/>
      <c r="S8" s="7">
        <f>M8+O8+Q8</f>
        <v>124616796</v>
      </c>
      <c r="T8" s="4"/>
      <c r="U8" s="8">
        <f>S8/$S$63</f>
        <v>1.5496337073681176E-3</v>
      </c>
    </row>
    <row r="9" spans="1:21">
      <c r="A9" s="1" t="s">
        <v>19</v>
      </c>
      <c r="C9" s="7">
        <v>0</v>
      </c>
      <c r="D9" s="7"/>
      <c r="E9" s="7">
        <v>528187269</v>
      </c>
      <c r="F9" s="7"/>
      <c r="G9" s="7">
        <v>3901080</v>
      </c>
      <c r="H9" s="7"/>
      <c r="I9" s="7">
        <f t="shared" ref="I9:I62" si="0">C9+E9+G9</f>
        <v>532088349</v>
      </c>
      <c r="J9" s="7"/>
      <c r="K9" s="8">
        <f t="shared" ref="K9:K62" si="1">I9/$I$63</f>
        <v>3.1245488626438521E-2</v>
      </c>
      <c r="L9" s="7"/>
      <c r="M9" s="7">
        <v>7751000000</v>
      </c>
      <c r="N9" s="7"/>
      <c r="O9" s="7">
        <v>-5416964864</v>
      </c>
      <c r="P9" s="7"/>
      <c r="Q9" s="7">
        <v>27126257</v>
      </c>
      <c r="R9" s="7"/>
      <c r="S9" s="7">
        <f t="shared" ref="S9:S61" si="2">M9+O9+Q9</f>
        <v>2361161393</v>
      </c>
      <c r="T9" s="4"/>
      <c r="U9" s="8">
        <f t="shared" ref="U9:U62" si="3">S9/$S$63</f>
        <v>2.9361493799993536E-2</v>
      </c>
    </row>
    <row r="10" spans="1:21">
      <c r="A10" s="1" t="s">
        <v>46</v>
      </c>
      <c r="C10" s="7">
        <v>0</v>
      </c>
      <c r="D10" s="7"/>
      <c r="E10" s="7">
        <v>7457363275</v>
      </c>
      <c r="F10" s="7"/>
      <c r="G10" s="7">
        <v>651060245</v>
      </c>
      <c r="H10" s="7"/>
      <c r="I10" s="7">
        <f t="shared" si="0"/>
        <v>8108423520</v>
      </c>
      <c r="J10" s="7"/>
      <c r="K10" s="8">
        <f t="shared" si="1"/>
        <v>0.47614584184873143</v>
      </c>
      <c r="L10" s="7"/>
      <c r="M10" s="7">
        <v>0</v>
      </c>
      <c r="N10" s="7"/>
      <c r="O10" s="7">
        <v>17832868221</v>
      </c>
      <c r="P10" s="7"/>
      <c r="Q10" s="7">
        <v>1261009825</v>
      </c>
      <c r="R10" s="7"/>
      <c r="S10" s="7">
        <f t="shared" si="2"/>
        <v>19093878046</v>
      </c>
      <c r="T10" s="4"/>
      <c r="U10" s="8">
        <f t="shared" si="3"/>
        <v>0.23743602768007044</v>
      </c>
    </row>
    <row r="11" spans="1:21">
      <c r="A11" s="1" t="s">
        <v>52</v>
      </c>
      <c r="C11" s="7">
        <v>0</v>
      </c>
      <c r="D11" s="7"/>
      <c r="E11" s="7">
        <v>3692114825</v>
      </c>
      <c r="F11" s="7"/>
      <c r="G11" s="7">
        <v>-2482731774</v>
      </c>
      <c r="H11" s="7"/>
      <c r="I11" s="7">
        <f t="shared" si="0"/>
        <v>1209383051</v>
      </c>
      <c r="J11" s="7"/>
      <c r="K11" s="8">
        <f t="shared" si="1"/>
        <v>7.101783836471115E-2</v>
      </c>
      <c r="L11" s="7"/>
      <c r="M11" s="7">
        <v>57100065000</v>
      </c>
      <c r="N11" s="7"/>
      <c r="O11" s="7">
        <v>-45985267188</v>
      </c>
      <c r="P11" s="7"/>
      <c r="Q11" s="7">
        <v>-27704837438</v>
      </c>
      <c r="R11" s="7"/>
      <c r="S11" s="7">
        <f t="shared" si="2"/>
        <v>-16590039626</v>
      </c>
      <c r="T11" s="4"/>
      <c r="U11" s="8">
        <f t="shared" si="3"/>
        <v>-0.20630031774386465</v>
      </c>
    </row>
    <row r="12" spans="1:21">
      <c r="A12" s="1" t="s">
        <v>54</v>
      </c>
      <c r="C12" s="7">
        <v>0</v>
      </c>
      <c r="D12" s="7"/>
      <c r="E12" s="7">
        <v>8258638963</v>
      </c>
      <c r="F12" s="7"/>
      <c r="G12" s="7">
        <v>-12934761240</v>
      </c>
      <c r="H12" s="7"/>
      <c r="I12" s="7">
        <f t="shared" si="0"/>
        <v>-4676122277</v>
      </c>
      <c r="J12" s="7"/>
      <c r="K12" s="8">
        <f t="shared" si="1"/>
        <v>-0.27459298008767208</v>
      </c>
      <c r="L12" s="7"/>
      <c r="M12" s="7">
        <v>286895124600</v>
      </c>
      <c r="N12" s="7"/>
      <c r="O12" s="7">
        <v>-221573876075</v>
      </c>
      <c r="P12" s="7"/>
      <c r="Q12" s="7">
        <v>-63633872779</v>
      </c>
      <c r="R12" s="7"/>
      <c r="S12" s="7">
        <f t="shared" si="2"/>
        <v>1687375746</v>
      </c>
      <c r="T12" s="4"/>
      <c r="U12" s="8">
        <f t="shared" si="3"/>
        <v>2.0982840330745007E-2</v>
      </c>
    </row>
    <row r="13" spans="1:21">
      <c r="A13" s="1" t="s">
        <v>368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8">
        <f t="shared" si="1"/>
        <v>0</v>
      </c>
      <c r="L13" s="7"/>
      <c r="M13" s="7">
        <v>0</v>
      </c>
      <c r="N13" s="7"/>
      <c r="O13" s="7">
        <v>0</v>
      </c>
      <c r="P13" s="7"/>
      <c r="Q13" s="7">
        <v>36090842205</v>
      </c>
      <c r="R13" s="7"/>
      <c r="S13" s="7">
        <f t="shared" si="2"/>
        <v>36090842205</v>
      </c>
      <c r="T13" s="4"/>
      <c r="U13" s="8">
        <f t="shared" si="3"/>
        <v>0.4487965298688299</v>
      </c>
    </row>
    <row r="14" spans="1:21">
      <c r="A14" s="1" t="s">
        <v>40</v>
      </c>
      <c r="C14" s="7">
        <v>18485455319</v>
      </c>
      <c r="D14" s="7"/>
      <c r="E14" s="7">
        <v>-19119295705</v>
      </c>
      <c r="F14" s="7"/>
      <c r="G14" s="7">
        <v>0</v>
      </c>
      <c r="H14" s="7"/>
      <c r="I14" s="7">
        <f t="shared" si="0"/>
        <v>-633840386</v>
      </c>
      <c r="J14" s="7"/>
      <c r="K14" s="8">
        <f t="shared" si="1"/>
        <v>-3.7220609338582608E-2</v>
      </c>
      <c r="L14" s="7"/>
      <c r="M14" s="7">
        <v>18485455319</v>
      </c>
      <c r="N14" s="7"/>
      <c r="O14" s="7">
        <v>-2987621830</v>
      </c>
      <c r="P14" s="7"/>
      <c r="Q14" s="7">
        <v>23282709330</v>
      </c>
      <c r="R14" s="7"/>
      <c r="S14" s="7">
        <f t="shared" si="2"/>
        <v>38780542819</v>
      </c>
      <c r="T14" s="4"/>
      <c r="U14" s="8">
        <f t="shared" si="3"/>
        <v>0.48224347175765137</v>
      </c>
    </row>
    <row r="15" spans="1:21">
      <c r="A15" s="1" t="s">
        <v>33</v>
      </c>
      <c r="C15" s="7">
        <v>0</v>
      </c>
      <c r="D15" s="7"/>
      <c r="E15" s="7">
        <v>-1070932501</v>
      </c>
      <c r="F15" s="7"/>
      <c r="G15" s="7">
        <v>0</v>
      </c>
      <c r="H15" s="7"/>
      <c r="I15" s="7">
        <f t="shared" si="0"/>
        <v>-1070932501</v>
      </c>
      <c r="J15" s="7"/>
      <c r="K15" s="8">
        <f t="shared" si="1"/>
        <v>-6.2887694012782949E-2</v>
      </c>
      <c r="L15" s="7"/>
      <c r="M15" s="7">
        <v>2225069043</v>
      </c>
      <c r="N15" s="7"/>
      <c r="O15" s="7">
        <v>-4539241878</v>
      </c>
      <c r="P15" s="7"/>
      <c r="Q15" s="7">
        <v>-344285</v>
      </c>
      <c r="R15" s="7"/>
      <c r="S15" s="7">
        <f t="shared" si="2"/>
        <v>-2314517120</v>
      </c>
      <c r="T15" s="4"/>
      <c r="U15" s="8">
        <f t="shared" si="3"/>
        <v>-2.8781463338477892E-2</v>
      </c>
    </row>
    <row r="16" spans="1:21">
      <c r="A16" s="1" t="s">
        <v>18</v>
      </c>
      <c r="C16" s="7">
        <v>0</v>
      </c>
      <c r="D16" s="7"/>
      <c r="E16" s="7">
        <v>14645516444</v>
      </c>
      <c r="F16" s="7"/>
      <c r="G16" s="7">
        <v>0</v>
      </c>
      <c r="H16" s="7"/>
      <c r="I16" s="7">
        <f t="shared" si="0"/>
        <v>14645516444</v>
      </c>
      <c r="J16" s="7"/>
      <c r="K16" s="8">
        <f t="shared" si="1"/>
        <v>0.86001942786257168</v>
      </c>
      <c r="L16" s="7"/>
      <c r="M16" s="7">
        <v>221677071728</v>
      </c>
      <c r="N16" s="7"/>
      <c r="O16" s="7">
        <v>-154012454094</v>
      </c>
      <c r="P16" s="7"/>
      <c r="Q16" s="7">
        <v>12937471641</v>
      </c>
      <c r="R16" s="7"/>
      <c r="S16" s="7">
        <f t="shared" si="2"/>
        <v>80602089275</v>
      </c>
      <c r="T16" s="4"/>
      <c r="U16" s="8">
        <f t="shared" si="3"/>
        <v>1.0023024057273486</v>
      </c>
    </row>
    <row r="17" spans="1:21">
      <c r="A17" s="1" t="s">
        <v>369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8">
        <f t="shared" si="1"/>
        <v>0</v>
      </c>
      <c r="L17" s="7"/>
      <c r="M17" s="7">
        <v>0</v>
      </c>
      <c r="N17" s="7"/>
      <c r="O17" s="7">
        <v>0</v>
      </c>
      <c r="P17" s="7"/>
      <c r="Q17" s="7">
        <v>95981177357</v>
      </c>
      <c r="R17" s="7"/>
      <c r="S17" s="7">
        <f t="shared" si="2"/>
        <v>95981177357</v>
      </c>
      <c r="T17" s="4"/>
      <c r="U17" s="8">
        <f t="shared" si="3"/>
        <v>1.1935443092701945</v>
      </c>
    </row>
    <row r="18" spans="1:21">
      <c r="A18" s="1" t="s">
        <v>32</v>
      </c>
      <c r="C18" s="7">
        <v>0</v>
      </c>
      <c r="D18" s="7"/>
      <c r="E18" s="7">
        <v>-1152321022</v>
      </c>
      <c r="F18" s="7"/>
      <c r="G18" s="7">
        <v>0</v>
      </c>
      <c r="H18" s="7"/>
      <c r="I18" s="7">
        <f t="shared" si="0"/>
        <v>-1152321022</v>
      </c>
      <c r="J18" s="7"/>
      <c r="K18" s="8">
        <f t="shared" si="1"/>
        <v>-6.766702081444563E-2</v>
      </c>
      <c r="L18" s="7"/>
      <c r="M18" s="7">
        <v>28669147122</v>
      </c>
      <c r="N18" s="7"/>
      <c r="O18" s="7">
        <v>-37685058062</v>
      </c>
      <c r="P18" s="7"/>
      <c r="Q18" s="7">
        <v>-166888337</v>
      </c>
      <c r="R18" s="7"/>
      <c r="S18" s="7">
        <f t="shared" si="2"/>
        <v>-9182799277</v>
      </c>
      <c r="T18" s="4"/>
      <c r="U18" s="8">
        <f t="shared" si="3"/>
        <v>-0.1141898664096193</v>
      </c>
    </row>
    <row r="19" spans="1:21">
      <c r="A19" s="1" t="s">
        <v>370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8">
        <f t="shared" si="1"/>
        <v>0</v>
      </c>
      <c r="L19" s="7"/>
      <c r="M19" s="7">
        <v>0</v>
      </c>
      <c r="N19" s="7"/>
      <c r="O19" s="7">
        <v>0</v>
      </c>
      <c r="P19" s="7"/>
      <c r="Q19" s="7">
        <v>-1430493966</v>
      </c>
      <c r="R19" s="7"/>
      <c r="S19" s="7">
        <f t="shared" si="2"/>
        <v>-1430493966</v>
      </c>
      <c r="T19" s="4"/>
      <c r="U19" s="8">
        <f t="shared" si="3"/>
        <v>-1.7788466234521887E-2</v>
      </c>
    </row>
    <row r="20" spans="1:21">
      <c r="A20" s="1" t="s">
        <v>45</v>
      </c>
      <c r="C20" s="7">
        <v>0</v>
      </c>
      <c r="D20" s="7"/>
      <c r="E20" s="7">
        <v>2078559632</v>
      </c>
      <c r="F20" s="7"/>
      <c r="G20" s="7">
        <v>0</v>
      </c>
      <c r="H20" s="7"/>
      <c r="I20" s="7">
        <f t="shared" si="0"/>
        <v>2078559632</v>
      </c>
      <c r="J20" s="7"/>
      <c r="K20" s="8">
        <f t="shared" si="1"/>
        <v>0.12205794669830337</v>
      </c>
      <c r="L20" s="7"/>
      <c r="M20" s="7">
        <v>0</v>
      </c>
      <c r="N20" s="7"/>
      <c r="O20" s="7">
        <v>-4136901067</v>
      </c>
      <c r="P20" s="7"/>
      <c r="Q20" s="7">
        <v>-4522294668</v>
      </c>
      <c r="R20" s="7"/>
      <c r="S20" s="7">
        <f t="shared" si="2"/>
        <v>-8659195735</v>
      </c>
      <c r="T20" s="4"/>
      <c r="U20" s="8">
        <f t="shared" si="3"/>
        <v>-0.10767875615783158</v>
      </c>
    </row>
    <row r="21" spans="1:21">
      <c r="A21" s="1" t="s">
        <v>27</v>
      </c>
      <c r="C21" s="7">
        <v>0</v>
      </c>
      <c r="D21" s="7"/>
      <c r="E21" s="7">
        <v>-1151905551</v>
      </c>
      <c r="F21" s="7"/>
      <c r="G21" s="7">
        <v>0</v>
      </c>
      <c r="H21" s="7"/>
      <c r="I21" s="7">
        <f t="shared" si="0"/>
        <v>-1151905551</v>
      </c>
      <c r="J21" s="7"/>
      <c r="K21" s="8">
        <f t="shared" si="1"/>
        <v>-6.7642623372875049E-2</v>
      </c>
      <c r="L21" s="7"/>
      <c r="M21" s="7">
        <v>13707264499</v>
      </c>
      <c r="N21" s="7"/>
      <c r="O21" s="7">
        <v>-48738030483</v>
      </c>
      <c r="P21" s="7"/>
      <c r="Q21" s="7">
        <v>-37325805864</v>
      </c>
      <c r="R21" s="7"/>
      <c r="S21" s="7">
        <f t="shared" si="2"/>
        <v>-72356571848</v>
      </c>
      <c r="T21" s="4"/>
      <c r="U21" s="8">
        <f t="shared" si="3"/>
        <v>-0.89976781849907139</v>
      </c>
    </row>
    <row r="22" spans="1:21">
      <c r="A22" s="1" t="s">
        <v>21</v>
      </c>
      <c r="C22" s="7">
        <v>0</v>
      </c>
      <c r="D22" s="7"/>
      <c r="E22" s="7">
        <v>-96532468</v>
      </c>
      <c r="F22" s="7"/>
      <c r="G22" s="7">
        <v>0</v>
      </c>
      <c r="H22" s="7"/>
      <c r="I22" s="7">
        <f t="shared" si="0"/>
        <v>-96532468</v>
      </c>
      <c r="J22" s="7"/>
      <c r="K22" s="8">
        <f t="shared" si="1"/>
        <v>-5.6686152527952467E-3</v>
      </c>
      <c r="L22" s="7"/>
      <c r="M22" s="7">
        <v>3148700580</v>
      </c>
      <c r="N22" s="7"/>
      <c r="O22" s="7">
        <v>-3583174108</v>
      </c>
      <c r="P22" s="7"/>
      <c r="Q22" s="7">
        <v>-6622441</v>
      </c>
      <c r="R22" s="7"/>
      <c r="S22" s="7">
        <f t="shared" si="2"/>
        <v>-441095969</v>
      </c>
      <c r="T22" s="4"/>
      <c r="U22" s="8">
        <f t="shared" si="3"/>
        <v>-5.4851127912693429E-3</v>
      </c>
    </row>
    <row r="23" spans="1:21">
      <c r="A23" s="1" t="s">
        <v>24</v>
      </c>
      <c r="C23" s="7">
        <v>0</v>
      </c>
      <c r="D23" s="7"/>
      <c r="E23" s="7">
        <v>954161434</v>
      </c>
      <c r="F23" s="7"/>
      <c r="G23" s="7">
        <v>0</v>
      </c>
      <c r="H23" s="7"/>
      <c r="I23" s="7">
        <f t="shared" si="0"/>
        <v>954161434</v>
      </c>
      <c r="J23" s="7"/>
      <c r="K23" s="8">
        <f t="shared" si="1"/>
        <v>5.6030620271734742E-2</v>
      </c>
      <c r="L23" s="7"/>
      <c r="M23" s="7">
        <v>0</v>
      </c>
      <c r="N23" s="7"/>
      <c r="O23" s="7">
        <v>-11414230918</v>
      </c>
      <c r="P23" s="7"/>
      <c r="Q23" s="7">
        <v>375324992</v>
      </c>
      <c r="R23" s="7"/>
      <c r="S23" s="7">
        <f t="shared" si="2"/>
        <v>-11038905926</v>
      </c>
      <c r="T23" s="4"/>
      <c r="U23" s="8">
        <f t="shared" si="3"/>
        <v>-0.137270907810816</v>
      </c>
    </row>
    <row r="24" spans="1:21">
      <c r="A24" s="1" t="s">
        <v>23</v>
      </c>
      <c r="C24" s="7">
        <v>0</v>
      </c>
      <c r="D24" s="7"/>
      <c r="E24" s="7">
        <v>-684697963</v>
      </c>
      <c r="F24" s="7"/>
      <c r="G24" s="7">
        <v>0</v>
      </c>
      <c r="H24" s="7"/>
      <c r="I24" s="7">
        <f t="shared" si="0"/>
        <v>-684697963</v>
      </c>
      <c r="J24" s="7"/>
      <c r="K24" s="8">
        <f t="shared" si="1"/>
        <v>-4.0207086766077871E-2</v>
      </c>
      <c r="L24" s="7"/>
      <c r="M24" s="7">
        <v>112757650000</v>
      </c>
      <c r="N24" s="7"/>
      <c r="O24" s="7">
        <v>-89371333500</v>
      </c>
      <c r="P24" s="7"/>
      <c r="Q24" s="7">
        <v>-16636028793</v>
      </c>
      <c r="R24" s="7"/>
      <c r="S24" s="7">
        <f t="shared" si="2"/>
        <v>6750287707</v>
      </c>
      <c r="T24" s="4"/>
      <c r="U24" s="8">
        <f t="shared" si="3"/>
        <v>8.3941119503664979E-2</v>
      </c>
    </row>
    <row r="25" spans="1:21">
      <c r="A25" s="1" t="s">
        <v>17</v>
      </c>
      <c r="C25" s="7">
        <v>0</v>
      </c>
      <c r="D25" s="7"/>
      <c r="E25" s="7">
        <v>808180299</v>
      </c>
      <c r="F25" s="7"/>
      <c r="G25" s="7">
        <v>0</v>
      </c>
      <c r="H25" s="7"/>
      <c r="I25" s="7">
        <f t="shared" si="0"/>
        <v>808180299</v>
      </c>
      <c r="J25" s="7"/>
      <c r="K25" s="8">
        <f t="shared" si="1"/>
        <v>4.7458262125029509E-2</v>
      </c>
      <c r="L25" s="7"/>
      <c r="M25" s="7">
        <v>49355943650</v>
      </c>
      <c r="N25" s="7"/>
      <c r="O25" s="7">
        <v>-46265569355</v>
      </c>
      <c r="P25" s="7"/>
      <c r="Q25" s="7">
        <v>3534406953</v>
      </c>
      <c r="R25" s="7"/>
      <c r="S25" s="7">
        <f t="shared" si="2"/>
        <v>6624781248</v>
      </c>
      <c r="T25" s="4"/>
      <c r="U25" s="8">
        <f t="shared" si="3"/>
        <v>8.2380422666628539E-2</v>
      </c>
    </row>
    <row r="26" spans="1:21">
      <c r="A26" s="1" t="s">
        <v>56</v>
      </c>
      <c r="C26" s="7">
        <v>0</v>
      </c>
      <c r="D26" s="7"/>
      <c r="E26" s="7">
        <v>-514248240</v>
      </c>
      <c r="F26" s="7"/>
      <c r="G26" s="7">
        <v>0</v>
      </c>
      <c r="H26" s="7"/>
      <c r="I26" s="7">
        <f t="shared" si="0"/>
        <v>-514248240</v>
      </c>
      <c r="J26" s="7"/>
      <c r="K26" s="8">
        <f t="shared" si="1"/>
        <v>-3.0197875154161714E-2</v>
      </c>
      <c r="L26" s="7"/>
      <c r="M26" s="7">
        <v>117224107000</v>
      </c>
      <c r="N26" s="7"/>
      <c r="O26" s="7">
        <v>-109224321499</v>
      </c>
      <c r="P26" s="7"/>
      <c r="Q26" s="7">
        <v>887907972</v>
      </c>
      <c r="R26" s="7"/>
      <c r="S26" s="7">
        <f t="shared" si="2"/>
        <v>8887693473</v>
      </c>
      <c r="T26" s="4"/>
      <c r="U26" s="8">
        <f t="shared" si="3"/>
        <v>0.11052016925965912</v>
      </c>
    </row>
    <row r="27" spans="1:21">
      <c r="A27" s="1" t="s">
        <v>51</v>
      </c>
      <c r="C27" s="7">
        <v>0</v>
      </c>
      <c r="D27" s="7"/>
      <c r="E27" s="7">
        <v>-4778195151</v>
      </c>
      <c r="F27" s="7"/>
      <c r="G27" s="7">
        <v>0</v>
      </c>
      <c r="H27" s="7"/>
      <c r="I27" s="7">
        <f t="shared" si="0"/>
        <v>-4778195151</v>
      </c>
      <c r="J27" s="7"/>
      <c r="K27" s="8">
        <f t="shared" si="1"/>
        <v>-0.28058694110867327</v>
      </c>
      <c r="L27" s="7"/>
      <c r="M27" s="7">
        <v>208617265200</v>
      </c>
      <c r="N27" s="7"/>
      <c r="O27" s="7">
        <v>-225425345402</v>
      </c>
      <c r="P27" s="7"/>
      <c r="Q27" s="7">
        <v>-35516360557</v>
      </c>
      <c r="R27" s="7"/>
      <c r="S27" s="7">
        <f t="shared" si="2"/>
        <v>-52324440759</v>
      </c>
      <c r="T27" s="4"/>
      <c r="U27" s="8">
        <f t="shared" si="3"/>
        <v>-0.65066443466683743</v>
      </c>
    </row>
    <row r="28" spans="1:21">
      <c r="A28" s="1" t="s">
        <v>371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8">
        <f t="shared" si="1"/>
        <v>0</v>
      </c>
      <c r="L28" s="7"/>
      <c r="M28" s="7">
        <v>0</v>
      </c>
      <c r="N28" s="7"/>
      <c r="O28" s="7">
        <v>0</v>
      </c>
      <c r="P28" s="7"/>
      <c r="Q28" s="7">
        <v>0</v>
      </c>
      <c r="R28" s="7"/>
      <c r="S28" s="7">
        <f t="shared" si="2"/>
        <v>0</v>
      </c>
      <c r="T28" s="4"/>
      <c r="U28" s="8">
        <f t="shared" si="3"/>
        <v>0</v>
      </c>
    </row>
    <row r="29" spans="1:21">
      <c r="A29" s="1" t="s">
        <v>372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8">
        <f t="shared" si="1"/>
        <v>0</v>
      </c>
      <c r="L29" s="7"/>
      <c r="M29" s="7">
        <v>0</v>
      </c>
      <c r="N29" s="7"/>
      <c r="O29" s="7">
        <v>0</v>
      </c>
      <c r="P29" s="7"/>
      <c r="Q29" s="7">
        <v>13187834794</v>
      </c>
      <c r="R29" s="7"/>
      <c r="S29" s="7">
        <f t="shared" si="2"/>
        <v>13187834794</v>
      </c>
      <c r="T29" s="4"/>
      <c r="U29" s="8">
        <f t="shared" si="3"/>
        <v>0.16399324954546637</v>
      </c>
    </row>
    <row r="30" spans="1:21">
      <c r="A30" s="1" t="s">
        <v>373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8">
        <f t="shared" si="1"/>
        <v>0</v>
      </c>
      <c r="L30" s="7"/>
      <c r="M30" s="7">
        <v>0</v>
      </c>
      <c r="N30" s="7"/>
      <c r="O30" s="7">
        <v>0</v>
      </c>
      <c r="P30" s="7"/>
      <c r="Q30" s="7">
        <v>22985590516</v>
      </c>
      <c r="R30" s="7"/>
      <c r="S30" s="7">
        <f t="shared" si="2"/>
        <v>22985590516</v>
      </c>
      <c r="T30" s="4"/>
      <c r="U30" s="8">
        <f t="shared" si="3"/>
        <v>0.28583021703875716</v>
      </c>
    </row>
    <row r="31" spans="1:21">
      <c r="A31" s="1" t="s">
        <v>355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8">
        <f t="shared" si="1"/>
        <v>0</v>
      </c>
      <c r="L31" s="7"/>
      <c r="M31" s="7">
        <v>36796989600</v>
      </c>
      <c r="N31" s="7"/>
      <c r="O31" s="7">
        <v>0</v>
      </c>
      <c r="P31" s="7"/>
      <c r="Q31" s="7">
        <v>-33119709274</v>
      </c>
      <c r="R31" s="7"/>
      <c r="S31" s="7">
        <f t="shared" si="2"/>
        <v>3677280326</v>
      </c>
      <c r="T31" s="4"/>
      <c r="U31" s="8">
        <f t="shared" si="3"/>
        <v>4.5727684610116441E-2</v>
      </c>
    </row>
    <row r="32" spans="1:21">
      <c r="A32" s="1" t="s">
        <v>374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8">
        <f t="shared" si="1"/>
        <v>0</v>
      </c>
      <c r="L32" s="7"/>
      <c r="M32" s="7">
        <v>0</v>
      </c>
      <c r="N32" s="7"/>
      <c r="O32" s="7">
        <v>0</v>
      </c>
      <c r="P32" s="7"/>
      <c r="Q32" s="7">
        <v>210259409</v>
      </c>
      <c r="R32" s="7"/>
      <c r="S32" s="7">
        <f t="shared" si="2"/>
        <v>210259409</v>
      </c>
      <c r="T32" s="4"/>
      <c r="U32" s="8">
        <f t="shared" si="3"/>
        <v>2.6146159902690753E-3</v>
      </c>
    </row>
    <row r="33" spans="1:21">
      <c r="A33" s="1" t="s">
        <v>34</v>
      </c>
      <c r="C33" s="7">
        <v>0</v>
      </c>
      <c r="D33" s="7"/>
      <c r="E33" s="7">
        <v>-141909982</v>
      </c>
      <c r="F33" s="7"/>
      <c r="G33" s="7">
        <v>0</v>
      </c>
      <c r="H33" s="7"/>
      <c r="I33" s="7">
        <f t="shared" si="0"/>
        <v>-141909982</v>
      </c>
      <c r="J33" s="7"/>
      <c r="K33" s="8">
        <f t="shared" si="1"/>
        <v>-8.3332903960261218E-3</v>
      </c>
      <c r="L33" s="7"/>
      <c r="M33" s="7">
        <v>4902320069</v>
      </c>
      <c r="N33" s="7"/>
      <c r="O33" s="7">
        <v>-8711319330</v>
      </c>
      <c r="P33" s="7"/>
      <c r="Q33" s="7">
        <v>-3604105595</v>
      </c>
      <c r="R33" s="7"/>
      <c r="S33" s="7">
        <f t="shared" si="2"/>
        <v>-7413104856</v>
      </c>
      <c r="T33" s="4"/>
      <c r="U33" s="8">
        <f t="shared" si="3"/>
        <v>-9.2183377601137137E-2</v>
      </c>
    </row>
    <row r="34" spans="1:21">
      <c r="A34" s="1" t="s">
        <v>37</v>
      </c>
      <c r="C34" s="7">
        <v>0</v>
      </c>
      <c r="D34" s="7"/>
      <c r="E34" s="7">
        <v>-1006969484</v>
      </c>
      <c r="F34" s="7"/>
      <c r="G34" s="7">
        <v>0</v>
      </c>
      <c r="H34" s="7"/>
      <c r="I34" s="7">
        <f t="shared" si="0"/>
        <v>-1006969484</v>
      </c>
      <c r="J34" s="7"/>
      <c r="K34" s="8">
        <f t="shared" si="1"/>
        <v>-5.9131634095398448E-2</v>
      </c>
      <c r="L34" s="7"/>
      <c r="M34" s="7">
        <v>63391533600</v>
      </c>
      <c r="N34" s="7"/>
      <c r="O34" s="7">
        <v>-101373636868</v>
      </c>
      <c r="P34" s="7"/>
      <c r="Q34" s="7">
        <v>-816259435</v>
      </c>
      <c r="R34" s="7"/>
      <c r="S34" s="7">
        <f t="shared" si="2"/>
        <v>-38798362703</v>
      </c>
      <c r="T34" s="4"/>
      <c r="U34" s="8">
        <f t="shared" si="3"/>
        <v>-0.48246506542555301</v>
      </c>
    </row>
    <row r="35" spans="1:21">
      <c r="A35" s="1" t="s">
        <v>57</v>
      </c>
      <c r="C35" s="7">
        <v>0</v>
      </c>
      <c r="D35" s="7"/>
      <c r="E35" s="7">
        <v>-480624761</v>
      </c>
      <c r="F35" s="7"/>
      <c r="G35" s="7">
        <v>0</v>
      </c>
      <c r="H35" s="7"/>
      <c r="I35" s="7">
        <f t="shared" si="0"/>
        <v>-480624761</v>
      </c>
      <c r="J35" s="7"/>
      <c r="K35" s="8">
        <f t="shared" si="1"/>
        <v>-2.8223424797091796E-2</v>
      </c>
      <c r="L35" s="7"/>
      <c r="M35" s="7">
        <v>115426929270</v>
      </c>
      <c r="N35" s="7"/>
      <c r="O35" s="7">
        <v>-9038248497</v>
      </c>
      <c r="P35" s="7"/>
      <c r="Q35" s="7">
        <v>-106569776703</v>
      </c>
      <c r="R35" s="7"/>
      <c r="S35" s="7">
        <f t="shared" si="2"/>
        <v>-181095930</v>
      </c>
      <c r="T35" s="4"/>
      <c r="U35" s="8">
        <f t="shared" si="3"/>
        <v>-2.2519625476101722E-3</v>
      </c>
    </row>
    <row r="36" spans="1:21">
      <c r="A36" s="1" t="s">
        <v>38</v>
      </c>
      <c r="C36" s="7">
        <v>0</v>
      </c>
      <c r="D36" s="7"/>
      <c r="E36" s="7">
        <v>3068775789</v>
      </c>
      <c r="F36" s="7"/>
      <c r="G36" s="7">
        <v>0</v>
      </c>
      <c r="H36" s="7"/>
      <c r="I36" s="7">
        <f t="shared" si="0"/>
        <v>3068775789</v>
      </c>
      <c r="J36" s="7"/>
      <c r="K36" s="8">
        <f t="shared" si="1"/>
        <v>0.18020578573557416</v>
      </c>
      <c r="L36" s="7"/>
      <c r="M36" s="7">
        <v>87666577210</v>
      </c>
      <c r="N36" s="7"/>
      <c r="O36" s="7">
        <v>-90636834565</v>
      </c>
      <c r="P36" s="7"/>
      <c r="Q36" s="7">
        <v>0</v>
      </c>
      <c r="R36" s="7"/>
      <c r="S36" s="7">
        <f t="shared" si="2"/>
        <v>-2970257355</v>
      </c>
      <c r="T36" s="4"/>
      <c r="U36" s="8">
        <f t="shared" si="3"/>
        <v>-3.6935718655983329E-2</v>
      </c>
    </row>
    <row r="37" spans="1:21">
      <c r="A37" s="1" t="s">
        <v>58</v>
      </c>
      <c r="C37" s="7">
        <v>0</v>
      </c>
      <c r="D37" s="7"/>
      <c r="E37" s="7">
        <v>-1140870024</v>
      </c>
      <c r="F37" s="7"/>
      <c r="G37" s="7">
        <v>0</v>
      </c>
      <c r="H37" s="7"/>
      <c r="I37" s="7">
        <f t="shared" si="0"/>
        <v>-1140870024</v>
      </c>
      <c r="J37" s="7"/>
      <c r="K37" s="8">
        <f t="shared" si="1"/>
        <v>-6.6994591078965049E-2</v>
      </c>
      <c r="L37" s="7"/>
      <c r="M37" s="7">
        <v>86800000000</v>
      </c>
      <c r="N37" s="7"/>
      <c r="O37" s="7">
        <v>-91535827605</v>
      </c>
      <c r="P37" s="7"/>
      <c r="Q37" s="7">
        <v>0</v>
      </c>
      <c r="R37" s="7"/>
      <c r="S37" s="7">
        <f t="shared" si="2"/>
        <v>-4735827605</v>
      </c>
      <c r="T37" s="4"/>
      <c r="U37" s="8">
        <f t="shared" si="3"/>
        <v>-5.8890922608798441E-2</v>
      </c>
    </row>
    <row r="38" spans="1:21">
      <c r="A38" s="1" t="s">
        <v>25</v>
      </c>
      <c r="C38" s="7">
        <v>0</v>
      </c>
      <c r="D38" s="7"/>
      <c r="E38" s="7">
        <v>445176739</v>
      </c>
      <c r="F38" s="7"/>
      <c r="G38" s="7">
        <v>0</v>
      </c>
      <c r="H38" s="7"/>
      <c r="I38" s="7">
        <f t="shared" si="0"/>
        <v>445176739</v>
      </c>
      <c r="J38" s="7"/>
      <c r="K38" s="8">
        <f t="shared" si="1"/>
        <v>2.6141832951842157E-2</v>
      </c>
      <c r="L38" s="7"/>
      <c r="M38" s="7">
        <v>7540413750</v>
      </c>
      <c r="N38" s="7"/>
      <c r="O38" s="7">
        <v>-9015153611</v>
      </c>
      <c r="P38" s="7"/>
      <c r="Q38" s="7">
        <v>0</v>
      </c>
      <c r="R38" s="7"/>
      <c r="S38" s="7">
        <f t="shared" si="2"/>
        <v>-1474739861</v>
      </c>
      <c r="T38" s="4"/>
      <c r="U38" s="8">
        <f t="shared" si="3"/>
        <v>-1.8338672406606991E-2</v>
      </c>
    </row>
    <row r="39" spans="1:21">
      <c r="A39" s="1" t="s">
        <v>60</v>
      </c>
      <c r="C39" s="7">
        <v>0</v>
      </c>
      <c r="D39" s="7"/>
      <c r="E39" s="7">
        <v>-285042090</v>
      </c>
      <c r="F39" s="7"/>
      <c r="G39" s="7">
        <v>0</v>
      </c>
      <c r="H39" s="7"/>
      <c r="I39" s="7">
        <f t="shared" si="0"/>
        <v>-285042090</v>
      </c>
      <c r="J39" s="7"/>
      <c r="K39" s="8">
        <f t="shared" si="1"/>
        <v>-1.6738346926576411E-2</v>
      </c>
      <c r="L39" s="7"/>
      <c r="M39" s="7">
        <v>23422900127</v>
      </c>
      <c r="N39" s="7"/>
      <c r="O39" s="7">
        <v>-27498283346</v>
      </c>
      <c r="P39" s="7"/>
      <c r="Q39" s="7">
        <v>0</v>
      </c>
      <c r="R39" s="7"/>
      <c r="S39" s="7">
        <f t="shared" si="2"/>
        <v>-4075383219</v>
      </c>
      <c r="T39" s="4"/>
      <c r="U39" s="8">
        <f t="shared" si="3"/>
        <v>-5.0678170273329631E-2</v>
      </c>
    </row>
    <row r="40" spans="1:21">
      <c r="A40" s="1" t="s">
        <v>20</v>
      </c>
      <c r="C40" s="7">
        <v>0</v>
      </c>
      <c r="D40" s="7"/>
      <c r="E40" s="7">
        <v>685532689</v>
      </c>
      <c r="F40" s="7"/>
      <c r="G40" s="7">
        <v>0</v>
      </c>
      <c r="H40" s="7"/>
      <c r="I40" s="7">
        <f t="shared" si="0"/>
        <v>685532689</v>
      </c>
      <c r="J40" s="7"/>
      <c r="K40" s="8">
        <f t="shared" si="1"/>
        <v>4.0256103854665153E-2</v>
      </c>
      <c r="L40" s="7"/>
      <c r="M40" s="7">
        <v>78252871273</v>
      </c>
      <c r="N40" s="7"/>
      <c r="O40" s="7">
        <v>-74172912572</v>
      </c>
      <c r="P40" s="7"/>
      <c r="Q40" s="7">
        <v>0</v>
      </c>
      <c r="R40" s="7"/>
      <c r="S40" s="7">
        <f t="shared" si="2"/>
        <v>4079958701</v>
      </c>
      <c r="T40" s="4"/>
      <c r="U40" s="8">
        <f t="shared" si="3"/>
        <v>5.0735067267653387E-2</v>
      </c>
    </row>
    <row r="41" spans="1:21">
      <c r="A41" s="1" t="s">
        <v>55</v>
      </c>
      <c r="C41" s="7">
        <v>0</v>
      </c>
      <c r="D41" s="7"/>
      <c r="E41" s="7">
        <v>2182853548</v>
      </c>
      <c r="F41" s="7"/>
      <c r="G41" s="7">
        <v>0</v>
      </c>
      <c r="H41" s="7"/>
      <c r="I41" s="7">
        <f t="shared" si="0"/>
        <v>2182853548</v>
      </c>
      <c r="J41" s="7"/>
      <c r="K41" s="8">
        <f t="shared" si="1"/>
        <v>0.12818233256826109</v>
      </c>
      <c r="L41" s="7"/>
      <c r="M41" s="7">
        <v>48455293360</v>
      </c>
      <c r="N41" s="7"/>
      <c r="O41" s="7">
        <v>-41813796615</v>
      </c>
      <c r="P41" s="7"/>
      <c r="Q41" s="7">
        <v>0</v>
      </c>
      <c r="R41" s="7"/>
      <c r="S41" s="7">
        <f t="shared" si="2"/>
        <v>6641496745</v>
      </c>
      <c r="T41" s="4"/>
      <c r="U41" s="8">
        <f t="shared" si="3"/>
        <v>8.2588283070828078E-2</v>
      </c>
    </row>
    <row r="42" spans="1:21">
      <c r="A42" s="1" t="s">
        <v>22</v>
      </c>
      <c r="C42" s="7">
        <v>0</v>
      </c>
      <c r="D42" s="7"/>
      <c r="E42" s="7">
        <v>65961409</v>
      </c>
      <c r="F42" s="7"/>
      <c r="G42" s="7">
        <v>0</v>
      </c>
      <c r="H42" s="7"/>
      <c r="I42" s="7">
        <f t="shared" si="0"/>
        <v>65961409</v>
      </c>
      <c r="J42" s="7"/>
      <c r="K42" s="8">
        <f t="shared" si="1"/>
        <v>3.8734102307760917E-3</v>
      </c>
      <c r="L42" s="7"/>
      <c r="M42" s="7">
        <v>14153791500</v>
      </c>
      <c r="N42" s="7"/>
      <c r="O42" s="7">
        <v>-13030084520</v>
      </c>
      <c r="P42" s="7"/>
      <c r="Q42" s="7">
        <v>0</v>
      </c>
      <c r="R42" s="7"/>
      <c r="S42" s="7">
        <f t="shared" si="2"/>
        <v>1123706980</v>
      </c>
      <c r="T42" s="4"/>
      <c r="U42" s="8">
        <f t="shared" si="3"/>
        <v>1.3973511350852185E-2</v>
      </c>
    </row>
    <row r="43" spans="1:21">
      <c r="A43" s="1" t="s">
        <v>59</v>
      </c>
      <c r="C43" s="7">
        <v>0</v>
      </c>
      <c r="D43" s="7"/>
      <c r="E43" s="7">
        <v>-309371025</v>
      </c>
      <c r="F43" s="7"/>
      <c r="G43" s="7">
        <v>0</v>
      </c>
      <c r="H43" s="7"/>
      <c r="I43" s="7">
        <f t="shared" si="0"/>
        <v>-309371025</v>
      </c>
      <c r="J43" s="7"/>
      <c r="K43" s="8">
        <f t="shared" si="1"/>
        <v>-1.8166999636722223E-2</v>
      </c>
      <c r="L43" s="7"/>
      <c r="M43" s="7">
        <v>4187243500</v>
      </c>
      <c r="N43" s="7"/>
      <c r="O43" s="7">
        <v>-5387405923</v>
      </c>
      <c r="P43" s="7"/>
      <c r="Q43" s="7">
        <v>0</v>
      </c>
      <c r="R43" s="7"/>
      <c r="S43" s="7">
        <f t="shared" si="2"/>
        <v>-1200162423</v>
      </c>
      <c r="T43" s="4"/>
      <c r="U43" s="8">
        <f t="shared" si="3"/>
        <v>-1.4924249416566553E-2</v>
      </c>
    </row>
    <row r="44" spans="1:21">
      <c r="A44" s="1" t="s">
        <v>26</v>
      </c>
      <c r="C44" s="7">
        <v>0</v>
      </c>
      <c r="D44" s="7"/>
      <c r="E44" s="7">
        <v>-28574315</v>
      </c>
      <c r="F44" s="7"/>
      <c r="G44" s="7">
        <v>0</v>
      </c>
      <c r="H44" s="7"/>
      <c r="I44" s="7">
        <f t="shared" si="0"/>
        <v>-28574315</v>
      </c>
      <c r="J44" s="7"/>
      <c r="K44" s="8">
        <f t="shared" si="1"/>
        <v>-1.677951483092466E-3</v>
      </c>
      <c r="L44" s="7"/>
      <c r="M44" s="7">
        <v>18823500000</v>
      </c>
      <c r="N44" s="7"/>
      <c r="O44" s="7">
        <v>-17965398515</v>
      </c>
      <c r="P44" s="7"/>
      <c r="Q44" s="7">
        <v>0</v>
      </c>
      <c r="R44" s="7"/>
      <c r="S44" s="7">
        <f t="shared" si="2"/>
        <v>858101485</v>
      </c>
      <c r="T44" s="4"/>
      <c r="U44" s="8">
        <f t="shared" si="3"/>
        <v>1.0670656189063288E-2</v>
      </c>
    </row>
    <row r="45" spans="1:21">
      <c r="A45" s="1" t="s">
        <v>30</v>
      </c>
      <c r="C45" s="7">
        <v>0</v>
      </c>
      <c r="D45" s="7"/>
      <c r="E45" s="7">
        <v>2117108</v>
      </c>
      <c r="F45" s="7"/>
      <c r="G45" s="7">
        <v>0</v>
      </c>
      <c r="H45" s="7"/>
      <c r="I45" s="7">
        <f t="shared" si="0"/>
        <v>2117108</v>
      </c>
      <c r="J45" s="7"/>
      <c r="K45" s="8">
        <f t="shared" si="1"/>
        <v>1.2432159820688352E-4</v>
      </c>
      <c r="L45" s="7"/>
      <c r="M45" s="7">
        <v>2114084800</v>
      </c>
      <c r="N45" s="7"/>
      <c r="O45" s="7">
        <v>-1084933010</v>
      </c>
      <c r="P45" s="7"/>
      <c r="Q45" s="7">
        <v>0</v>
      </c>
      <c r="R45" s="7"/>
      <c r="S45" s="7">
        <f t="shared" si="2"/>
        <v>1029151790</v>
      </c>
      <c r="T45" s="4"/>
      <c r="U45" s="8">
        <f t="shared" si="3"/>
        <v>1.2797699467271125E-2</v>
      </c>
    </row>
    <row r="46" spans="1:21">
      <c r="A46" s="1" t="s">
        <v>15</v>
      </c>
      <c r="C46" s="7">
        <v>0</v>
      </c>
      <c r="D46" s="7"/>
      <c r="E46" s="7">
        <v>129752751</v>
      </c>
      <c r="F46" s="7"/>
      <c r="G46" s="7">
        <v>0</v>
      </c>
      <c r="H46" s="7"/>
      <c r="I46" s="7">
        <f t="shared" si="0"/>
        <v>129752751</v>
      </c>
      <c r="J46" s="7"/>
      <c r="K46" s="8">
        <f t="shared" si="1"/>
        <v>7.6193889853799629E-3</v>
      </c>
      <c r="L46" s="7"/>
      <c r="M46" s="7">
        <v>10453000000</v>
      </c>
      <c r="N46" s="7"/>
      <c r="O46" s="7">
        <v>-6274829466</v>
      </c>
      <c r="P46" s="7"/>
      <c r="Q46" s="7">
        <v>0</v>
      </c>
      <c r="R46" s="7"/>
      <c r="S46" s="7">
        <f t="shared" si="2"/>
        <v>4178170534</v>
      </c>
      <c r="T46" s="4"/>
      <c r="U46" s="8">
        <f t="shared" si="3"/>
        <v>5.1956350206746188E-2</v>
      </c>
    </row>
    <row r="47" spans="1:21">
      <c r="A47" s="1" t="s">
        <v>44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8">
        <f t="shared" si="1"/>
        <v>0</v>
      </c>
      <c r="L47" s="7"/>
      <c r="M47" s="7">
        <v>0</v>
      </c>
      <c r="N47" s="7"/>
      <c r="O47" s="7">
        <v>-1279995</v>
      </c>
      <c r="P47" s="7"/>
      <c r="Q47" s="7">
        <v>0</v>
      </c>
      <c r="R47" s="7"/>
      <c r="S47" s="7">
        <f t="shared" si="2"/>
        <v>-1279995</v>
      </c>
      <c r="T47" s="4"/>
      <c r="U47" s="8">
        <f t="shared" si="3"/>
        <v>-1.5916982789885353E-5</v>
      </c>
    </row>
    <row r="48" spans="1:21">
      <c r="A48" s="1" t="s">
        <v>35</v>
      </c>
      <c r="C48" s="7">
        <v>0</v>
      </c>
      <c r="D48" s="7"/>
      <c r="E48" s="7">
        <v>-2688719421</v>
      </c>
      <c r="F48" s="7"/>
      <c r="G48" s="7">
        <v>0</v>
      </c>
      <c r="H48" s="7"/>
      <c r="I48" s="7">
        <f t="shared" si="0"/>
        <v>-2688719421</v>
      </c>
      <c r="J48" s="7"/>
      <c r="K48" s="8">
        <f t="shared" si="1"/>
        <v>-0.15788797527032464</v>
      </c>
      <c r="L48" s="7"/>
      <c r="M48" s="7">
        <v>0</v>
      </c>
      <c r="N48" s="7"/>
      <c r="O48" s="7">
        <v>-4980116607</v>
      </c>
      <c r="P48" s="7"/>
      <c r="Q48" s="7">
        <v>0</v>
      </c>
      <c r="R48" s="7"/>
      <c r="S48" s="7">
        <f t="shared" si="2"/>
        <v>-4980116607</v>
      </c>
      <c r="T48" s="4"/>
      <c r="U48" s="8">
        <f t="shared" si="3"/>
        <v>-6.1928703100591197E-2</v>
      </c>
    </row>
    <row r="49" spans="1:21">
      <c r="A49" s="1" t="s">
        <v>36</v>
      </c>
      <c r="C49" s="7">
        <v>0</v>
      </c>
      <c r="D49" s="7"/>
      <c r="E49" s="7">
        <v>-769709676</v>
      </c>
      <c r="F49" s="7"/>
      <c r="G49" s="7">
        <v>0</v>
      </c>
      <c r="H49" s="7"/>
      <c r="I49" s="7">
        <f t="shared" si="0"/>
        <v>-769709676</v>
      </c>
      <c r="J49" s="7"/>
      <c r="K49" s="8">
        <f t="shared" si="1"/>
        <v>-4.519917598706466E-2</v>
      </c>
      <c r="L49" s="7"/>
      <c r="M49" s="7">
        <v>0</v>
      </c>
      <c r="N49" s="7"/>
      <c r="O49" s="7">
        <f>-1165149579-110000</f>
        <v>-1165259579</v>
      </c>
      <c r="P49" s="7"/>
      <c r="Q49" s="7">
        <v>0</v>
      </c>
      <c r="R49" s="7"/>
      <c r="S49" s="7">
        <f t="shared" si="2"/>
        <v>-1165259579</v>
      </c>
      <c r="T49" s="4"/>
      <c r="U49" s="8">
        <f t="shared" si="3"/>
        <v>-1.4490225871735476E-2</v>
      </c>
    </row>
    <row r="50" spans="1:21">
      <c r="A50" s="1" t="s">
        <v>53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8">
        <f t="shared" si="1"/>
        <v>0</v>
      </c>
      <c r="L50" s="7"/>
      <c r="M50" s="7">
        <v>0</v>
      </c>
      <c r="N50" s="7"/>
      <c r="O50" s="7">
        <v>-29991368</v>
      </c>
      <c r="P50" s="7"/>
      <c r="Q50" s="7">
        <v>0</v>
      </c>
      <c r="R50" s="7"/>
      <c r="S50" s="7">
        <f t="shared" si="2"/>
        <v>-29991368</v>
      </c>
      <c r="T50" s="4"/>
      <c r="U50" s="8">
        <f t="shared" si="3"/>
        <v>-3.7294840081493935E-4</v>
      </c>
    </row>
    <row r="51" spans="1:21">
      <c r="A51" s="1" t="s">
        <v>29</v>
      </c>
      <c r="C51" s="7">
        <v>0</v>
      </c>
      <c r="D51" s="7"/>
      <c r="E51" s="7">
        <v>-393779632</v>
      </c>
      <c r="F51" s="7"/>
      <c r="G51" s="7">
        <v>0</v>
      </c>
      <c r="H51" s="7"/>
      <c r="I51" s="7">
        <f t="shared" si="0"/>
        <v>-393779632</v>
      </c>
      <c r="J51" s="7"/>
      <c r="K51" s="8">
        <f t="shared" si="1"/>
        <v>-2.3123673044340889E-2</v>
      </c>
      <c r="L51" s="7"/>
      <c r="M51" s="7">
        <v>0</v>
      </c>
      <c r="N51" s="7"/>
      <c r="O51" s="7">
        <v>-898216031</v>
      </c>
      <c r="P51" s="7"/>
      <c r="Q51" s="7">
        <v>0</v>
      </c>
      <c r="R51" s="7"/>
      <c r="S51" s="7">
        <f t="shared" si="2"/>
        <v>-898216031</v>
      </c>
      <c r="T51" s="4"/>
      <c r="U51" s="8">
        <f t="shared" si="3"/>
        <v>-1.1169488245677622E-2</v>
      </c>
    </row>
    <row r="52" spans="1:21">
      <c r="A52" s="1" t="s">
        <v>48</v>
      </c>
      <c r="C52" s="7">
        <v>0</v>
      </c>
      <c r="D52" s="7"/>
      <c r="E52" s="7">
        <v>7065251460</v>
      </c>
      <c r="F52" s="7"/>
      <c r="G52" s="7">
        <v>0</v>
      </c>
      <c r="H52" s="7"/>
      <c r="I52" s="7">
        <f t="shared" si="0"/>
        <v>7065251460</v>
      </c>
      <c r="J52" s="7"/>
      <c r="K52" s="8">
        <f t="shared" si="1"/>
        <v>0.4148883067093021</v>
      </c>
      <c r="L52" s="7"/>
      <c r="M52" s="7">
        <v>0</v>
      </c>
      <c r="N52" s="7"/>
      <c r="O52" s="7">
        <v>23001473091</v>
      </c>
      <c r="P52" s="7"/>
      <c r="Q52" s="7">
        <v>0</v>
      </c>
      <c r="R52" s="7"/>
      <c r="S52" s="7">
        <f t="shared" si="2"/>
        <v>23001473091</v>
      </c>
      <c r="T52" s="4"/>
      <c r="U52" s="8">
        <f t="shared" si="3"/>
        <v>0.28602771989848241</v>
      </c>
    </row>
    <row r="53" spans="1:21">
      <c r="A53" s="1" t="s">
        <v>49</v>
      </c>
      <c r="C53" s="7">
        <v>0</v>
      </c>
      <c r="D53" s="7"/>
      <c r="E53" s="7">
        <v>11546390570</v>
      </c>
      <c r="F53" s="7"/>
      <c r="G53" s="7">
        <v>0</v>
      </c>
      <c r="H53" s="7"/>
      <c r="I53" s="7">
        <f t="shared" si="0"/>
        <v>11546390570</v>
      </c>
      <c r="J53" s="7"/>
      <c r="K53" s="8">
        <f t="shared" si="1"/>
        <v>0.67803141322185201</v>
      </c>
      <c r="L53" s="7"/>
      <c r="M53" s="7">
        <v>0</v>
      </c>
      <c r="N53" s="7"/>
      <c r="O53" s="7">
        <v>-24316204277</v>
      </c>
      <c r="P53" s="7"/>
      <c r="Q53" s="7">
        <v>0</v>
      </c>
      <c r="R53" s="7"/>
      <c r="S53" s="7">
        <f t="shared" si="2"/>
        <v>-24316204277</v>
      </c>
      <c r="T53" s="4"/>
      <c r="U53" s="8">
        <f t="shared" si="3"/>
        <v>-0.30237665380907391</v>
      </c>
    </row>
    <row r="54" spans="1:21">
      <c r="A54" s="1" t="s">
        <v>50</v>
      </c>
      <c r="C54" s="7">
        <v>0</v>
      </c>
      <c r="D54" s="7"/>
      <c r="E54" s="7">
        <v>3058661250</v>
      </c>
      <c r="F54" s="7"/>
      <c r="G54" s="7">
        <v>0</v>
      </c>
      <c r="H54" s="7"/>
      <c r="I54" s="7">
        <f t="shared" si="0"/>
        <v>3058661250</v>
      </c>
      <c r="J54" s="7"/>
      <c r="K54" s="8">
        <f t="shared" si="1"/>
        <v>0.1796118360392876</v>
      </c>
      <c r="L54" s="7"/>
      <c r="M54" s="7">
        <v>0</v>
      </c>
      <c r="N54" s="7"/>
      <c r="O54" s="7">
        <v>6229626750</v>
      </c>
      <c r="P54" s="7"/>
      <c r="Q54" s="7">
        <v>0</v>
      </c>
      <c r="R54" s="7"/>
      <c r="S54" s="7">
        <f t="shared" si="2"/>
        <v>6229626750</v>
      </c>
      <c r="T54" s="4"/>
      <c r="U54" s="8">
        <f t="shared" si="3"/>
        <v>7.7466600859502896E-2</v>
      </c>
    </row>
    <row r="55" spans="1:21">
      <c r="A55" s="1" t="s">
        <v>31</v>
      </c>
      <c r="C55" s="7">
        <v>0</v>
      </c>
      <c r="D55" s="7"/>
      <c r="E55" s="7">
        <v>-29152826834</v>
      </c>
      <c r="F55" s="7"/>
      <c r="G55" s="7">
        <v>0</v>
      </c>
      <c r="H55" s="7"/>
      <c r="I55" s="7">
        <f t="shared" si="0"/>
        <v>-29152826834</v>
      </c>
      <c r="J55" s="7"/>
      <c r="K55" s="8">
        <f t="shared" si="1"/>
        <v>-1.7119230687576636</v>
      </c>
      <c r="L55" s="7"/>
      <c r="M55" s="7">
        <v>0</v>
      </c>
      <c r="N55" s="7"/>
      <c r="O55" s="7">
        <v>-37972874411</v>
      </c>
      <c r="P55" s="7"/>
      <c r="Q55" s="7">
        <v>0</v>
      </c>
      <c r="R55" s="7"/>
      <c r="S55" s="7">
        <f t="shared" si="2"/>
        <v>-37972874411</v>
      </c>
      <c r="T55" s="4"/>
      <c r="U55" s="8">
        <f t="shared" si="3"/>
        <v>-0.47219996053294339</v>
      </c>
    </row>
    <row r="56" spans="1:21">
      <c r="A56" s="1" t="s">
        <v>43</v>
      </c>
      <c r="C56" s="7">
        <v>0</v>
      </c>
      <c r="D56" s="7"/>
      <c r="E56" s="7">
        <v>-156054511</v>
      </c>
      <c r="F56" s="7"/>
      <c r="G56" s="7">
        <v>0</v>
      </c>
      <c r="H56" s="7"/>
      <c r="I56" s="7">
        <f t="shared" si="0"/>
        <v>-156054511</v>
      </c>
      <c r="J56" s="7"/>
      <c r="K56" s="8">
        <f t="shared" si="1"/>
        <v>-9.163890654096854E-3</v>
      </c>
      <c r="L56" s="7"/>
      <c r="M56" s="7">
        <v>0</v>
      </c>
      <c r="N56" s="7"/>
      <c r="O56" s="7">
        <v>-5167680884</v>
      </c>
      <c r="P56" s="7"/>
      <c r="Q56" s="7">
        <v>0</v>
      </c>
      <c r="R56" s="7"/>
      <c r="S56" s="7">
        <f t="shared" si="2"/>
        <v>-5167680884</v>
      </c>
      <c r="T56" s="4"/>
      <c r="U56" s="8">
        <f t="shared" si="3"/>
        <v>-6.4261100781055805E-2</v>
      </c>
    </row>
    <row r="57" spans="1:21">
      <c r="A57" s="1" t="s">
        <v>16</v>
      </c>
      <c r="C57" s="7">
        <v>0</v>
      </c>
      <c r="D57" s="7"/>
      <c r="E57" s="7">
        <v>-638732</v>
      </c>
      <c r="F57" s="7"/>
      <c r="G57" s="7">
        <v>0</v>
      </c>
      <c r="H57" s="7"/>
      <c r="I57" s="7">
        <f t="shared" si="0"/>
        <v>-638732</v>
      </c>
      <c r="J57" s="7"/>
      <c r="K57" s="8">
        <f t="shared" si="1"/>
        <v>-3.7507856503248356E-5</v>
      </c>
      <c r="L57" s="7"/>
      <c r="M57" s="7">
        <v>0</v>
      </c>
      <c r="N57" s="7"/>
      <c r="O57" s="7">
        <v>-43147908</v>
      </c>
      <c r="P57" s="7"/>
      <c r="Q57" s="7">
        <v>0</v>
      </c>
      <c r="R57" s="7"/>
      <c r="S57" s="7">
        <f t="shared" si="2"/>
        <v>-43147908</v>
      </c>
      <c r="T57" s="4"/>
      <c r="U57" s="8">
        <f t="shared" si="3"/>
        <v>-5.3655249360783162E-4</v>
      </c>
    </row>
    <row r="58" spans="1:21">
      <c r="A58" s="1" t="s">
        <v>28</v>
      </c>
      <c r="C58" s="7">
        <v>0</v>
      </c>
      <c r="D58" s="7"/>
      <c r="E58" s="7">
        <v>-88635748</v>
      </c>
      <c r="F58" s="7"/>
      <c r="G58" s="7">
        <v>0</v>
      </c>
      <c r="H58" s="7"/>
      <c r="I58" s="7">
        <f t="shared" si="0"/>
        <v>-88635748</v>
      </c>
      <c r="J58" s="7"/>
      <c r="K58" s="8">
        <f t="shared" si="1"/>
        <v>-5.2049011432683543E-3</v>
      </c>
      <c r="L58" s="7"/>
      <c r="M58" s="7">
        <v>0</v>
      </c>
      <c r="N58" s="7"/>
      <c r="O58" s="7">
        <v>-175288329</v>
      </c>
      <c r="P58" s="7"/>
      <c r="Q58" s="7">
        <v>0</v>
      </c>
      <c r="R58" s="7"/>
      <c r="S58" s="7">
        <f t="shared" si="2"/>
        <v>-175288329</v>
      </c>
      <c r="T58" s="4"/>
      <c r="U58" s="8">
        <f t="shared" si="3"/>
        <v>-2.1797439177190236E-3</v>
      </c>
    </row>
    <row r="59" spans="1:21">
      <c r="A59" s="1" t="s">
        <v>41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8">
        <f t="shared" si="1"/>
        <v>0</v>
      </c>
      <c r="L59" s="7"/>
      <c r="M59" s="7">
        <v>0</v>
      </c>
      <c r="N59" s="7"/>
      <c r="O59" s="7">
        <v>-218091071</v>
      </c>
      <c r="P59" s="7"/>
      <c r="Q59" s="7">
        <v>0</v>
      </c>
      <c r="R59" s="7"/>
      <c r="S59" s="7">
        <f t="shared" si="2"/>
        <v>-218091071</v>
      </c>
      <c r="T59" s="4"/>
      <c r="U59" s="8">
        <f t="shared" si="3"/>
        <v>-2.7120042060591364E-3</v>
      </c>
    </row>
    <row r="60" spans="1:21">
      <c r="A60" s="1" t="s">
        <v>47</v>
      </c>
      <c r="C60" s="7">
        <v>0</v>
      </c>
      <c r="D60" s="7"/>
      <c r="E60" s="7">
        <v>8066768399</v>
      </c>
      <c r="F60" s="7"/>
      <c r="G60" s="7">
        <v>0</v>
      </c>
      <c r="H60" s="7"/>
      <c r="I60" s="7">
        <f t="shared" si="0"/>
        <v>8066768399</v>
      </c>
      <c r="J60" s="7"/>
      <c r="K60" s="8">
        <f t="shared" si="1"/>
        <v>0.47369975444259949</v>
      </c>
      <c r="L60" s="7"/>
      <c r="M60" s="7">
        <v>0</v>
      </c>
      <c r="N60" s="7"/>
      <c r="O60" s="7">
        <v>4855306402</v>
      </c>
      <c r="P60" s="7"/>
      <c r="Q60" s="7">
        <v>0</v>
      </c>
      <c r="R60" s="7"/>
      <c r="S60" s="7">
        <f t="shared" si="2"/>
        <v>4855306402</v>
      </c>
      <c r="T60" s="4"/>
      <c r="U60" s="8">
        <f t="shared" si="3"/>
        <v>6.0376664315293552E-2</v>
      </c>
    </row>
    <row r="61" spans="1:21">
      <c r="A61" s="1" t="s">
        <v>39</v>
      </c>
      <c r="C61" s="7">
        <v>0</v>
      </c>
      <c r="D61" s="7"/>
      <c r="E61" s="7">
        <v>850262816</v>
      </c>
      <c r="F61" s="7"/>
      <c r="G61" s="7">
        <v>0</v>
      </c>
      <c r="H61" s="7"/>
      <c r="I61" s="7">
        <f t="shared" si="0"/>
        <v>850262816</v>
      </c>
      <c r="J61" s="7"/>
      <c r="K61" s="8">
        <f t="shared" si="1"/>
        <v>4.9929447236988063E-2</v>
      </c>
      <c r="L61" s="7"/>
      <c r="M61" s="7">
        <v>0</v>
      </c>
      <c r="N61" s="7"/>
      <c r="O61" s="7">
        <v>-473415429</v>
      </c>
      <c r="P61" s="7"/>
      <c r="Q61" s="7">
        <v>0</v>
      </c>
      <c r="R61" s="7"/>
      <c r="S61" s="7">
        <f t="shared" si="2"/>
        <v>-473415429</v>
      </c>
      <c r="T61" s="4"/>
      <c r="U61" s="8">
        <f t="shared" si="3"/>
        <v>-5.887011461653515E-3</v>
      </c>
    </row>
    <row r="62" spans="1:21">
      <c r="A62" s="1" t="s">
        <v>42</v>
      </c>
      <c r="C62" s="7">
        <v>0</v>
      </c>
      <c r="D62" s="7"/>
      <c r="E62" s="7">
        <v>2803373324</v>
      </c>
      <c r="F62" s="7"/>
      <c r="G62" s="7">
        <v>0</v>
      </c>
      <c r="H62" s="7"/>
      <c r="I62" s="7">
        <f t="shared" si="0"/>
        <v>2803373324</v>
      </c>
      <c r="J62" s="7"/>
      <c r="K62" s="8">
        <f t="shared" si="1"/>
        <v>0.16462072412471326</v>
      </c>
      <c r="L62" s="7"/>
      <c r="M62" s="7">
        <v>0</v>
      </c>
      <c r="N62" s="7"/>
      <c r="O62" s="7">
        <v>2003093338</v>
      </c>
      <c r="P62" s="7"/>
      <c r="Q62" s="7">
        <v>0</v>
      </c>
      <c r="R62" s="7"/>
      <c r="S62" s="7">
        <f>M62+O62+Q62</f>
        <v>2003093338</v>
      </c>
      <c r="T62" s="4"/>
      <c r="U62" s="8">
        <f t="shared" si="3"/>
        <v>2.4908849009160194E-2</v>
      </c>
    </row>
    <row r="63" spans="1:21" ht="24.75" thickBot="1">
      <c r="C63" s="15">
        <f>SUM(C8:C62)</f>
        <v>18485455319</v>
      </c>
      <c r="D63" s="14"/>
      <c r="E63" s="10">
        <f>SUM(E8:E62)</f>
        <v>13177178084</v>
      </c>
      <c r="F63" s="14"/>
      <c r="G63" s="10">
        <f>SUM(G8:G62)</f>
        <v>-14633347820</v>
      </c>
      <c r="H63" s="7"/>
      <c r="I63" s="10">
        <f>SUM(I8:I62)</f>
        <v>17029285583</v>
      </c>
      <c r="J63" s="7"/>
      <c r="K63" s="12">
        <f>SUM(K8:K62)</f>
        <v>1.0000000000000002</v>
      </c>
      <c r="L63" s="7"/>
      <c r="M63" s="10">
        <f>SUM(M8:M62)</f>
        <v>1730001311800</v>
      </c>
      <c r="N63" s="7"/>
      <c r="O63" s="10">
        <f>SUM(O8:O62)</f>
        <v>-1529421819926</v>
      </c>
      <c r="P63" s="7"/>
      <c r="Q63" s="10">
        <f>SUM(Q8:Q62)</f>
        <v>-120162555015</v>
      </c>
      <c r="R63" s="7"/>
      <c r="S63" s="10">
        <f>SUM(S8:S62)</f>
        <v>80416936859</v>
      </c>
      <c r="T63" s="4"/>
      <c r="U63" s="9">
        <f>SUM(U8:U62)</f>
        <v>0.99999999999999967</v>
      </c>
    </row>
    <row r="64" spans="1:21" ht="24.75" thickTop="1">
      <c r="C64" s="14"/>
      <c r="E64" s="14"/>
      <c r="G64" s="14"/>
      <c r="M64" s="14"/>
      <c r="O64" s="14"/>
      <c r="Q64" s="14"/>
      <c r="U64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1"/>
  <sheetViews>
    <sheetView rightToLeft="1" workbookViewId="0">
      <selection activeCell="A16" sqref="A16"/>
    </sheetView>
  </sheetViews>
  <sheetFormatPr defaultRowHeight="24"/>
  <cols>
    <col min="1" max="1" width="35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303</v>
      </c>
      <c r="C6" s="20" t="s">
        <v>301</v>
      </c>
      <c r="D6" s="20" t="s">
        <v>301</v>
      </c>
      <c r="E6" s="20" t="s">
        <v>301</v>
      </c>
      <c r="F6" s="20" t="s">
        <v>301</v>
      </c>
      <c r="G6" s="20" t="s">
        <v>301</v>
      </c>
      <c r="H6" s="20" t="s">
        <v>301</v>
      </c>
      <c r="I6" s="20" t="s">
        <v>301</v>
      </c>
      <c r="K6" s="20" t="s">
        <v>302</v>
      </c>
      <c r="L6" s="20" t="s">
        <v>302</v>
      </c>
      <c r="M6" s="20" t="s">
        <v>302</v>
      </c>
      <c r="N6" s="20" t="s">
        <v>302</v>
      </c>
      <c r="O6" s="20" t="s">
        <v>302</v>
      </c>
      <c r="P6" s="20" t="s">
        <v>302</v>
      </c>
      <c r="Q6" s="20" t="s">
        <v>302</v>
      </c>
    </row>
    <row r="7" spans="1:17" ht="24.75">
      <c r="A7" s="20" t="s">
        <v>303</v>
      </c>
      <c r="C7" s="20" t="s">
        <v>395</v>
      </c>
      <c r="E7" s="20" t="s">
        <v>392</v>
      </c>
      <c r="G7" s="20" t="s">
        <v>393</v>
      </c>
      <c r="I7" s="20" t="s">
        <v>396</v>
      </c>
      <c r="K7" s="20" t="s">
        <v>395</v>
      </c>
      <c r="M7" s="20" t="s">
        <v>392</v>
      </c>
      <c r="O7" s="20" t="s">
        <v>393</v>
      </c>
      <c r="Q7" s="20" t="s">
        <v>396</v>
      </c>
    </row>
    <row r="8" spans="1:17">
      <c r="A8" s="1" t="s">
        <v>253</v>
      </c>
      <c r="C8" s="7">
        <v>69100364568</v>
      </c>
      <c r="D8" s="7"/>
      <c r="E8" s="7">
        <v>0</v>
      </c>
      <c r="F8" s="7"/>
      <c r="G8" s="7">
        <v>88485791951</v>
      </c>
      <c r="H8" s="7"/>
      <c r="I8" s="7">
        <f>C8+E8+G8</f>
        <v>157586156519</v>
      </c>
      <c r="J8" s="7"/>
      <c r="K8" s="7">
        <v>1173891184938</v>
      </c>
      <c r="L8" s="7"/>
      <c r="M8" s="7">
        <v>0</v>
      </c>
      <c r="N8" s="7"/>
      <c r="O8" s="7">
        <v>126451548160</v>
      </c>
      <c r="P8" s="7"/>
      <c r="Q8" s="7">
        <f>K8+M8+O8</f>
        <v>1300342733098</v>
      </c>
    </row>
    <row r="9" spans="1:17">
      <c r="A9" s="1" t="s">
        <v>141</v>
      </c>
      <c r="C9" s="7">
        <v>0</v>
      </c>
      <c r="D9" s="7"/>
      <c r="E9" s="7">
        <v>-221829024070</v>
      </c>
      <c r="F9" s="7"/>
      <c r="G9" s="7">
        <v>251365878308</v>
      </c>
      <c r="H9" s="7"/>
      <c r="I9" s="7">
        <f t="shared" ref="I9:I72" si="0">C9+E9+G9</f>
        <v>29536854238</v>
      </c>
      <c r="J9" s="7"/>
      <c r="K9" s="7">
        <v>0</v>
      </c>
      <c r="L9" s="7"/>
      <c r="M9" s="7">
        <v>59951851359</v>
      </c>
      <c r="N9" s="7"/>
      <c r="O9" s="7">
        <v>324447709733</v>
      </c>
      <c r="P9" s="7"/>
      <c r="Q9" s="7">
        <f t="shared" ref="Q9:Q72" si="1">K9+M9+O9</f>
        <v>384399561092</v>
      </c>
    </row>
    <row r="10" spans="1:17">
      <c r="A10" s="1" t="s">
        <v>208</v>
      </c>
      <c r="C10" s="7">
        <v>44036541801</v>
      </c>
      <c r="D10" s="7"/>
      <c r="E10" s="7">
        <v>0</v>
      </c>
      <c r="F10" s="7"/>
      <c r="G10" s="7">
        <v>210908918642</v>
      </c>
      <c r="H10" s="7"/>
      <c r="I10" s="7">
        <f t="shared" si="0"/>
        <v>254945460443</v>
      </c>
      <c r="J10" s="7"/>
      <c r="K10" s="7">
        <v>742067547614</v>
      </c>
      <c r="L10" s="7"/>
      <c r="M10" s="7">
        <v>0</v>
      </c>
      <c r="N10" s="7"/>
      <c r="O10" s="7">
        <v>211817621051</v>
      </c>
      <c r="P10" s="7"/>
      <c r="Q10" s="7">
        <f t="shared" si="1"/>
        <v>953885168665</v>
      </c>
    </row>
    <row r="11" spans="1:17">
      <c r="A11" s="1" t="s">
        <v>205</v>
      </c>
      <c r="C11" s="7">
        <v>3321192004</v>
      </c>
      <c r="D11" s="7"/>
      <c r="E11" s="7">
        <v>0</v>
      </c>
      <c r="F11" s="7"/>
      <c r="G11" s="7">
        <v>4480572253</v>
      </c>
      <c r="H11" s="7"/>
      <c r="I11" s="7">
        <f t="shared" si="0"/>
        <v>7801764257</v>
      </c>
      <c r="J11" s="7"/>
      <c r="K11" s="7">
        <v>21541953739</v>
      </c>
      <c r="L11" s="7"/>
      <c r="M11" s="7">
        <v>0</v>
      </c>
      <c r="N11" s="7"/>
      <c r="O11" s="7">
        <v>5341396270</v>
      </c>
      <c r="P11" s="7"/>
      <c r="Q11" s="7">
        <f t="shared" si="1"/>
        <v>26883350009</v>
      </c>
    </row>
    <row r="12" spans="1:17">
      <c r="A12" s="1" t="s">
        <v>159</v>
      </c>
      <c r="C12" s="7">
        <v>10017302197</v>
      </c>
      <c r="D12" s="7"/>
      <c r="E12" s="7">
        <v>287758947</v>
      </c>
      <c r="F12" s="7"/>
      <c r="G12" s="7">
        <v>0</v>
      </c>
      <c r="H12" s="7"/>
      <c r="I12" s="7">
        <f t="shared" si="0"/>
        <v>10305061144</v>
      </c>
      <c r="J12" s="7"/>
      <c r="K12" s="7">
        <v>22766488110</v>
      </c>
      <c r="L12" s="7"/>
      <c r="M12" s="7">
        <v>593159084</v>
      </c>
      <c r="N12" s="7"/>
      <c r="O12" s="7">
        <v>-7431249</v>
      </c>
      <c r="P12" s="7"/>
      <c r="Q12" s="7">
        <f t="shared" si="1"/>
        <v>23352215945</v>
      </c>
    </row>
    <row r="13" spans="1:17">
      <c r="A13" s="1" t="s">
        <v>327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549036370324</v>
      </c>
      <c r="L13" s="7"/>
      <c r="M13" s="7">
        <v>0</v>
      </c>
      <c r="N13" s="7"/>
      <c r="O13" s="7">
        <v>137016397203</v>
      </c>
      <c r="P13" s="7"/>
      <c r="Q13" s="7">
        <f t="shared" si="1"/>
        <v>686052767527</v>
      </c>
    </row>
    <row r="14" spans="1:17">
      <c r="A14" s="1" t="s">
        <v>123</v>
      </c>
      <c r="C14" s="7">
        <v>0</v>
      </c>
      <c r="D14" s="7"/>
      <c r="E14" s="7">
        <v>-924128246</v>
      </c>
      <c r="F14" s="7"/>
      <c r="G14" s="7">
        <v>0</v>
      </c>
      <c r="H14" s="7"/>
      <c r="I14" s="7">
        <f t="shared" si="0"/>
        <v>-924128246</v>
      </c>
      <c r="J14" s="7"/>
      <c r="K14" s="7">
        <v>0</v>
      </c>
      <c r="L14" s="7"/>
      <c r="M14" s="7">
        <v>134080416721</v>
      </c>
      <c r="N14" s="7"/>
      <c r="O14" s="7">
        <v>49645559562</v>
      </c>
      <c r="P14" s="7"/>
      <c r="Q14" s="7">
        <f t="shared" si="1"/>
        <v>183725976283</v>
      </c>
    </row>
    <row r="15" spans="1:17">
      <c r="A15" s="1" t="s">
        <v>90</v>
      </c>
      <c r="C15" s="7">
        <v>63070476070</v>
      </c>
      <c r="D15" s="7"/>
      <c r="E15" s="7">
        <v>8011689535</v>
      </c>
      <c r="F15" s="7"/>
      <c r="G15" s="7">
        <v>0</v>
      </c>
      <c r="H15" s="7"/>
      <c r="I15" s="7">
        <f t="shared" si="0"/>
        <v>71082165605</v>
      </c>
      <c r="J15" s="7"/>
      <c r="K15" s="7">
        <v>155959554655</v>
      </c>
      <c r="L15" s="7"/>
      <c r="M15" s="7">
        <v>17920174245</v>
      </c>
      <c r="N15" s="7"/>
      <c r="O15" s="7">
        <v>5572500000</v>
      </c>
      <c r="P15" s="7"/>
      <c r="Q15" s="7">
        <f t="shared" si="1"/>
        <v>179452228900</v>
      </c>
    </row>
    <row r="16" spans="1:17">
      <c r="A16" s="1" t="s">
        <v>375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85906641223</v>
      </c>
      <c r="P16" s="7"/>
      <c r="Q16" s="7">
        <f t="shared" si="1"/>
        <v>85906641223</v>
      </c>
    </row>
    <row r="17" spans="1:17">
      <c r="A17" s="1" t="s">
        <v>376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316646554107</v>
      </c>
      <c r="P17" s="7"/>
      <c r="Q17" s="7">
        <f t="shared" si="1"/>
        <v>316646554107</v>
      </c>
    </row>
    <row r="18" spans="1:17">
      <c r="A18" s="1" t="s">
        <v>377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12896218529</v>
      </c>
      <c r="P18" s="7"/>
      <c r="Q18" s="7">
        <f t="shared" si="1"/>
        <v>12896218529</v>
      </c>
    </row>
    <row r="19" spans="1:17">
      <c r="A19" s="1" t="s">
        <v>378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89029913433</v>
      </c>
      <c r="P19" s="7"/>
      <c r="Q19" s="7">
        <f t="shared" si="1"/>
        <v>89029913433</v>
      </c>
    </row>
    <row r="20" spans="1:17">
      <c r="A20" s="1" t="s">
        <v>379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282908682435</v>
      </c>
      <c r="P20" s="7"/>
      <c r="Q20" s="7">
        <f t="shared" si="1"/>
        <v>282908682435</v>
      </c>
    </row>
    <row r="21" spans="1:17">
      <c r="A21" s="1" t="s">
        <v>380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57773999652</v>
      </c>
      <c r="P21" s="7"/>
      <c r="Q21" s="7">
        <f t="shared" si="1"/>
        <v>57773999652</v>
      </c>
    </row>
    <row r="22" spans="1:17">
      <c r="A22" s="1" t="s">
        <v>381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162866741432</v>
      </c>
      <c r="P22" s="7"/>
      <c r="Q22" s="7">
        <f t="shared" si="1"/>
        <v>162866741432</v>
      </c>
    </row>
    <row r="23" spans="1:17">
      <c r="A23" s="1" t="s">
        <v>120</v>
      </c>
      <c r="C23" s="7">
        <v>0</v>
      </c>
      <c r="D23" s="7"/>
      <c r="E23" s="7">
        <v>31047111572</v>
      </c>
      <c r="F23" s="7"/>
      <c r="G23" s="7">
        <v>0</v>
      </c>
      <c r="H23" s="7"/>
      <c r="I23" s="7">
        <f t="shared" si="0"/>
        <v>31047111572</v>
      </c>
      <c r="J23" s="7"/>
      <c r="K23" s="7">
        <v>0</v>
      </c>
      <c r="L23" s="7"/>
      <c r="M23" s="7">
        <v>270078177665</v>
      </c>
      <c r="N23" s="7"/>
      <c r="O23" s="7">
        <v>279549340424</v>
      </c>
      <c r="P23" s="7"/>
      <c r="Q23" s="7">
        <f t="shared" si="1"/>
        <v>549627518089</v>
      </c>
    </row>
    <row r="24" spans="1:17">
      <c r="A24" s="1" t="s">
        <v>382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86254726563</v>
      </c>
      <c r="P24" s="7"/>
      <c r="Q24" s="7">
        <f t="shared" si="1"/>
        <v>86254726563</v>
      </c>
    </row>
    <row r="25" spans="1:17">
      <c r="A25" s="1" t="s">
        <v>383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163555653931</v>
      </c>
      <c r="P25" s="7"/>
      <c r="Q25" s="7">
        <f t="shared" si="1"/>
        <v>163555653931</v>
      </c>
    </row>
    <row r="26" spans="1:17">
      <c r="A26" s="1" t="s">
        <v>132</v>
      </c>
      <c r="C26" s="7">
        <v>0</v>
      </c>
      <c r="D26" s="7"/>
      <c r="E26" s="7">
        <v>117202314</v>
      </c>
      <c r="F26" s="7"/>
      <c r="G26" s="7">
        <v>0</v>
      </c>
      <c r="H26" s="7"/>
      <c r="I26" s="7">
        <f t="shared" si="0"/>
        <v>117202314</v>
      </c>
      <c r="J26" s="7"/>
      <c r="K26" s="7">
        <v>0</v>
      </c>
      <c r="L26" s="7"/>
      <c r="M26" s="7">
        <v>38141859994</v>
      </c>
      <c r="N26" s="7"/>
      <c r="O26" s="7">
        <v>22207524787</v>
      </c>
      <c r="P26" s="7"/>
      <c r="Q26" s="7">
        <f t="shared" si="1"/>
        <v>60349384781</v>
      </c>
    </row>
    <row r="27" spans="1:17">
      <c r="A27" s="1" t="s">
        <v>129</v>
      </c>
      <c r="C27" s="7">
        <v>0</v>
      </c>
      <c r="D27" s="7"/>
      <c r="E27" s="7">
        <v>-850516118</v>
      </c>
      <c r="F27" s="7"/>
      <c r="G27" s="7">
        <v>0</v>
      </c>
      <c r="H27" s="7"/>
      <c r="I27" s="7">
        <f t="shared" si="0"/>
        <v>-850516118</v>
      </c>
      <c r="J27" s="7"/>
      <c r="K27" s="7">
        <v>0</v>
      </c>
      <c r="L27" s="7"/>
      <c r="M27" s="7">
        <v>160049917604</v>
      </c>
      <c r="N27" s="7"/>
      <c r="O27" s="7">
        <v>25468228867</v>
      </c>
      <c r="P27" s="7"/>
      <c r="Q27" s="7">
        <f t="shared" si="1"/>
        <v>185518146471</v>
      </c>
    </row>
    <row r="28" spans="1:17">
      <c r="A28" s="1" t="s">
        <v>135</v>
      </c>
      <c r="C28" s="7">
        <v>0</v>
      </c>
      <c r="D28" s="7"/>
      <c r="E28" s="7">
        <v>5328973858</v>
      </c>
      <c r="F28" s="7"/>
      <c r="G28" s="7">
        <v>0</v>
      </c>
      <c r="H28" s="7"/>
      <c r="I28" s="7">
        <f t="shared" si="0"/>
        <v>5328973858</v>
      </c>
      <c r="J28" s="7"/>
      <c r="K28" s="7">
        <v>0</v>
      </c>
      <c r="L28" s="7"/>
      <c r="M28" s="7">
        <v>35269347340</v>
      </c>
      <c r="N28" s="7"/>
      <c r="O28" s="7">
        <v>68405467426</v>
      </c>
      <c r="P28" s="7"/>
      <c r="Q28" s="7">
        <f t="shared" si="1"/>
        <v>103674814766</v>
      </c>
    </row>
    <row r="29" spans="1:17">
      <c r="A29" s="1" t="s">
        <v>118</v>
      </c>
      <c r="C29" s="7">
        <v>0</v>
      </c>
      <c r="D29" s="7"/>
      <c r="E29" s="7">
        <v>27478744726</v>
      </c>
      <c r="F29" s="7"/>
      <c r="G29" s="7">
        <v>0</v>
      </c>
      <c r="H29" s="7"/>
      <c r="I29" s="7">
        <f t="shared" si="0"/>
        <v>27478744726</v>
      </c>
      <c r="J29" s="7"/>
      <c r="K29" s="7">
        <v>0</v>
      </c>
      <c r="L29" s="7"/>
      <c r="M29" s="7">
        <v>245404743627</v>
      </c>
      <c r="N29" s="7"/>
      <c r="O29" s="7">
        <v>224019061669</v>
      </c>
      <c r="P29" s="7"/>
      <c r="Q29" s="7">
        <f t="shared" si="1"/>
        <v>469423805296</v>
      </c>
    </row>
    <row r="30" spans="1:17">
      <c r="A30" s="1" t="s">
        <v>384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52279096442</v>
      </c>
      <c r="P30" s="7"/>
      <c r="Q30" s="7">
        <f t="shared" si="1"/>
        <v>52279096442</v>
      </c>
    </row>
    <row r="31" spans="1:17">
      <c r="A31" s="1" t="s">
        <v>385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0</v>
      </c>
      <c r="L31" s="7"/>
      <c r="M31" s="7">
        <v>0</v>
      </c>
      <c r="N31" s="7"/>
      <c r="O31" s="7">
        <v>101148919493</v>
      </c>
      <c r="P31" s="7"/>
      <c r="Q31" s="7">
        <f t="shared" si="1"/>
        <v>101148919493</v>
      </c>
    </row>
    <row r="32" spans="1:17">
      <c r="A32" s="1" t="s">
        <v>130</v>
      </c>
      <c r="C32" s="7">
        <v>0</v>
      </c>
      <c r="D32" s="7"/>
      <c r="E32" s="7">
        <v>622560214</v>
      </c>
      <c r="F32" s="7"/>
      <c r="G32" s="7">
        <v>0</v>
      </c>
      <c r="H32" s="7"/>
      <c r="I32" s="7">
        <f t="shared" si="0"/>
        <v>622560214</v>
      </c>
      <c r="J32" s="7"/>
      <c r="K32" s="7">
        <v>0</v>
      </c>
      <c r="L32" s="7"/>
      <c r="M32" s="7">
        <v>8568567362</v>
      </c>
      <c r="N32" s="7"/>
      <c r="O32" s="7">
        <v>112204800705</v>
      </c>
      <c r="P32" s="7"/>
      <c r="Q32" s="7">
        <f t="shared" si="1"/>
        <v>120773368067</v>
      </c>
    </row>
    <row r="33" spans="1:17">
      <c r="A33" s="1" t="s">
        <v>386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0</v>
      </c>
      <c r="L33" s="7"/>
      <c r="M33" s="7">
        <v>0</v>
      </c>
      <c r="N33" s="7"/>
      <c r="O33" s="7">
        <v>4254095379</v>
      </c>
      <c r="P33" s="7"/>
      <c r="Q33" s="7">
        <f t="shared" si="1"/>
        <v>4254095379</v>
      </c>
    </row>
    <row r="34" spans="1:17">
      <c r="A34" s="1" t="s">
        <v>266</v>
      </c>
      <c r="C34" s="7">
        <v>0</v>
      </c>
      <c r="D34" s="7"/>
      <c r="E34" s="7">
        <v>168696555</v>
      </c>
      <c r="F34" s="7"/>
      <c r="G34" s="7">
        <v>0</v>
      </c>
      <c r="H34" s="7"/>
      <c r="I34" s="7">
        <f t="shared" si="0"/>
        <v>168696555</v>
      </c>
      <c r="J34" s="7"/>
      <c r="K34" s="7">
        <v>0</v>
      </c>
      <c r="L34" s="7"/>
      <c r="M34" s="7">
        <v>168696555</v>
      </c>
      <c r="N34" s="7"/>
      <c r="O34" s="7">
        <v>302797095727</v>
      </c>
      <c r="P34" s="7"/>
      <c r="Q34" s="7">
        <f t="shared" si="1"/>
        <v>302965792282</v>
      </c>
    </row>
    <row r="35" spans="1:17">
      <c r="A35" s="1" t="s">
        <v>387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0</v>
      </c>
      <c r="L35" s="7"/>
      <c r="M35" s="7">
        <v>0</v>
      </c>
      <c r="N35" s="7"/>
      <c r="O35" s="7">
        <v>11992386863</v>
      </c>
      <c r="P35" s="7"/>
      <c r="Q35" s="7">
        <f t="shared" si="1"/>
        <v>11992386863</v>
      </c>
    </row>
    <row r="36" spans="1:17">
      <c r="A36" s="1" t="s">
        <v>264</v>
      </c>
      <c r="C36" s="7">
        <v>0</v>
      </c>
      <c r="D36" s="7"/>
      <c r="E36" s="7">
        <v>163460885</v>
      </c>
      <c r="F36" s="7"/>
      <c r="G36" s="7">
        <v>0</v>
      </c>
      <c r="H36" s="7"/>
      <c r="I36" s="7">
        <f t="shared" si="0"/>
        <v>163460885</v>
      </c>
      <c r="J36" s="7"/>
      <c r="K36" s="7">
        <v>0</v>
      </c>
      <c r="L36" s="7"/>
      <c r="M36" s="7">
        <v>163460885</v>
      </c>
      <c r="N36" s="7"/>
      <c r="O36" s="7">
        <v>31091683296</v>
      </c>
      <c r="P36" s="7"/>
      <c r="Q36" s="7">
        <f t="shared" si="1"/>
        <v>31255144181</v>
      </c>
    </row>
    <row r="37" spans="1:17">
      <c r="A37" s="1" t="s">
        <v>388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0</v>
      </c>
      <c r="L37" s="7"/>
      <c r="M37" s="7">
        <v>0</v>
      </c>
      <c r="N37" s="7"/>
      <c r="O37" s="7">
        <v>2726495557</v>
      </c>
      <c r="P37" s="7"/>
      <c r="Q37" s="7">
        <f t="shared" si="1"/>
        <v>2726495557</v>
      </c>
    </row>
    <row r="38" spans="1:17">
      <c r="A38" s="1" t="s">
        <v>126</v>
      </c>
      <c r="C38" s="7">
        <v>0</v>
      </c>
      <c r="D38" s="7"/>
      <c r="E38" s="7">
        <v>27744731259</v>
      </c>
      <c r="F38" s="7"/>
      <c r="G38" s="7">
        <v>0</v>
      </c>
      <c r="H38" s="7"/>
      <c r="I38" s="7">
        <f t="shared" si="0"/>
        <v>27744731259</v>
      </c>
      <c r="J38" s="7"/>
      <c r="K38" s="7">
        <v>0</v>
      </c>
      <c r="L38" s="7"/>
      <c r="M38" s="7">
        <v>217650727268</v>
      </c>
      <c r="N38" s="7"/>
      <c r="O38" s="7">
        <v>169170755394</v>
      </c>
      <c r="P38" s="7"/>
      <c r="Q38" s="7">
        <f t="shared" si="1"/>
        <v>386821482662</v>
      </c>
    </row>
    <row r="39" spans="1:17">
      <c r="A39" s="1" t="s">
        <v>389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0</v>
      </c>
      <c r="L39" s="7"/>
      <c r="M39" s="7">
        <v>0</v>
      </c>
      <c r="N39" s="7"/>
      <c r="O39" s="7">
        <v>261589967779</v>
      </c>
      <c r="P39" s="7"/>
      <c r="Q39" s="7">
        <f t="shared" si="1"/>
        <v>261589967779</v>
      </c>
    </row>
    <row r="40" spans="1:17">
      <c r="A40" s="1" t="s">
        <v>390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0</v>
      </c>
      <c r="L40" s="7"/>
      <c r="M40" s="7">
        <v>0</v>
      </c>
      <c r="N40" s="7"/>
      <c r="O40" s="7">
        <v>163004382330</v>
      </c>
      <c r="P40" s="7"/>
      <c r="Q40" s="7">
        <f t="shared" si="1"/>
        <v>163004382330</v>
      </c>
    </row>
    <row r="41" spans="1:17">
      <c r="A41" s="1" t="s">
        <v>247</v>
      </c>
      <c r="C41" s="7">
        <v>11308934479</v>
      </c>
      <c r="D41" s="7"/>
      <c r="E41" s="7">
        <v>1564335016</v>
      </c>
      <c r="F41" s="7"/>
      <c r="G41" s="7">
        <v>0</v>
      </c>
      <c r="H41" s="7"/>
      <c r="I41" s="7">
        <f t="shared" si="0"/>
        <v>12873269495</v>
      </c>
      <c r="J41" s="7"/>
      <c r="K41" s="7">
        <v>130113283124</v>
      </c>
      <c r="L41" s="7"/>
      <c r="M41" s="7">
        <v>35420962379</v>
      </c>
      <c r="N41" s="7"/>
      <c r="O41" s="7">
        <v>134994774</v>
      </c>
      <c r="P41" s="7"/>
      <c r="Q41" s="7">
        <f t="shared" si="1"/>
        <v>165669240277</v>
      </c>
    </row>
    <row r="42" spans="1:17">
      <c r="A42" s="1" t="s">
        <v>310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242130324815</v>
      </c>
      <c r="L42" s="7"/>
      <c r="M42" s="7">
        <v>0</v>
      </c>
      <c r="N42" s="7"/>
      <c r="O42" s="7">
        <v>49651708415</v>
      </c>
      <c r="P42" s="7"/>
      <c r="Q42" s="7">
        <f t="shared" si="1"/>
        <v>291782033230</v>
      </c>
    </row>
    <row r="43" spans="1:17">
      <c r="A43" s="1" t="s">
        <v>220</v>
      </c>
      <c r="C43" s="7">
        <v>96048069604</v>
      </c>
      <c r="D43" s="7"/>
      <c r="E43" s="7">
        <v>25770263764</v>
      </c>
      <c r="F43" s="7"/>
      <c r="G43" s="7">
        <v>0</v>
      </c>
      <c r="H43" s="7"/>
      <c r="I43" s="7">
        <f t="shared" si="0"/>
        <v>121818333368</v>
      </c>
      <c r="J43" s="7"/>
      <c r="K43" s="7">
        <v>1056816956921</v>
      </c>
      <c r="L43" s="7"/>
      <c r="M43" s="7">
        <v>105416404117</v>
      </c>
      <c r="N43" s="7"/>
      <c r="O43" s="7">
        <v>185255862</v>
      </c>
      <c r="P43" s="7"/>
      <c r="Q43" s="7">
        <f t="shared" si="1"/>
        <v>1162418616900</v>
      </c>
    </row>
    <row r="44" spans="1:17">
      <c r="A44" s="1" t="s">
        <v>325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128022699954</v>
      </c>
      <c r="L44" s="7"/>
      <c r="M44" s="7">
        <v>0</v>
      </c>
      <c r="N44" s="7"/>
      <c r="O44" s="7">
        <v>15734549641</v>
      </c>
      <c r="P44" s="7"/>
      <c r="Q44" s="7">
        <f t="shared" si="1"/>
        <v>143757249595</v>
      </c>
    </row>
    <row r="45" spans="1:17">
      <c r="A45" s="1" t="s">
        <v>334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12747065441</v>
      </c>
      <c r="L45" s="7"/>
      <c r="M45" s="7">
        <v>0</v>
      </c>
      <c r="N45" s="7"/>
      <c r="O45" s="7">
        <v>49406250</v>
      </c>
      <c r="P45" s="7"/>
      <c r="Q45" s="7">
        <f t="shared" si="1"/>
        <v>12796471691</v>
      </c>
    </row>
    <row r="46" spans="1:17">
      <c r="A46" s="1" t="s">
        <v>318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9792659588</v>
      </c>
      <c r="L46" s="7"/>
      <c r="M46" s="7">
        <v>0</v>
      </c>
      <c r="N46" s="7"/>
      <c r="O46" s="7">
        <v>29319358819</v>
      </c>
      <c r="P46" s="7"/>
      <c r="Q46" s="7">
        <f t="shared" si="1"/>
        <v>39112018407</v>
      </c>
    </row>
    <row r="47" spans="1:17">
      <c r="A47" s="1" t="s">
        <v>324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565066802428</v>
      </c>
      <c r="L47" s="7"/>
      <c r="M47" s="7">
        <v>0</v>
      </c>
      <c r="N47" s="7"/>
      <c r="O47" s="7">
        <v>71630702619</v>
      </c>
      <c r="P47" s="7"/>
      <c r="Q47" s="7">
        <f t="shared" si="1"/>
        <v>636697505047</v>
      </c>
    </row>
    <row r="48" spans="1:17">
      <c r="A48" s="1" t="s">
        <v>229</v>
      </c>
      <c r="C48" s="7">
        <v>6793122502</v>
      </c>
      <c r="D48" s="7"/>
      <c r="E48" s="7">
        <v>2898387683</v>
      </c>
      <c r="F48" s="7"/>
      <c r="G48" s="7">
        <v>0</v>
      </c>
      <c r="H48" s="7"/>
      <c r="I48" s="7">
        <f t="shared" si="0"/>
        <v>9691510185</v>
      </c>
      <c r="J48" s="7"/>
      <c r="K48" s="7">
        <v>363082887389</v>
      </c>
      <c r="L48" s="7"/>
      <c r="M48" s="7">
        <v>9597403085</v>
      </c>
      <c r="N48" s="7"/>
      <c r="O48" s="7">
        <v>63202799711</v>
      </c>
      <c r="P48" s="7"/>
      <c r="Q48" s="7">
        <f t="shared" si="1"/>
        <v>435883090185</v>
      </c>
    </row>
    <row r="49" spans="1:17">
      <c r="A49" s="1" t="s">
        <v>314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103167749741</v>
      </c>
      <c r="L49" s="7"/>
      <c r="M49" s="7">
        <v>0</v>
      </c>
      <c r="N49" s="7"/>
      <c r="O49" s="7">
        <v>58313582137</v>
      </c>
      <c r="P49" s="7"/>
      <c r="Q49" s="7">
        <f t="shared" si="1"/>
        <v>161481331878</v>
      </c>
    </row>
    <row r="50" spans="1:17">
      <c r="A50" s="1" t="s">
        <v>320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68963112085</v>
      </c>
      <c r="L50" s="7"/>
      <c r="M50" s="7">
        <v>0</v>
      </c>
      <c r="N50" s="7"/>
      <c r="O50" s="7">
        <v>10018987500</v>
      </c>
      <c r="P50" s="7"/>
      <c r="Q50" s="7">
        <f t="shared" si="1"/>
        <v>78982099585</v>
      </c>
    </row>
    <row r="51" spans="1:17">
      <c r="A51" s="1" t="s">
        <v>316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137783927055</v>
      </c>
      <c r="L51" s="7"/>
      <c r="M51" s="7">
        <v>0</v>
      </c>
      <c r="N51" s="7"/>
      <c r="O51" s="7">
        <v>156757078425</v>
      </c>
      <c r="P51" s="7"/>
      <c r="Q51" s="7">
        <f t="shared" si="1"/>
        <v>294541005480</v>
      </c>
    </row>
    <row r="52" spans="1:17">
      <c r="A52" s="1" t="s">
        <v>189</v>
      </c>
      <c r="C52" s="7">
        <v>15618482209</v>
      </c>
      <c r="D52" s="7"/>
      <c r="E52" s="7">
        <v>6405078793</v>
      </c>
      <c r="F52" s="7"/>
      <c r="G52" s="7">
        <v>0</v>
      </c>
      <c r="H52" s="7"/>
      <c r="I52" s="7">
        <f t="shared" si="0"/>
        <v>22023561002</v>
      </c>
      <c r="J52" s="7"/>
      <c r="K52" s="7">
        <v>109469076217</v>
      </c>
      <c r="L52" s="7"/>
      <c r="M52" s="7">
        <v>7020023970</v>
      </c>
      <c r="N52" s="7"/>
      <c r="O52" s="7">
        <v>5700226051</v>
      </c>
      <c r="P52" s="7"/>
      <c r="Q52" s="7">
        <f t="shared" si="1"/>
        <v>122189326238</v>
      </c>
    </row>
    <row r="53" spans="1:17">
      <c r="A53" s="1" t="s">
        <v>322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774657523398</v>
      </c>
      <c r="L53" s="7"/>
      <c r="M53" s="7">
        <v>0</v>
      </c>
      <c r="N53" s="7"/>
      <c r="O53" s="7">
        <v>329593165238</v>
      </c>
      <c r="P53" s="7"/>
      <c r="Q53" s="7">
        <f t="shared" si="1"/>
        <v>1104250688636</v>
      </c>
    </row>
    <row r="54" spans="1:17">
      <c r="A54" s="1" t="s">
        <v>223</v>
      </c>
      <c r="C54" s="7">
        <v>77146468806</v>
      </c>
      <c r="D54" s="7"/>
      <c r="E54" s="7">
        <v>20005267948</v>
      </c>
      <c r="F54" s="7"/>
      <c r="G54" s="7">
        <v>0</v>
      </c>
      <c r="H54" s="7"/>
      <c r="I54" s="7">
        <f t="shared" si="0"/>
        <v>97151736754</v>
      </c>
      <c r="J54" s="7"/>
      <c r="K54" s="7">
        <v>1075465044907</v>
      </c>
      <c r="L54" s="7"/>
      <c r="M54" s="7">
        <v>262913570727</v>
      </c>
      <c r="N54" s="7"/>
      <c r="O54" s="7">
        <v>35313029716</v>
      </c>
      <c r="P54" s="7"/>
      <c r="Q54" s="7">
        <f t="shared" si="1"/>
        <v>1373691645350</v>
      </c>
    </row>
    <row r="55" spans="1:17">
      <c r="A55" s="1" t="s">
        <v>312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190292448309</v>
      </c>
      <c r="L55" s="7"/>
      <c r="M55" s="7">
        <v>0</v>
      </c>
      <c r="N55" s="7"/>
      <c r="O55" s="7">
        <v>38397808835</v>
      </c>
      <c r="P55" s="7"/>
      <c r="Q55" s="7">
        <f t="shared" si="1"/>
        <v>228690257144</v>
      </c>
    </row>
    <row r="56" spans="1:17">
      <c r="A56" s="1" t="s">
        <v>231</v>
      </c>
      <c r="C56" s="7">
        <v>24408376402</v>
      </c>
      <c r="D56" s="7"/>
      <c r="E56" s="7">
        <v>8489551018</v>
      </c>
      <c r="F56" s="7"/>
      <c r="G56" s="7">
        <v>0</v>
      </c>
      <c r="H56" s="7"/>
      <c r="I56" s="7">
        <f t="shared" si="0"/>
        <v>32897927420</v>
      </c>
      <c r="J56" s="7"/>
      <c r="K56" s="7">
        <v>670864722574</v>
      </c>
      <c r="L56" s="7"/>
      <c r="M56" s="7">
        <v>20051025995</v>
      </c>
      <c r="N56" s="7"/>
      <c r="O56" s="7">
        <v>75188752757</v>
      </c>
      <c r="P56" s="7"/>
      <c r="Q56" s="7">
        <f t="shared" si="1"/>
        <v>766104501326</v>
      </c>
    </row>
    <row r="57" spans="1:17">
      <c r="A57" s="1" t="s">
        <v>226</v>
      </c>
      <c r="C57" s="7">
        <v>108599932235</v>
      </c>
      <c r="D57" s="7"/>
      <c r="E57" s="7">
        <v>-2610418041</v>
      </c>
      <c r="F57" s="7"/>
      <c r="G57" s="7">
        <v>0</v>
      </c>
      <c r="H57" s="7"/>
      <c r="I57" s="7">
        <f t="shared" si="0"/>
        <v>105989514194</v>
      </c>
      <c r="J57" s="7"/>
      <c r="K57" s="7">
        <v>1276201592301</v>
      </c>
      <c r="L57" s="7"/>
      <c r="M57" s="7">
        <v>308061163370</v>
      </c>
      <c r="N57" s="7"/>
      <c r="O57" s="7">
        <v>1542373239</v>
      </c>
      <c r="P57" s="7"/>
      <c r="Q57" s="7">
        <f t="shared" si="1"/>
        <v>1585805128910</v>
      </c>
    </row>
    <row r="58" spans="1:17">
      <c r="A58" s="1" t="s">
        <v>240</v>
      </c>
      <c r="C58" s="7">
        <v>100361013854</v>
      </c>
      <c r="D58" s="7"/>
      <c r="E58" s="7">
        <v>14330535127</v>
      </c>
      <c r="F58" s="7"/>
      <c r="G58" s="7">
        <v>0</v>
      </c>
      <c r="H58" s="7"/>
      <c r="I58" s="7">
        <f t="shared" si="0"/>
        <v>114691548981</v>
      </c>
      <c r="J58" s="7"/>
      <c r="K58" s="7">
        <v>1168703229597</v>
      </c>
      <c r="L58" s="7"/>
      <c r="M58" s="7">
        <v>139236257434</v>
      </c>
      <c r="N58" s="7"/>
      <c r="O58" s="7">
        <v>90242455</v>
      </c>
      <c r="P58" s="7"/>
      <c r="Q58" s="7">
        <f t="shared" si="1"/>
        <v>1308029729486</v>
      </c>
    </row>
    <row r="59" spans="1:17">
      <c r="A59" s="1" t="s">
        <v>332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71129835074</v>
      </c>
      <c r="L59" s="7"/>
      <c r="M59" s="7">
        <v>0</v>
      </c>
      <c r="N59" s="7"/>
      <c r="O59" s="7">
        <v>45356757125</v>
      </c>
      <c r="P59" s="7"/>
      <c r="Q59" s="7">
        <f t="shared" si="1"/>
        <v>116486592199</v>
      </c>
    </row>
    <row r="60" spans="1:17">
      <c r="A60" s="1" t="s">
        <v>329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185872132</v>
      </c>
      <c r="L60" s="7"/>
      <c r="M60" s="7">
        <v>0</v>
      </c>
      <c r="N60" s="7"/>
      <c r="O60" s="7">
        <v>30112088</v>
      </c>
      <c r="P60" s="7"/>
      <c r="Q60" s="7">
        <f t="shared" si="1"/>
        <v>215984220</v>
      </c>
    </row>
    <row r="61" spans="1:17">
      <c r="A61" s="1" t="s">
        <v>331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61337803280</v>
      </c>
      <c r="L61" s="7"/>
      <c r="M61" s="7">
        <v>0</v>
      </c>
      <c r="N61" s="7"/>
      <c r="O61" s="7">
        <v>13452342689</v>
      </c>
      <c r="P61" s="7"/>
      <c r="Q61" s="7">
        <f t="shared" si="1"/>
        <v>74790145969</v>
      </c>
    </row>
    <row r="62" spans="1:17">
      <c r="A62" s="1" t="s">
        <v>168</v>
      </c>
      <c r="C62" s="7">
        <v>27591780822</v>
      </c>
      <c r="D62" s="7"/>
      <c r="E62" s="7">
        <v>5961768972</v>
      </c>
      <c r="F62" s="7"/>
      <c r="G62" s="7">
        <v>0</v>
      </c>
      <c r="H62" s="7"/>
      <c r="I62" s="7">
        <f t="shared" si="0"/>
        <v>33553549794</v>
      </c>
      <c r="J62" s="7"/>
      <c r="K62" s="7">
        <v>99567671233</v>
      </c>
      <c r="L62" s="7"/>
      <c r="M62" s="7">
        <v>-58813223902</v>
      </c>
      <c r="N62" s="7"/>
      <c r="O62" s="7">
        <v>0</v>
      </c>
      <c r="P62" s="7"/>
      <c r="Q62" s="7">
        <f t="shared" si="1"/>
        <v>40754447331</v>
      </c>
    </row>
    <row r="63" spans="1:17">
      <c r="A63" s="1" t="s">
        <v>199</v>
      </c>
      <c r="C63" s="7">
        <v>28035616438</v>
      </c>
      <c r="D63" s="7"/>
      <c r="E63" s="7">
        <v>1999922500</v>
      </c>
      <c r="F63" s="7"/>
      <c r="G63" s="7">
        <v>0</v>
      </c>
      <c r="H63" s="7"/>
      <c r="I63" s="7">
        <f t="shared" si="0"/>
        <v>30035538938</v>
      </c>
      <c r="J63" s="7"/>
      <c r="K63" s="7">
        <v>48928438357</v>
      </c>
      <c r="L63" s="7"/>
      <c r="M63" s="7">
        <v>1991434270</v>
      </c>
      <c r="N63" s="7"/>
      <c r="O63" s="7">
        <v>0</v>
      </c>
      <c r="P63" s="7"/>
      <c r="Q63" s="7">
        <f t="shared" si="1"/>
        <v>50919872627</v>
      </c>
    </row>
    <row r="64" spans="1:17">
      <c r="A64" s="1" t="s">
        <v>196</v>
      </c>
      <c r="C64" s="7">
        <v>72500834680</v>
      </c>
      <c r="D64" s="7"/>
      <c r="E64" s="7">
        <v>7599905492</v>
      </c>
      <c r="F64" s="7"/>
      <c r="G64" s="7">
        <v>0</v>
      </c>
      <c r="H64" s="7"/>
      <c r="I64" s="7">
        <f t="shared" si="0"/>
        <v>80100740172</v>
      </c>
      <c r="J64" s="7"/>
      <c r="K64" s="7">
        <v>158838508466</v>
      </c>
      <c r="L64" s="7"/>
      <c r="M64" s="7">
        <v>14704188388</v>
      </c>
      <c r="N64" s="7"/>
      <c r="O64" s="7">
        <v>0</v>
      </c>
      <c r="P64" s="7"/>
      <c r="Q64" s="7">
        <f t="shared" si="1"/>
        <v>173542696854</v>
      </c>
    </row>
    <row r="65" spans="1:17">
      <c r="A65" s="1" t="s">
        <v>241</v>
      </c>
      <c r="C65" s="7">
        <v>66805795575</v>
      </c>
      <c r="D65" s="7"/>
      <c r="E65" s="7">
        <v>8401174442</v>
      </c>
      <c r="F65" s="7"/>
      <c r="G65" s="7">
        <v>0</v>
      </c>
      <c r="H65" s="7"/>
      <c r="I65" s="7">
        <f t="shared" si="0"/>
        <v>75206970017</v>
      </c>
      <c r="J65" s="7"/>
      <c r="K65" s="7">
        <v>207800827939</v>
      </c>
      <c r="L65" s="7"/>
      <c r="M65" s="7">
        <v>38668657004</v>
      </c>
      <c r="N65" s="7"/>
      <c r="O65" s="7">
        <v>0</v>
      </c>
      <c r="P65" s="7"/>
      <c r="Q65" s="7">
        <f t="shared" si="1"/>
        <v>246469484943</v>
      </c>
    </row>
    <row r="66" spans="1:17">
      <c r="A66" s="1" t="s">
        <v>191</v>
      </c>
      <c r="C66" s="7">
        <v>4538764878</v>
      </c>
      <c r="D66" s="7"/>
      <c r="E66" s="7">
        <v>374985469</v>
      </c>
      <c r="F66" s="7"/>
      <c r="G66" s="7">
        <v>0</v>
      </c>
      <c r="H66" s="7"/>
      <c r="I66" s="7">
        <f t="shared" si="0"/>
        <v>4913750347</v>
      </c>
      <c r="J66" s="7"/>
      <c r="K66" s="7">
        <v>15726623850</v>
      </c>
      <c r="L66" s="7"/>
      <c r="M66" s="7">
        <v>699624821</v>
      </c>
      <c r="N66" s="7"/>
      <c r="O66" s="7">
        <v>0</v>
      </c>
      <c r="P66" s="7"/>
      <c r="Q66" s="7">
        <f t="shared" si="1"/>
        <v>16426248671</v>
      </c>
    </row>
    <row r="67" spans="1:17">
      <c r="A67" s="1" t="s">
        <v>194</v>
      </c>
      <c r="C67" s="7">
        <v>113469121941</v>
      </c>
      <c r="D67" s="7"/>
      <c r="E67" s="7">
        <v>85946669437</v>
      </c>
      <c r="F67" s="7"/>
      <c r="G67" s="7">
        <v>0</v>
      </c>
      <c r="H67" s="7"/>
      <c r="I67" s="7">
        <f t="shared" si="0"/>
        <v>199415791378</v>
      </c>
      <c r="J67" s="7"/>
      <c r="K67" s="7">
        <v>420600943183</v>
      </c>
      <c r="L67" s="7"/>
      <c r="M67" s="7">
        <v>108919706718</v>
      </c>
      <c r="N67" s="7"/>
      <c r="O67" s="7">
        <v>0</v>
      </c>
      <c r="P67" s="7"/>
      <c r="Q67" s="7">
        <f t="shared" si="1"/>
        <v>529520649901</v>
      </c>
    </row>
    <row r="68" spans="1:17">
      <c r="A68" s="1" t="s">
        <v>186</v>
      </c>
      <c r="C68" s="7">
        <v>61739231985</v>
      </c>
      <c r="D68" s="7"/>
      <c r="E68" s="7">
        <v>13763466645</v>
      </c>
      <c r="F68" s="7"/>
      <c r="G68" s="7">
        <v>0</v>
      </c>
      <c r="H68" s="7"/>
      <c r="I68" s="7">
        <f t="shared" si="0"/>
        <v>75502698630</v>
      </c>
      <c r="J68" s="7"/>
      <c r="K68" s="7">
        <v>293028843486</v>
      </c>
      <c r="L68" s="7"/>
      <c r="M68" s="7">
        <v>30815085990</v>
      </c>
      <c r="N68" s="7"/>
      <c r="O68" s="7">
        <v>0</v>
      </c>
      <c r="P68" s="7"/>
      <c r="Q68" s="7">
        <f t="shared" si="1"/>
        <v>323843929476</v>
      </c>
    </row>
    <row r="69" spans="1:17">
      <c r="A69" s="1" t="s">
        <v>149</v>
      </c>
      <c r="C69" s="7">
        <v>31633365437</v>
      </c>
      <c r="D69" s="7"/>
      <c r="E69" s="7">
        <v>1318578464</v>
      </c>
      <c r="F69" s="7"/>
      <c r="G69" s="7">
        <v>0</v>
      </c>
      <c r="H69" s="7"/>
      <c r="I69" s="7">
        <f t="shared" si="0"/>
        <v>32951943901</v>
      </c>
      <c r="J69" s="7"/>
      <c r="K69" s="7">
        <v>55149432958</v>
      </c>
      <c r="L69" s="7"/>
      <c r="M69" s="7">
        <v>2084940769</v>
      </c>
      <c r="N69" s="7"/>
      <c r="O69" s="7">
        <v>0</v>
      </c>
      <c r="P69" s="7"/>
      <c r="Q69" s="7">
        <f t="shared" si="1"/>
        <v>57234373727</v>
      </c>
    </row>
    <row r="70" spans="1:17">
      <c r="A70" s="1" t="s">
        <v>234</v>
      </c>
      <c r="C70" s="7">
        <v>79077525215</v>
      </c>
      <c r="D70" s="7"/>
      <c r="E70" s="7">
        <v>14783427120</v>
      </c>
      <c r="F70" s="7"/>
      <c r="G70" s="7">
        <v>0</v>
      </c>
      <c r="H70" s="7"/>
      <c r="I70" s="7">
        <f t="shared" si="0"/>
        <v>93860952335</v>
      </c>
      <c r="J70" s="7"/>
      <c r="K70" s="7">
        <v>874244726779</v>
      </c>
      <c r="L70" s="7"/>
      <c r="M70" s="7">
        <v>165164738887</v>
      </c>
      <c r="N70" s="7"/>
      <c r="O70" s="7">
        <v>0</v>
      </c>
      <c r="P70" s="7"/>
      <c r="Q70" s="7">
        <f t="shared" si="1"/>
        <v>1039409465666</v>
      </c>
    </row>
    <row r="71" spans="1:17">
      <c r="A71" s="1" t="s">
        <v>165</v>
      </c>
      <c r="C71" s="7">
        <v>108351369863</v>
      </c>
      <c r="D71" s="7"/>
      <c r="E71" s="7">
        <v>16461862078</v>
      </c>
      <c r="F71" s="7"/>
      <c r="G71" s="7">
        <v>0</v>
      </c>
      <c r="H71" s="7"/>
      <c r="I71" s="7">
        <f t="shared" si="0"/>
        <v>124813231941</v>
      </c>
      <c r="J71" s="7"/>
      <c r="K71" s="7">
        <v>812449456203</v>
      </c>
      <c r="L71" s="7"/>
      <c r="M71" s="7">
        <v>75294038796</v>
      </c>
      <c r="N71" s="7"/>
      <c r="O71" s="7">
        <v>0</v>
      </c>
      <c r="P71" s="7"/>
      <c r="Q71" s="7">
        <f t="shared" si="1"/>
        <v>887743494999</v>
      </c>
    </row>
    <row r="72" spans="1:17">
      <c r="A72" s="1" t="s">
        <v>84</v>
      </c>
      <c r="C72" s="7">
        <v>29426301369</v>
      </c>
      <c r="D72" s="7"/>
      <c r="E72" s="7">
        <v>1709933737</v>
      </c>
      <c r="F72" s="7"/>
      <c r="G72" s="7">
        <v>0</v>
      </c>
      <c r="H72" s="7"/>
      <c r="I72" s="7">
        <f t="shared" si="0"/>
        <v>31136235106</v>
      </c>
      <c r="J72" s="7"/>
      <c r="K72" s="7">
        <v>66593782013</v>
      </c>
      <c r="L72" s="7"/>
      <c r="M72" s="7">
        <v>2951357432</v>
      </c>
      <c r="N72" s="7"/>
      <c r="O72" s="7">
        <v>0</v>
      </c>
      <c r="P72" s="7"/>
      <c r="Q72" s="7">
        <f t="shared" si="1"/>
        <v>69545139445</v>
      </c>
    </row>
    <row r="73" spans="1:17">
      <c r="A73" s="1" t="s">
        <v>146</v>
      </c>
      <c r="C73" s="7">
        <v>6594287671</v>
      </c>
      <c r="D73" s="7"/>
      <c r="E73" s="7">
        <v>806368752</v>
      </c>
      <c r="F73" s="7"/>
      <c r="G73" s="7">
        <v>0</v>
      </c>
      <c r="H73" s="7"/>
      <c r="I73" s="7">
        <f t="shared" ref="I73:I109" si="2">C73+E73+G73</f>
        <v>7400656423</v>
      </c>
      <c r="J73" s="7"/>
      <c r="K73" s="7">
        <v>11786513102</v>
      </c>
      <c r="L73" s="7"/>
      <c r="M73" s="7">
        <v>1364121314</v>
      </c>
      <c r="N73" s="7"/>
      <c r="O73" s="7">
        <v>0</v>
      </c>
      <c r="P73" s="7"/>
      <c r="Q73" s="7">
        <f t="shared" ref="Q73:Q109" si="3">K73+M73+O73</f>
        <v>13150634416</v>
      </c>
    </row>
    <row r="74" spans="1:17">
      <c r="A74" s="1" t="s">
        <v>308</v>
      </c>
      <c r="C74" s="7">
        <v>77621754811</v>
      </c>
      <c r="D74" s="7"/>
      <c r="E74" s="7">
        <v>8413385449</v>
      </c>
      <c r="F74" s="7"/>
      <c r="G74" s="7">
        <v>0</v>
      </c>
      <c r="H74" s="7"/>
      <c r="I74" s="7">
        <f t="shared" si="2"/>
        <v>86035140260</v>
      </c>
      <c r="J74" s="7"/>
      <c r="K74" s="7">
        <v>161737046226</v>
      </c>
      <c r="L74" s="7"/>
      <c r="M74" s="7">
        <v>-26726645052</v>
      </c>
      <c r="N74" s="7"/>
      <c r="O74" s="7">
        <v>0</v>
      </c>
      <c r="P74" s="7"/>
      <c r="Q74" s="7">
        <f t="shared" si="3"/>
        <v>135010401174</v>
      </c>
    </row>
    <row r="75" spans="1:17">
      <c r="A75" s="1" t="s">
        <v>237</v>
      </c>
      <c r="C75" s="7">
        <v>92940409565</v>
      </c>
      <c r="D75" s="7"/>
      <c r="E75" s="7">
        <v>23674066566</v>
      </c>
      <c r="F75" s="7"/>
      <c r="G75" s="7">
        <v>0</v>
      </c>
      <c r="H75" s="7"/>
      <c r="I75" s="7">
        <f t="shared" si="2"/>
        <v>116614476131</v>
      </c>
      <c r="J75" s="7"/>
      <c r="K75" s="7">
        <v>1122758858847</v>
      </c>
      <c r="L75" s="7"/>
      <c r="M75" s="7">
        <v>335761731752</v>
      </c>
      <c r="N75" s="7"/>
      <c r="O75" s="7">
        <v>0</v>
      </c>
      <c r="P75" s="7"/>
      <c r="Q75" s="7">
        <f t="shared" si="3"/>
        <v>1458520590599</v>
      </c>
    </row>
    <row r="76" spans="1:17">
      <c r="A76" s="1" t="s">
        <v>158</v>
      </c>
      <c r="C76" s="7">
        <v>32529680370</v>
      </c>
      <c r="D76" s="7"/>
      <c r="E76" s="7">
        <v>3599860500</v>
      </c>
      <c r="F76" s="7"/>
      <c r="G76" s="7">
        <v>0</v>
      </c>
      <c r="H76" s="7"/>
      <c r="I76" s="7">
        <f t="shared" si="2"/>
        <v>36129540870</v>
      </c>
      <c r="J76" s="7"/>
      <c r="K76" s="7">
        <v>137242445907</v>
      </c>
      <c r="L76" s="7"/>
      <c r="M76" s="7">
        <v>-30084462500</v>
      </c>
      <c r="N76" s="7"/>
      <c r="O76" s="7">
        <v>0</v>
      </c>
      <c r="P76" s="7"/>
      <c r="Q76" s="7">
        <f t="shared" si="3"/>
        <v>107157983407</v>
      </c>
    </row>
    <row r="77" spans="1:17">
      <c r="A77" s="1" t="s">
        <v>155</v>
      </c>
      <c r="C77" s="7">
        <v>65059360733</v>
      </c>
      <c r="D77" s="7"/>
      <c r="E77" s="7">
        <v>3027882665</v>
      </c>
      <c r="F77" s="7"/>
      <c r="G77" s="7">
        <v>0</v>
      </c>
      <c r="H77" s="7"/>
      <c r="I77" s="7">
        <f t="shared" si="2"/>
        <v>68087243398</v>
      </c>
      <c r="J77" s="7"/>
      <c r="K77" s="7">
        <v>111598173516</v>
      </c>
      <c r="L77" s="7"/>
      <c r="M77" s="7">
        <v>4627479465</v>
      </c>
      <c r="N77" s="7"/>
      <c r="O77" s="7">
        <v>0</v>
      </c>
      <c r="P77" s="7"/>
      <c r="Q77" s="7">
        <f t="shared" si="3"/>
        <v>116225652981</v>
      </c>
    </row>
    <row r="78" spans="1:17">
      <c r="A78" s="1" t="s">
        <v>217</v>
      </c>
      <c r="C78" s="7">
        <v>16801123629</v>
      </c>
      <c r="D78" s="7"/>
      <c r="E78" s="7">
        <v>5218019594</v>
      </c>
      <c r="F78" s="7"/>
      <c r="G78" s="7">
        <v>0</v>
      </c>
      <c r="H78" s="7"/>
      <c r="I78" s="7">
        <f t="shared" si="2"/>
        <v>22019143223</v>
      </c>
      <c r="J78" s="7"/>
      <c r="K78" s="7">
        <v>198111375753</v>
      </c>
      <c r="L78" s="7"/>
      <c r="M78" s="7">
        <v>37360921208</v>
      </c>
      <c r="N78" s="7"/>
      <c r="O78" s="7">
        <v>0</v>
      </c>
      <c r="P78" s="7"/>
      <c r="Q78" s="7">
        <f t="shared" si="3"/>
        <v>235472296961</v>
      </c>
    </row>
    <row r="79" spans="1:17">
      <c r="A79" s="1" t="s">
        <v>152</v>
      </c>
      <c r="C79" s="7">
        <v>17971001850</v>
      </c>
      <c r="D79" s="7"/>
      <c r="E79" s="7">
        <v>2346294417</v>
      </c>
      <c r="F79" s="7"/>
      <c r="G79" s="7">
        <v>0</v>
      </c>
      <c r="H79" s="7"/>
      <c r="I79" s="7">
        <f t="shared" si="2"/>
        <v>20317296267</v>
      </c>
      <c r="J79" s="7"/>
      <c r="K79" s="7">
        <v>36943145870</v>
      </c>
      <c r="L79" s="7"/>
      <c r="M79" s="7">
        <v>4065514213</v>
      </c>
      <c r="N79" s="7"/>
      <c r="O79" s="7">
        <v>0</v>
      </c>
      <c r="P79" s="7"/>
      <c r="Q79" s="7">
        <f t="shared" si="3"/>
        <v>41008660083</v>
      </c>
    </row>
    <row r="80" spans="1:17">
      <c r="A80" s="1" t="s">
        <v>214</v>
      </c>
      <c r="C80" s="7">
        <v>61569621327</v>
      </c>
      <c r="D80" s="7"/>
      <c r="E80" s="7">
        <v>19783277879</v>
      </c>
      <c r="F80" s="7"/>
      <c r="G80" s="7">
        <v>0</v>
      </c>
      <c r="H80" s="7"/>
      <c r="I80" s="7">
        <f t="shared" si="2"/>
        <v>81352899206</v>
      </c>
      <c r="J80" s="7"/>
      <c r="K80" s="7">
        <v>759450654105</v>
      </c>
      <c r="L80" s="7"/>
      <c r="M80" s="7">
        <v>90181529231</v>
      </c>
      <c r="N80" s="7"/>
      <c r="O80" s="7">
        <v>0</v>
      </c>
      <c r="P80" s="7"/>
      <c r="Q80" s="7">
        <f t="shared" si="3"/>
        <v>849632183336</v>
      </c>
    </row>
    <row r="81" spans="1:17">
      <c r="A81" s="1" t="s">
        <v>211</v>
      </c>
      <c r="C81" s="7">
        <v>1322700913</v>
      </c>
      <c r="D81" s="7"/>
      <c r="E81" s="7">
        <v>299988375</v>
      </c>
      <c r="F81" s="7"/>
      <c r="G81" s="7">
        <v>0</v>
      </c>
      <c r="H81" s="7"/>
      <c r="I81" s="7">
        <f t="shared" si="2"/>
        <v>1622689288</v>
      </c>
      <c r="J81" s="7"/>
      <c r="K81" s="7">
        <v>16999999999</v>
      </c>
      <c r="L81" s="7"/>
      <c r="M81" s="7">
        <v>39898453</v>
      </c>
      <c r="N81" s="7"/>
      <c r="O81" s="7">
        <v>0</v>
      </c>
      <c r="P81" s="7"/>
      <c r="Q81" s="7">
        <f t="shared" si="3"/>
        <v>17039898452</v>
      </c>
    </row>
    <row r="82" spans="1:17">
      <c r="A82" s="1" t="s">
        <v>202</v>
      </c>
      <c r="C82" s="7">
        <v>27516083179</v>
      </c>
      <c r="D82" s="7"/>
      <c r="E82" s="7">
        <v>0</v>
      </c>
      <c r="F82" s="7"/>
      <c r="G82" s="7">
        <v>0</v>
      </c>
      <c r="H82" s="7"/>
      <c r="I82" s="7">
        <f t="shared" si="2"/>
        <v>27516083179</v>
      </c>
      <c r="J82" s="7"/>
      <c r="K82" s="7">
        <v>359386457398</v>
      </c>
      <c r="L82" s="7"/>
      <c r="M82" s="7">
        <v>184799887927</v>
      </c>
      <c r="N82" s="7"/>
      <c r="O82" s="7">
        <v>0</v>
      </c>
      <c r="P82" s="7"/>
      <c r="Q82" s="7">
        <f t="shared" si="3"/>
        <v>544186345325</v>
      </c>
    </row>
    <row r="83" spans="1:17">
      <c r="A83" s="1" t="s">
        <v>87</v>
      </c>
      <c r="C83" s="7">
        <v>54438657535</v>
      </c>
      <c r="D83" s="7"/>
      <c r="E83" s="7">
        <v>6415551388</v>
      </c>
      <c r="F83" s="7"/>
      <c r="G83" s="7">
        <v>0</v>
      </c>
      <c r="H83" s="7"/>
      <c r="I83" s="7">
        <f t="shared" si="2"/>
        <v>60854208923</v>
      </c>
      <c r="J83" s="7"/>
      <c r="K83" s="7">
        <v>439985891502</v>
      </c>
      <c r="L83" s="7"/>
      <c r="M83" s="7">
        <v>39073475112</v>
      </c>
      <c r="N83" s="7"/>
      <c r="O83" s="7">
        <v>0</v>
      </c>
      <c r="P83" s="7"/>
      <c r="Q83" s="7">
        <f t="shared" si="3"/>
        <v>479059366614</v>
      </c>
    </row>
    <row r="84" spans="1:17">
      <c r="A84" s="1" t="s">
        <v>250</v>
      </c>
      <c r="C84" s="7">
        <v>15144051202</v>
      </c>
      <c r="D84" s="7"/>
      <c r="E84" s="7">
        <v>2472904172</v>
      </c>
      <c r="F84" s="7"/>
      <c r="G84" s="7">
        <v>0</v>
      </c>
      <c r="H84" s="7"/>
      <c r="I84" s="7">
        <f t="shared" si="2"/>
        <v>17616955374</v>
      </c>
      <c r="J84" s="7"/>
      <c r="K84" s="7">
        <v>178932804148</v>
      </c>
      <c r="L84" s="7"/>
      <c r="M84" s="7">
        <v>58155746378</v>
      </c>
      <c r="N84" s="7"/>
      <c r="O84" s="7">
        <v>0</v>
      </c>
      <c r="P84" s="7"/>
      <c r="Q84" s="7">
        <f t="shared" si="3"/>
        <v>237088550526</v>
      </c>
    </row>
    <row r="85" spans="1:17">
      <c r="A85" s="1" t="s">
        <v>244</v>
      </c>
      <c r="C85" s="7">
        <v>15563924732</v>
      </c>
      <c r="D85" s="7"/>
      <c r="E85" s="7">
        <v>2152916571</v>
      </c>
      <c r="F85" s="7"/>
      <c r="G85" s="7">
        <v>0</v>
      </c>
      <c r="H85" s="7"/>
      <c r="I85" s="7">
        <f t="shared" si="2"/>
        <v>17716841303</v>
      </c>
      <c r="J85" s="7"/>
      <c r="K85" s="7">
        <v>178973922250</v>
      </c>
      <c r="L85" s="7"/>
      <c r="M85" s="7">
        <v>25749002187</v>
      </c>
      <c r="N85" s="7"/>
      <c r="O85" s="7">
        <v>0</v>
      </c>
      <c r="P85" s="7"/>
      <c r="Q85" s="7">
        <f t="shared" si="3"/>
        <v>204722924437</v>
      </c>
    </row>
    <row r="86" spans="1:17">
      <c r="A86" s="1" t="s">
        <v>249</v>
      </c>
      <c r="C86" s="7">
        <v>60699306454</v>
      </c>
      <c r="D86" s="7"/>
      <c r="E86" s="7">
        <v>8396374628</v>
      </c>
      <c r="F86" s="7"/>
      <c r="G86" s="7">
        <v>0</v>
      </c>
      <c r="H86" s="7"/>
      <c r="I86" s="7">
        <f t="shared" si="2"/>
        <v>69095681082</v>
      </c>
      <c r="J86" s="7"/>
      <c r="K86" s="7">
        <v>686626437749</v>
      </c>
      <c r="L86" s="7"/>
      <c r="M86" s="7">
        <v>119155977506</v>
      </c>
      <c r="N86" s="7"/>
      <c r="O86" s="7">
        <v>0</v>
      </c>
      <c r="P86" s="7"/>
      <c r="Q86" s="7">
        <f t="shared" si="3"/>
        <v>805782415255</v>
      </c>
    </row>
    <row r="87" spans="1:17">
      <c r="A87" s="1" t="s">
        <v>248</v>
      </c>
      <c r="C87" s="7">
        <v>26458672044</v>
      </c>
      <c r="D87" s="7"/>
      <c r="E87" s="7">
        <v>5206898225</v>
      </c>
      <c r="F87" s="7"/>
      <c r="G87" s="7">
        <v>0</v>
      </c>
      <c r="H87" s="7"/>
      <c r="I87" s="7">
        <f t="shared" si="2"/>
        <v>31665570269</v>
      </c>
      <c r="J87" s="7"/>
      <c r="K87" s="7">
        <v>301724805728</v>
      </c>
      <c r="L87" s="7"/>
      <c r="M87" s="7">
        <v>42332393707</v>
      </c>
      <c r="N87" s="7"/>
      <c r="O87" s="7">
        <v>0</v>
      </c>
      <c r="P87" s="7"/>
      <c r="Q87" s="7">
        <f t="shared" si="3"/>
        <v>344057199435</v>
      </c>
    </row>
    <row r="88" spans="1:17">
      <c r="A88" s="1" t="s">
        <v>162</v>
      </c>
      <c r="C88" s="7">
        <v>45196739438</v>
      </c>
      <c r="D88" s="7"/>
      <c r="E88" s="7">
        <v>10439507583</v>
      </c>
      <c r="F88" s="7"/>
      <c r="G88" s="7">
        <v>0</v>
      </c>
      <c r="H88" s="7"/>
      <c r="I88" s="7">
        <f t="shared" si="2"/>
        <v>55636247021</v>
      </c>
      <c r="J88" s="7"/>
      <c r="K88" s="7">
        <v>404553472239</v>
      </c>
      <c r="L88" s="7"/>
      <c r="M88" s="7">
        <v>98016935317</v>
      </c>
      <c r="N88" s="7"/>
      <c r="O88" s="7">
        <v>0</v>
      </c>
      <c r="P88" s="7"/>
      <c r="Q88" s="7">
        <f t="shared" si="3"/>
        <v>502570407556</v>
      </c>
    </row>
    <row r="89" spans="1:17">
      <c r="A89" s="1" t="s">
        <v>83</v>
      </c>
      <c r="C89" s="7">
        <v>13121782</v>
      </c>
      <c r="D89" s="7"/>
      <c r="E89" s="7">
        <v>14999419</v>
      </c>
      <c r="F89" s="7"/>
      <c r="G89" s="7">
        <v>0</v>
      </c>
      <c r="H89" s="7"/>
      <c r="I89" s="7">
        <f t="shared" si="2"/>
        <v>28121201</v>
      </c>
      <c r="J89" s="7"/>
      <c r="K89" s="7">
        <v>159901057</v>
      </c>
      <c r="L89" s="7"/>
      <c r="M89" s="7">
        <v>28998877</v>
      </c>
      <c r="N89" s="7"/>
      <c r="O89" s="7">
        <v>0</v>
      </c>
      <c r="P89" s="7"/>
      <c r="Q89" s="7">
        <f t="shared" si="3"/>
        <v>188899934</v>
      </c>
    </row>
    <row r="90" spans="1:17">
      <c r="A90" s="1" t="s">
        <v>79</v>
      </c>
      <c r="C90" s="7">
        <v>12852785790</v>
      </c>
      <c r="D90" s="7"/>
      <c r="E90" s="7">
        <v>3701387065</v>
      </c>
      <c r="F90" s="7"/>
      <c r="G90" s="7">
        <v>0</v>
      </c>
      <c r="H90" s="7"/>
      <c r="I90" s="7">
        <f t="shared" si="2"/>
        <v>16554172855</v>
      </c>
      <c r="J90" s="7"/>
      <c r="K90" s="7">
        <v>156623085087</v>
      </c>
      <c r="L90" s="7"/>
      <c r="M90" s="7">
        <v>48612660186</v>
      </c>
      <c r="N90" s="7"/>
      <c r="O90" s="7">
        <v>0</v>
      </c>
      <c r="P90" s="7"/>
      <c r="Q90" s="7">
        <f t="shared" si="3"/>
        <v>205235745273</v>
      </c>
    </row>
    <row r="91" spans="1:17">
      <c r="A91" s="1" t="s">
        <v>183</v>
      </c>
      <c r="C91" s="7">
        <v>12501917809</v>
      </c>
      <c r="D91" s="7"/>
      <c r="E91" s="7">
        <v>3999845000</v>
      </c>
      <c r="F91" s="7"/>
      <c r="G91" s="7">
        <v>0</v>
      </c>
      <c r="H91" s="7"/>
      <c r="I91" s="7">
        <f t="shared" si="2"/>
        <v>16501762809</v>
      </c>
      <c r="J91" s="7"/>
      <c r="K91" s="7">
        <v>119708334706</v>
      </c>
      <c r="L91" s="7"/>
      <c r="M91" s="7">
        <v>12757800586</v>
      </c>
      <c r="N91" s="7"/>
      <c r="O91" s="7">
        <v>0</v>
      </c>
      <c r="P91" s="7"/>
      <c r="Q91" s="7">
        <f t="shared" si="3"/>
        <v>132466135292</v>
      </c>
    </row>
    <row r="92" spans="1:17">
      <c r="A92" s="1" t="s">
        <v>93</v>
      </c>
      <c r="C92" s="7">
        <v>0</v>
      </c>
      <c r="D92" s="7"/>
      <c r="E92" s="7">
        <v>-1482145421</v>
      </c>
      <c r="F92" s="7"/>
      <c r="G92" s="7">
        <v>0</v>
      </c>
      <c r="H92" s="7"/>
      <c r="I92" s="7">
        <f t="shared" si="2"/>
        <v>-1482145421</v>
      </c>
      <c r="J92" s="7"/>
      <c r="K92" s="7">
        <v>0</v>
      </c>
      <c r="L92" s="7"/>
      <c r="M92" s="7">
        <v>20235114131</v>
      </c>
      <c r="N92" s="7"/>
      <c r="O92" s="7">
        <v>0</v>
      </c>
      <c r="P92" s="7"/>
      <c r="Q92" s="7">
        <f t="shared" si="3"/>
        <v>20235114131</v>
      </c>
    </row>
    <row r="93" spans="1:17">
      <c r="A93" s="1" t="s">
        <v>138</v>
      </c>
      <c r="C93" s="7">
        <v>0</v>
      </c>
      <c r="D93" s="7"/>
      <c r="E93" s="7">
        <v>-428187725</v>
      </c>
      <c r="F93" s="7"/>
      <c r="G93" s="7">
        <v>0</v>
      </c>
      <c r="H93" s="7"/>
      <c r="I93" s="7">
        <f t="shared" si="2"/>
        <v>-428187725</v>
      </c>
      <c r="J93" s="7"/>
      <c r="K93" s="7">
        <v>0</v>
      </c>
      <c r="L93" s="7"/>
      <c r="M93" s="7">
        <v>57031123128</v>
      </c>
      <c r="N93" s="7"/>
      <c r="O93" s="7">
        <v>0</v>
      </c>
      <c r="P93" s="7"/>
      <c r="Q93" s="7">
        <f t="shared" si="3"/>
        <v>57031123128</v>
      </c>
    </row>
    <row r="94" spans="1:17">
      <c r="A94" s="1" t="s">
        <v>108</v>
      </c>
      <c r="C94" s="7">
        <v>0</v>
      </c>
      <c r="D94" s="7"/>
      <c r="E94" s="7">
        <v>-449631486</v>
      </c>
      <c r="F94" s="7"/>
      <c r="G94" s="7">
        <v>0</v>
      </c>
      <c r="H94" s="7"/>
      <c r="I94" s="7">
        <f t="shared" si="2"/>
        <v>-449631486</v>
      </c>
      <c r="J94" s="7"/>
      <c r="K94" s="7">
        <v>0</v>
      </c>
      <c r="L94" s="7"/>
      <c r="M94" s="7">
        <v>116219820850</v>
      </c>
      <c r="N94" s="7"/>
      <c r="O94" s="7">
        <v>0</v>
      </c>
      <c r="P94" s="7"/>
      <c r="Q94" s="7">
        <f t="shared" si="3"/>
        <v>116219820850</v>
      </c>
    </row>
    <row r="95" spans="1:17">
      <c r="A95" s="1" t="s">
        <v>96</v>
      </c>
      <c r="C95" s="7">
        <v>0</v>
      </c>
      <c r="D95" s="7"/>
      <c r="E95" s="7">
        <v>-2456647874</v>
      </c>
      <c r="F95" s="7"/>
      <c r="G95" s="7">
        <v>0</v>
      </c>
      <c r="H95" s="7"/>
      <c r="I95" s="7">
        <f t="shared" si="2"/>
        <v>-2456647874</v>
      </c>
      <c r="J95" s="7"/>
      <c r="K95" s="7">
        <v>0</v>
      </c>
      <c r="L95" s="7"/>
      <c r="M95" s="7">
        <v>30369658977</v>
      </c>
      <c r="N95" s="7"/>
      <c r="O95" s="7">
        <v>0</v>
      </c>
      <c r="P95" s="7"/>
      <c r="Q95" s="7">
        <f t="shared" si="3"/>
        <v>30369658977</v>
      </c>
    </row>
    <row r="96" spans="1:17">
      <c r="A96" s="1" t="s">
        <v>111</v>
      </c>
      <c r="C96" s="7">
        <v>0</v>
      </c>
      <c r="D96" s="7"/>
      <c r="E96" s="7">
        <v>11507703483</v>
      </c>
      <c r="F96" s="7"/>
      <c r="G96" s="7">
        <v>0</v>
      </c>
      <c r="H96" s="7"/>
      <c r="I96" s="7">
        <f t="shared" si="2"/>
        <v>11507703483</v>
      </c>
      <c r="J96" s="7"/>
      <c r="K96" s="7">
        <v>0</v>
      </c>
      <c r="L96" s="7"/>
      <c r="M96" s="7">
        <v>65407098625</v>
      </c>
      <c r="N96" s="7"/>
      <c r="O96" s="7">
        <v>0</v>
      </c>
      <c r="P96" s="7"/>
      <c r="Q96" s="7">
        <f t="shared" si="3"/>
        <v>65407098625</v>
      </c>
    </row>
    <row r="97" spans="1:17">
      <c r="A97" s="1" t="s">
        <v>114</v>
      </c>
      <c r="C97" s="7">
        <v>0</v>
      </c>
      <c r="D97" s="7"/>
      <c r="E97" s="7">
        <v>9698147182</v>
      </c>
      <c r="F97" s="7"/>
      <c r="G97" s="7">
        <v>0</v>
      </c>
      <c r="H97" s="7"/>
      <c r="I97" s="7">
        <f t="shared" si="2"/>
        <v>9698147182</v>
      </c>
      <c r="J97" s="7"/>
      <c r="K97" s="7">
        <v>0</v>
      </c>
      <c r="L97" s="7"/>
      <c r="M97" s="7">
        <v>63221244305</v>
      </c>
      <c r="N97" s="7"/>
      <c r="O97" s="7">
        <v>0</v>
      </c>
      <c r="P97" s="7"/>
      <c r="Q97" s="7">
        <f t="shared" si="3"/>
        <v>63221244305</v>
      </c>
    </row>
    <row r="98" spans="1:17">
      <c r="A98" s="1" t="s">
        <v>143</v>
      </c>
      <c r="C98" s="7">
        <v>0</v>
      </c>
      <c r="D98" s="7"/>
      <c r="E98" s="7">
        <v>30176218758</v>
      </c>
      <c r="F98" s="7"/>
      <c r="G98" s="7">
        <v>0</v>
      </c>
      <c r="H98" s="7"/>
      <c r="I98" s="7">
        <f t="shared" si="2"/>
        <v>30176218758</v>
      </c>
      <c r="J98" s="7"/>
      <c r="K98" s="7">
        <v>0</v>
      </c>
      <c r="L98" s="7"/>
      <c r="M98" s="7">
        <v>185506068439</v>
      </c>
      <c r="N98" s="7"/>
      <c r="O98" s="7">
        <v>0</v>
      </c>
      <c r="P98" s="7"/>
      <c r="Q98" s="7">
        <f t="shared" si="3"/>
        <v>185506068439</v>
      </c>
    </row>
    <row r="99" spans="1:17">
      <c r="A99" s="1" t="s">
        <v>99</v>
      </c>
      <c r="C99" s="7">
        <v>0</v>
      </c>
      <c r="D99" s="7"/>
      <c r="E99" s="7">
        <v>62607801508</v>
      </c>
      <c r="F99" s="7"/>
      <c r="G99" s="7">
        <v>0</v>
      </c>
      <c r="H99" s="7"/>
      <c r="I99" s="7">
        <f t="shared" si="2"/>
        <v>62607801508</v>
      </c>
      <c r="J99" s="7"/>
      <c r="K99" s="7">
        <v>0</v>
      </c>
      <c r="L99" s="7"/>
      <c r="M99" s="7">
        <v>405822720762</v>
      </c>
      <c r="N99" s="7"/>
      <c r="O99" s="7">
        <v>0</v>
      </c>
      <c r="P99" s="7"/>
      <c r="Q99" s="7">
        <f t="shared" si="3"/>
        <v>405822720762</v>
      </c>
    </row>
    <row r="100" spans="1:17">
      <c r="A100" s="1" t="s">
        <v>102</v>
      </c>
      <c r="C100" s="7">
        <v>0</v>
      </c>
      <c r="D100" s="7"/>
      <c r="E100" s="7">
        <v>79862491917</v>
      </c>
      <c r="F100" s="7"/>
      <c r="G100" s="7">
        <v>0</v>
      </c>
      <c r="H100" s="7"/>
      <c r="I100" s="7">
        <f t="shared" si="2"/>
        <v>79862491917</v>
      </c>
      <c r="J100" s="7"/>
      <c r="K100" s="7">
        <v>0</v>
      </c>
      <c r="L100" s="7"/>
      <c r="M100" s="7">
        <v>574092802557</v>
      </c>
      <c r="N100" s="7"/>
      <c r="O100" s="7">
        <v>0</v>
      </c>
      <c r="P100" s="7"/>
      <c r="Q100" s="7">
        <f t="shared" si="3"/>
        <v>574092802557</v>
      </c>
    </row>
    <row r="101" spans="1:17">
      <c r="A101" s="1" t="s">
        <v>105</v>
      </c>
      <c r="C101" s="7">
        <v>0</v>
      </c>
      <c r="D101" s="7"/>
      <c r="E101" s="7">
        <v>65298222443</v>
      </c>
      <c r="F101" s="7"/>
      <c r="G101" s="7">
        <v>0</v>
      </c>
      <c r="H101" s="7"/>
      <c r="I101" s="7">
        <f t="shared" si="2"/>
        <v>65298222443</v>
      </c>
      <c r="J101" s="7"/>
      <c r="K101" s="7">
        <v>0</v>
      </c>
      <c r="L101" s="7"/>
      <c r="M101" s="7">
        <v>443527812145</v>
      </c>
      <c r="N101" s="7"/>
      <c r="O101" s="7">
        <v>0</v>
      </c>
      <c r="P101" s="7"/>
      <c r="Q101" s="7">
        <f t="shared" si="3"/>
        <v>443527812145</v>
      </c>
    </row>
    <row r="102" spans="1:17">
      <c r="A102" s="1" t="s">
        <v>116</v>
      </c>
      <c r="C102" s="7">
        <v>0</v>
      </c>
      <c r="D102" s="7"/>
      <c r="E102" s="7">
        <v>36768042021</v>
      </c>
      <c r="F102" s="7"/>
      <c r="G102" s="7">
        <v>0</v>
      </c>
      <c r="H102" s="7"/>
      <c r="I102" s="7">
        <f t="shared" si="2"/>
        <v>36768042021</v>
      </c>
      <c r="J102" s="7"/>
      <c r="K102" s="7">
        <v>0</v>
      </c>
      <c r="L102" s="7"/>
      <c r="M102" s="7">
        <v>123884814131</v>
      </c>
      <c r="N102" s="7"/>
      <c r="O102" s="7">
        <v>0</v>
      </c>
      <c r="P102" s="7"/>
      <c r="Q102" s="7">
        <f t="shared" si="3"/>
        <v>123884814131</v>
      </c>
    </row>
    <row r="103" spans="1:17">
      <c r="A103" s="1" t="s">
        <v>171</v>
      </c>
      <c r="C103" s="7">
        <v>0</v>
      </c>
      <c r="D103" s="7"/>
      <c r="E103" s="7">
        <v>101227169829</v>
      </c>
      <c r="F103" s="7"/>
      <c r="G103" s="7">
        <v>0</v>
      </c>
      <c r="H103" s="7"/>
      <c r="I103" s="7">
        <f t="shared" si="2"/>
        <v>101227169829</v>
      </c>
      <c r="J103" s="7"/>
      <c r="K103" s="7">
        <v>0</v>
      </c>
      <c r="L103" s="7"/>
      <c r="M103" s="7">
        <v>198415495343</v>
      </c>
      <c r="N103" s="7"/>
      <c r="O103" s="7">
        <v>0</v>
      </c>
      <c r="P103" s="7"/>
      <c r="Q103" s="7">
        <f t="shared" si="3"/>
        <v>198415495343</v>
      </c>
    </row>
    <row r="104" spans="1:17">
      <c r="A104" s="1" t="s">
        <v>177</v>
      </c>
      <c r="C104" s="7">
        <v>0</v>
      </c>
      <c r="D104" s="7"/>
      <c r="E104" s="7">
        <v>40973412209</v>
      </c>
      <c r="F104" s="7"/>
      <c r="G104" s="7">
        <v>0</v>
      </c>
      <c r="H104" s="7"/>
      <c r="I104" s="7">
        <f t="shared" si="2"/>
        <v>40973412209</v>
      </c>
      <c r="J104" s="7"/>
      <c r="K104" s="7">
        <v>0</v>
      </c>
      <c r="L104" s="7"/>
      <c r="M104" s="7">
        <v>96482320121</v>
      </c>
      <c r="N104" s="7"/>
      <c r="O104" s="7">
        <v>0</v>
      </c>
      <c r="P104" s="7"/>
      <c r="Q104" s="7">
        <f t="shared" si="3"/>
        <v>96482320121</v>
      </c>
    </row>
    <row r="105" spans="1:17">
      <c r="A105" s="1" t="s">
        <v>174</v>
      </c>
      <c r="C105" s="7">
        <v>0</v>
      </c>
      <c r="D105" s="7"/>
      <c r="E105" s="7">
        <v>30257541069</v>
      </c>
      <c r="F105" s="7"/>
      <c r="G105" s="7">
        <v>0</v>
      </c>
      <c r="H105" s="7"/>
      <c r="I105" s="7">
        <f t="shared" si="2"/>
        <v>30257541069</v>
      </c>
      <c r="J105" s="7"/>
      <c r="K105" s="7">
        <v>0</v>
      </c>
      <c r="L105" s="7"/>
      <c r="M105" s="7">
        <v>33900720602</v>
      </c>
      <c r="N105" s="7"/>
      <c r="O105" s="7">
        <v>0</v>
      </c>
      <c r="P105" s="7"/>
      <c r="Q105" s="7">
        <f t="shared" si="3"/>
        <v>33900720602</v>
      </c>
    </row>
    <row r="106" spans="1:17">
      <c r="A106" s="1" t="s">
        <v>180</v>
      </c>
      <c r="C106" s="7">
        <v>0</v>
      </c>
      <c r="D106" s="7"/>
      <c r="E106" s="7">
        <v>31427982118</v>
      </c>
      <c r="F106" s="7"/>
      <c r="G106" s="7">
        <v>0</v>
      </c>
      <c r="H106" s="7"/>
      <c r="I106" s="7">
        <f t="shared" si="2"/>
        <v>31427982118</v>
      </c>
      <c r="J106" s="7"/>
      <c r="K106" s="7">
        <v>0</v>
      </c>
      <c r="L106" s="7"/>
      <c r="M106" s="7">
        <v>37844921872</v>
      </c>
      <c r="N106" s="7"/>
      <c r="O106" s="7">
        <v>0</v>
      </c>
      <c r="P106" s="7"/>
      <c r="Q106" s="7">
        <f t="shared" si="3"/>
        <v>37844921872</v>
      </c>
    </row>
    <row r="107" spans="1:17">
      <c r="A107" s="1" t="s">
        <v>261</v>
      </c>
      <c r="C107" s="7">
        <v>0</v>
      </c>
      <c r="D107" s="7"/>
      <c r="E107" s="7">
        <v>82124431417</v>
      </c>
      <c r="F107" s="7"/>
      <c r="G107" s="7">
        <v>0</v>
      </c>
      <c r="H107" s="7"/>
      <c r="I107" s="7">
        <f t="shared" si="2"/>
        <v>82124431417</v>
      </c>
      <c r="J107" s="7"/>
      <c r="K107" s="7">
        <v>0</v>
      </c>
      <c r="L107" s="7"/>
      <c r="M107" s="7">
        <v>82124431417</v>
      </c>
      <c r="N107" s="7"/>
      <c r="O107" s="7">
        <v>0</v>
      </c>
      <c r="P107" s="7"/>
      <c r="Q107" s="7">
        <f>K107+M107+O107</f>
        <v>82124431417</v>
      </c>
    </row>
    <row r="108" spans="1:17">
      <c r="A108" s="1" t="s">
        <v>256</v>
      </c>
      <c r="C108" s="7">
        <v>0</v>
      </c>
      <c r="D108" s="7"/>
      <c r="E108" s="7">
        <v>-113299123</v>
      </c>
      <c r="F108" s="7"/>
      <c r="G108" s="7">
        <v>0</v>
      </c>
      <c r="H108" s="7"/>
      <c r="I108" s="7">
        <f t="shared" si="2"/>
        <v>-113299123</v>
      </c>
      <c r="J108" s="7"/>
      <c r="K108" s="7">
        <v>0</v>
      </c>
      <c r="L108" s="7"/>
      <c r="M108" s="7">
        <v>-113299123</v>
      </c>
      <c r="N108" s="7"/>
      <c r="O108" s="7">
        <v>0</v>
      </c>
      <c r="P108" s="7"/>
      <c r="Q108" s="7">
        <f t="shared" si="3"/>
        <v>-113299123</v>
      </c>
    </row>
    <row r="109" spans="1:17">
      <c r="A109" s="1" t="s">
        <v>258</v>
      </c>
      <c r="C109" s="7">
        <v>0</v>
      </c>
      <c r="D109" s="7"/>
      <c r="E109" s="7">
        <v>-31642235</v>
      </c>
      <c r="F109" s="7"/>
      <c r="G109" s="7">
        <v>0</v>
      </c>
      <c r="H109" s="7"/>
      <c r="I109" s="7">
        <f t="shared" si="2"/>
        <v>-31642235</v>
      </c>
      <c r="J109" s="7"/>
      <c r="K109" s="7">
        <v>0</v>
      </c>
      <c r="L109" s="7"/>
      <c r="M109" s="7">
        <v>-31642235</v>
      </c>
      <c r="N109" s="7"/>
      <c r="O109" s="7">
        <v>0</v>
      </c>
      <c r="P109" s="7"/>
      <c r="Q109" s="7">
        <f t="shared" si="3"/>
        <v>-31642235</v>
      </c>
    </row>
    <row r="110" spans="1:17" ht="24.75" thickBot="1">
      <c r="C110" s="10">
        <f>SUM(C8:C109)</f>
        <v>1895795185768</v>
      </c>
      <c r="D110" s="7"/>
      <c r="E110" s="10">
        <f>SUM(E8:E109)</f>
        <v>799479095433</v>
      </c>
      <c r="F110" s="7"/>
      <c r="G110" s="10">
        <f>SUM(G8:G109)</f>
        <v>555241161154</v>
      </c>
      <c r="H110" s="7"/>
      <c r="I110" s="10">
        <f>SUM(I8:I109)</f>
        <v>3250515442355</v>
      </c>
      <c r="J110" s="7"/>
      <c r="K110" s="10">
        <f>SUM(K8:K109)</f>
        <v>19317490295366</v>
      </c>
      <c r="L110" s="7"/>
      <c r="M110" s="10">
        <f>SUM(M8:M109)</f>
        <v>6037452651873</v>
      </c>
      <c r="N110" s="7"/>
      <c r="O110" s="10">
        <f>SUM(O8:O109)</f>
        <v>4949696968519</v>
      </c>
      <c r="P110" s="7"/>
      <c r="Q110" s="10">
        <f>SUM(Q8:Q109)</f>
        <v>30304639915758</v>
      </c>
    </row>
    <row r="111" spans="1:17" ht="24.75" thickTop="1">
      <c r="C111" s="14"/>
      <c r="E111" s="14"/>
      <c r="G111" s="14"/>
      <c r="K111" s="3"/>
      <c r="M111" s="14"/>
      <c r="O111" s="1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G22" sqref="G22"/>
    </sheetView>
  </sheetViews>
  <sheetFormatPr defaultRowHeight="24"/>
  <cols>
    <col min="1" max="1" width="26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0" t="s">
        <v>397</v>
      </c>
      <c r="B6" s="20" t="s">
        <v>397</v>
      </c>
      <c r="C6" s="20" t="s">
        <v>397</v>
      </c>
      <c r="E6" s="20" t="s">
        <v>301</v>
      </c>
      <c r="F6" s="20" t="s">
        <v>301</v>
      </c>
      <c r="G6" s="20" t="s">
        <v>301</v>
      </c>
      <c r="I6" s="20" t="s">
        <v>302</v>
      </c>
      <c r="J6" s="20" t="s">
        <v>302</v>
      </c>
      <c r="K6" s="20" t="s">
        <v>302</v>
      </c>
    </row>
    <row r="7" spans="1:11" ht="24.75">
      <c r="A7" s="20" t="s">
        <v>398</v>
      </c>
      <c r="C7" s="20" t="s">
        <v>278</v>
      </c>
      <c r="E7" s="20" t="s">
        <v>399</v>
      </c>
      <c r="G7" s="20" t="s">
        <v>400</v>
      </c>
      <c r="I7" s="20" t="s">
        <v>399</v>
      </c>
      <c r="K7" s="20" t="s">
        <v>400</v>
      </c>
    </row>
    <row r="8" spans="1:11">
      <c r="A8" s="1" t="s">
        <v>284</v>
      </c>
      <c r="C8" s="4" t="s">
        <v>285</v>
      </c>
      <c r="D8" s="4"/>
      <c r="E8" s="6">
        <v>270328207</v>
      </c>
      <c r="F8" s="4"/>
      <c r="G8" s="8">
        <f>E8/$E$13</f>
        <v>3.659279755927297E-3</v>
      </c>
      <c r="H8" s="4"/>
      <c r="I8" s="6">
        <v>18967740641</v>
      </c>
      <c r="J8" s="4"/>
      <c r="K8" s="8">
        <f>I8/$I$13</f>
        <v>2.3169514972923935E-2</v>
      </c>
    </row>
    <row r="9" spans="1:11">
      <c r="A9" s="1" t="s">
        <v>288</v>
      </c>
      <c r="C9" s="4" t="s">
        <v>289</v>
      </c>
      <c r="D9" s="4"/>
      <c r="E9" s="6">
        <v>74055928</v>
      </c>
      <c r="F9" s="4"/>
      <c r="G9" s="8">
        <f t="shared" ref="G9:G12" si="0">E9/$E$13</f>
        <v>1.0024531333380593E-3</v>
      </c>
      <c r="H9" s="4"/>
      <c r="I9" s="6">
        <v>51136128569</v>
      </c>
      <c r="J9" s="4"/>
      <c r="K9" s="8">
        <f>I9/$I$13</f>
        <v>6.2463912753835761E-2</v>
      </c>
    </row>
    <row r="10" spans="1:11">
      <c r="A10" s="1" t="s">
        <v>291</v>
      </c>
      <c r="C10" s="4" t="s">
        <v>292</v>
      </c>
      <c r="D10" s="4"/>
      <c r="E10" s="6">
        <v>2842767</v>
      </c>
      <c r="F10" s="4"/>
      <c r="G10" s="8">
        <f t="shared" si="0"/>
        <v>3.8480926017158743E-5</v>
      </c>
      <c r="H10" s="4"/>
      <c r="I10" s="6">
        <v>59658540022</v>
      </c>
      <c r="J10" s="4"/>
      <c r="K10" s="8">
        <f>I10/$I$13</f>
        <v>7.2874226955353213E-2</v>
      </c>
    </row>
    <row r="11" spans="1:11">
      <c r="A11" s="1" t="s">
        <v>291</v>
      </c>
      <c r="C11" s="4" t="s">
        <v>294</v>
      </c>
      <c r="D11" s="4"/>
      <c r="E11" s="6">
        <v>18787750522</v>
      </c>
      <c r="F11" s="4"/>
      <c r="G11" s="8">
        <f t="shared" si="0"/>
        <v>0.25431913268513301</v>
      </c>
      <c r="H11" s="4"/>
      <c r="I11" s="6">
        <v>218874634869</v>
      </c>
      <c r="J11" s="4"/>
      <c r="K11" s="8">
        <f>I11/$I$13</f>
        <v>0.26736021046327391</v>
      </c>
    </row>
    <row r="12" spans="1:11">
      <c r="A12" s="1" t="s">
        <v>291</v>
      </c>
      <c r="C12" s="4" t="s">
        <v>297</v>
      </c>
      <c r="D12" s="4"/>
      <c r="E12" s="6">
        <v>54739726078</v>
      </c>
      <c r="F12" s="4"/>
      <c r="G12" s="8">
        <f t="shared" si="0"/>
        <v>0.74098065349958442</v>
      </c>
      <c r="H12" s="4"/>
      <c r="I12" s="6">
        <v>470013698617</v>
      </c>
      <c r="J12" s="4"/>
      <c r="K12" s="8">
        <f>I12/$I$13</f>
        <v>0.57413213485461312</v>
      </c>
    </row>
    <row r="13" spans="1:11" ht="24.75" thickBot="1">
      <c r="C13" s="4"/>
      <c r="D13" s="4"/>
      <c r="E13" s="11">
        <f>SUM(E8:E12)</f>
        <v>73874703502</v>
      </c>
      <c r="F13" s="4"/>
      <c r="G13" s="9">
        <f>SUM(G8:G12)</f>
        <v>1</v>
      </c>
      <c r="H13" s="4"/>
      <c r="I13" s="11">
        <f>SUM(I8:I12)</f>
        <v>818650742718</v>
      </c>
      <c r="J13" s="4"/>
      <c r="K13" s="9">
        <f>SUM(K8:K12)</f>
        <v>1</v>
      </c>
    </row>
    <row r="14" spans="1:11" ht="24.75" thickTop="1">
      <c r="C14" s="4"/>
      <c r="D14" s="4"/>
      <c r="E14" s="6"/>
      <c r="F14" s="4"/>
      <c r="G14" s="4"/>
      <c r="H14" s="4"/>
      <c r="I14" s="6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C16" s="4"/>
      <c r="D16" s="4"/>
      <c r="E16" s="4"/>
      <c r="F16" s="4"/>
      <c r="G16" s="4"/>
      <c r="H16" s="4"/>
      <c r="I16" s="4"/>
      <c r="J16" s="4"/>
      <c r="K16" s="4"/>
    </row>
    <row r="17" spans="3:11">
      <c r="C17" s="4"/>
      <c r="D17" s="4"/>
      <c r="E17" s="4"/>
      <c r="F17" s="4"/>
      <c r="G17" s="4"/>
      <c r="H17" s="4"/>
      <c r="I17" s="4"/>
      <c r="J17" s="4"/>
      <c r="K17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9" sqref="A9"/>
    </sheetView>
  </sheetViews>
  <sheetFormatPr defaultRowHeight="2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299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301</v>
      </c>
      <c r="E5" s="2" t="s">
        <v>409</v>
      </c>
    </row>
    <row r="6" spans="1:5" ht="24.75">
      <c r="A6" s="19" t="s">
        <v>401</v>
      </c>
      <c r="C6" s="20"/>
      <c r="E6" s="5" t="s">
        <v>410</v>
      </c>
    </row>
    <row r="7" spans="1:5" ht="24.75">
      <c r="A7" s="20" t="s">
        <v>401</v>
      </c>
      <c r="C7" s="20" t="s">
        <v>281</v>
      </c>
      <c r="E7" s="20" t="s">
        <v>281</v>
      </c>
    </row>
    <row r="8" spans="1:5">
      <c r="A8" s="1" t="s">
        <v>402</v>
      </c>
      <c r="C8" s="6">
        <v>336133</v>
      </c>
      <c r="D8" s="4"/>
      <c r="E8" s="6">
        <v>28312654524</v>
      </c>
    </row>
    <row r="9" spans="1:5">
      <c r="A9" s="1" t="s">
        <v>411</v>
      </c>
      <c r="C9" s="6">
        <v>0</v>
      </c>
      <c r="D9" s="4"/>
      <c r="E9" s="6">
        <v>71768173</v>
      </c>
    </row>
    <row r="10" spans="1:5" ht="24.75" thickBot="1">
      <c r="A10" s="1" t="s">
        <v>69</v>
      </c>
      <c r="C10" s="11">
        <f>SUM(C8:C9)</f>
        <v>336133</v>
      </c>
      <c r="D10" s="4"/>
      <c r="E10" s="11">
        <f>SUM(E8:E9)</f>
        <v>28384422697</v>
      </c>
    </row>
    <row r="11" spans="1:5" ht="24.75" thickTop="1">
      <c r="D11" s="4"/>
      <c r="E11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14"/>
  <sheetViews>
    <sheetView rightToLeft="1" workbookViewId="0">
      <selection activeCell="G8" sqref="G8"/>
    </sheetView>
  </sheetViews>
  <sheetFormatPr defaultRowHeight="24"/>
  <cols>
    <col min="1" max="1" width="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24.75">
      <c r="A2" s="19" t="s">
        <v>0</v>
      </c>
      <c r="B2" s="19"/>
      <c r="C2" s="19"/>
      <c r="D2" s="19"/>
      <c r="E2" s="19"/>
      <c r="F2" s="19"/>
      <c r="G2" s="19"/>
    </row>
    <row r="3" spans="1:8" ht="24.75">
      <c r="A3" s="19" t="s">
        <v>299</v>
      </c>
      <c r="B3" s="19"/>
      <c r="C3" s="19"/>
      <c r="D3" s="19"/>
      <c r="E3" s="19"/>
      <c r="F3" s="19"/>
      <c r="G3" s="19"/>
    </row>
    <row r="4" spans="1:8" ht="24.75">
      <c r="A4" s="19" t="s">
        <v>2</v>
      </c>
      <c r="B4" s="19"/>
      <c r="C4" s="19"/>
      <c r="D4" s="19"/>
      <c r="E4" s="19"/>
      <c r="F4" s="19"/>
      <c r="G4" s="19"/>
    </row>
    <row r="6" spans="1:8" ht="24.75">
      <c r="A6" s="20" t="s">
        <v>303</v>
      </c>
      <c r="C6" s="20" t="s">
        <v>281</v>
      </c>
      <c r="E6" s="20" t="s">
        <v>394</v>
      </c>
      <c r="G6" s="20" t="s">
        <v>13</v>
      </c>
    </row>
    <row r="7" spans="1:8">
      <c r="A7" s="1" t="s">
        <v>403</v>
      </c>
      <c r="C7" s="6">
        <f>'سرمایه‌گذاری در سهام'!I63</f>
        <v>17029285583</v>
      </c>
      <c r="D7" s="4"/>
      <c r="E7" s="8">
        <f>C7/$C$11</f>
        <v>5.0964221102244257E-3</v>
      </c>
      <c r="F7" s="4"/>
      <c r="G7" s="8">
        <v>8.0750295647468039E-5</v>
      </c>
      <c r="H7" s="4"/>
    </row>
    <row r="8" spans="1:8">
      <c r="A8" s="1" t="s">
        <v>404</v>
      </c>
      <c r="C8" s="6">
        <f>'سرمایه‌گذاری در اوراق بهادار'!I110</f>
        <v>3250515442355</v>
      </c>
      <c r="D8" s="4"/>
      <c r="E8" s="8">
        <f t="shared" ref="E8:E10" si="0">C8/$C$11</f>
        <v>0.97279470059398521</v>
      </c>
      <c r="F8" s="4"/>
      <c r="G8" s="8">
        <v>1.5413452413931874E-2</v>
      </c>
      <c r="H8" s="4"/>
    </row>
    <row r="9" spans="1:8">
      <c r="A9" s="1" t="s">
        <v>405</v>
      </c>
      <c r="C9" s="6">
        <f>'درآمد سپرده بانکی'!E13</f>
        <v>73874703502</v>
      </c>
      <c r="D9" s="4"/>
      <c r="E9" s="8">
        <f t="shared" si="0"/>
        <v>2.2108776699928966E-2</v>
      </c>
      <c r="F9" s="4"/>
      <c r="G9" s="8">
        <v>3.5030266652000296E-4</v>
      </c>
      <c r="H9" s="4"/>
    </row>
    <row r="10" spans="1:8">
      <c r="A10" s="1" t="s">
        <v>401</v>
      </c>
      <c r="C10" s="6">
        <f>'سایر درآمدها'!C10</f>
        <v>336133</v>
      </c>
      <c r="D10" s="4"/>
      <c r="E10" s="8">
        <f t="shared" si="0"/>
        <v>1.0059586145446974E-7</v>
      </c>
      <c r="F10" s="4"/>
      <c r="G10" s="8">
        <v>1.5938918279676123E-9</v>
      </c>
      <c r="H10" s="4"/>
    </row>
    <row r="11" spans="1:8" ht="24.75" thickBot="1">
      <c r="C11" s="11">
        <f>SUM(C7:C10)</f>
        <v>3341419767573</v>
      </c>
      <c r="D11" s="4"/>
      <c r="E11" s="9">
        <f>SUM(E7:E10)</f>
        <v>1</v>
      </c>
      <c r="F11" s="4"/>
      <c r="G11" s="9">
        <f>SUM(G7:G10)</f>
        <v>1.5844506969991172E-2</v>
      </c>
      <c r="H11" s="4"/>
    </row>
    <row r="12" spans="1:8" ht="24.75" thickTop="1">
      <c r="C12" s="4"/>
      <c r="D12" s="4"/>
      <c r="E12" s="4"/>
      <c r="F12" s="4"/>
      <c r="G12" s="4"/>
      <c r="H12" s="4"/>
    </row>
    <row r="13" spans="1:8">
      <c r="C13" s="4"/>
      <c r="D13" s="4"/>
      <c r="E13" s="4"/>
      <c r="F13" s="4"/>
      <c r="G13" s="4"/>
      <c r="H13" s="4"/>
    </row>
    <row r="14" spans="1:8">
      <c r="C14" s="4"/>
      <c r="D14" s="4"/>
      <c r="E14" s="4"/>
      <c r="F14" s="4"/>
      <c r="G14" s="4"/>
      <c r="H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topLeftCell="B49" workbookViewId="0">
      <selection activeCell="Y60" sqref="Y60"/>
    </sheetView>
  </sheetViews>
  <sheetFormatPr defaultRowHeight="24"/>
  <cols>
    <col min="1" max="1" width="36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.140625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406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27874667</v>
      </c>
      <c r="D9" s="7"/>
      <c r="E9" s="7">
        <v>285234925984</v>
      </c>
      <c r="F9" s="7"/>
      <c r="G9" s="7">
        <v>258433704405.41199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27874667</v>
      </c>
      <c r="R9" s="7"/>
      <c r="S9" s="7">
        <v>9330</v>
      </c>
      <c r="T9" s="7"/>
      <c r="U9" s="7">
        <v>285234925984</v>
      </c>
      <c r="V9" s="7"/>
      <c r="W9" s="7">
        <v>258710993787.82101</v>
      </c>
      <c r="X9" s="7"/>
      <c r="Y9" s="8">
        <v>1.2267683887145493E-3</v>
      </c>
    </row>
    <row r="10" spans="1:25">
      <c r="A10" s="1" t="s">
        <v>16</v>
      </c>
      <c r="C10" s="7">
        <v>3772199</v>
      </c>
      <c r="D10" s="7"/>
      <c r="E10" s="7">
        <v>7799281213</v>
      </c>
      <c r="F10" s="7"/>
      <c r="G10" s="7">
        <v>7756371909.4790802</v>
      </c>
      <c r="H10" s="7"/>
      <c r="I10" s="7">
        <v>56914680</v>
      </c>
      <c r="J10" s="7"/>
      <c r="K10" s="7">
        <v>117134074634</v>
      </c>
      <c r="L10" s="7"/>
      <c r="M10" s="7">
        <v>0</v>
      </c>
      <c r="N10" s="7"/>
      <c r="O10" s="7">
        <v>0</v>
      </c>
      <c r="P10" s="7"/>
      <c r="Q10" s="7">
        <v>60686879</v>
      </c>
      <c r="R10" s="7"/>
      <c r="S10" s="7">
        <v>2039</v>
      </c>
      <c r="T10" s="7"/>
      <c r="U10" s="7">
        <v>124933355847</v>
      </c>
      <c r="V10" s="7"/>
      <c r="W10" s="7">
        <v>123093630705.043</v>
      </c>
      <c r="X10" s="7"/>
      <c r="Y10" s="8">
        <v>5.836913723306881E-4</v>
      </c>
    </row>
    <row r="11" spans="1:25">
      <c r="A11" s="1" t="s">
        <v>17</v>
      </c>
      <c r="C11" s="7">
        <v>75932221</v>
      </c>
      <c r="D11" s="7"/>
      <c r="E11" s="7">
        <v>385591744096</v>
      </c>
      <c r="F11" s="7"/>
      <c r="G11" s="7">
        <v>413933155470.39398</v>
      </c>
      <c r="H11" s="7"/>
      <c r="I11" s="7">
        <v>3500000</v>
      </c>
      <c r="J11" s="7"/>
      <c r="K11" s="7">
        <v>21886674588</v>
      </c>
      <c r="L11" s="7"/>
      <c r="M11" s="7">
        <v>0</v>
      </c>
      <c r="N11" s="7"/>
      <c r="O11" s="7">
        <v>0</v>
      </c>
      <c r="P11" s="7"/>
      <c r="Q11" s="7">
        <v>79432221</v>
      </c>
      <c r="R11" s="7"/>
      <c r="S11" s="7">
        <v>6260</v>
      </c>
      <c r="T11" s="7"/>
      <c r="U11" s="7">
        <v>407478418684</v>
      </c>
      <c r="V11" s="7"/>
      <c r="W11" s="7">
        <v>494646102922.31097</v>
      </c>
      <c r="X11" s="7"/>
      <c r="Y11" s="8">
        <v>2.3455369784695299E-3</v>
      </c>
    </row>
    <row r="12" spans="1:25">
      <c r="A12" s="1" t="s">
        <v>18</v>
      </c>
      <c r="C12" s="7">
        <v>164430177</v>
      </c>
      <c r="D12" s="7"/>
      <c r="E12" s="7">
        <v>1344808468963</v>
      </c>
      <c r="F12" s="7"/>
      <c r="G12" s="7">
        <v>1330482740105.79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164430177</v>
      </c>
      <c r="R12" s="7"/>
      <c r="S12" s="7">
        <v>8366</v>
      </c>
      <c r="T12" s="7"/>
      <c r="U12" s="7">
        <v>1344808468963</v>
      </c>
      <c r="V12" s="7"/>
      <c r="W12" s="7">
        <v>1368431104465.8301</v>
      </c>
      <c r="X12" s="7"/>
      <c r="Y12" s="8">
        <v>6.4888932492340248E-3</v>
      </c>
    </row>
    <row r="13" spans="1:25">
      <c r="A13" s="1" t="s">
        <v>19</v>
      </c>
      <c r="C13" s="7">
        <v>33700000</v>
      </c>
      <c r="D13" s="7"/>
      <c r="E13" s="7">
        <v>155081710867</v>
      </c>
      <c r="F13" s="7"/>
      <c r="G13" s="7">
        <v>154142507807.20001</v>
      </c>
      <c r="H13" s="7"/>
      <c r="I13" s="7">
        <v>0</v>
      </c>
      <c r="J13" s="7"/>
      <c r="K13" s="7">
        <v>0</v>
      </c>
      <c r="L13" s="7"/>
      <c r="M13" s="7">
        <v>-3500000</v>
      </c>
      <c r="N13" s="7"/>
      <c r="O13" s="7">
        <v>16829039134</v>
      </c>
      <c r="P13" s="7"/>
      <c r="Q13" s="7">
        <v>30200000</v>
      </c>
      <c r="R13" s="7"/>
      <c r="S13" s="7">
        <v>4829</v>
      </c>
      <c r="T13" s="7"/>
      <c r="U13" s="7">
        <v>138975301727</v>
      </c>
      <c r="V13" s="7"/>
      <c r="W13" s="7">
        <v>145073370437.60001</v>
      </c>
      <c r="X13" s="7"/>
      <c r="Y13" s="8">
        <v>6.879159725353025E-4</v>
      </c>
    </row>
    <row r="14" spans="1:25">
      <c r="A14" s="1" t="s">
        <v>20</v>
      </c>
      <c r="C14" s="7">
        <v>42820342</v>
      </c>
      <c r="D14" s="7"/>
      <c r="E14" s="7">
        <v>450322411315</v>
      </c>
      <c r="F14" s="7"/>
      <c r="G14" s="7">
        <v>542253155418.26599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42820342</v>
      </c>
      <c r="R14" s="7"/>
      <c r="S14" s="7">
        <v>12650</v>
      </c>
      <c r="T14" s="7"/>
      <c r="U14" s="7">
        <v>450322411315</v>
      </c>
      <c r="V14" s="7"/>
      <c r="W14" s="7">
        <v>538845437238.104</v>
      </c>
      <c r="X14" s="7"/>
      <c r="Y14" s="8">
        <v>2.5551235342898462E-3</v>
      </c>
    </row>
    <row r="15" spans="1:25">
      <c r="A15" s="1" t="s">
        <v>21</v>
      </c>
      <c r="C15" s="7">
        <v>11661854</v>
      </c>
      <c r="D15" s="7"/>
      <c r="E15" s="7">
        <v>27939141618</v>
      </c>
      <c r="F15" s="7"/>
      <c r="G15" s="7">
        <v>26090392225.570702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11661854</v>
      </c>
      <c r="R15" s="7"/>
      <c r="S15" s="7">
        <v>2209</v>
      </c>
      <c r="T15" s="7"/>
      <c r="U15" s="7">
        <v>27939141618</v>
      </c>
      <c r="V15" s="7"/>
      <c r="W15" s="7">
        <v>25626356792.479198</v>
      </c>
      <c r="X15" s="7"/>
      <c r="Y15" s="8">
        <v>1.2151630655756771E-4</v>
      </c>
    </row>
    <row r="16" spans="1:25">
      <c r="A16" s="1" t="s">
        <v>22</v>
      </c>
      <c r="C16" s="7">
        <v>1048429</v>
      </c>
      <c r="D16" s="7"/>
      <c r="E16" s="7">
        <v>97752551579</v>
      </c>
      <c r="F16" s="7"/>
      <c r="G16" s="7">
        <v>196407932179.564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1048429</v>
      </c>
      <c r="R16" s="7"/>
      <c r="S16" s="7">
        <v>186850</v>
      </c>
      <c r="T16" s="7"/>
      <c r="U16" s="7">
        <v>97752551579</v>
      </c>
      <c r="V16" s="7"/>
      <c r="W16" s="7">
        <v>194874798894.17801</v>
      </c>
      <c r="X16" s="7"/>
      <c r="Y16" s="8">
        <v>9.2406681115588831E-4</v>
      </c>
    </row>
    <row r="17" spans="1:25">
      <c r="A17" s="1" t="s">
        <v>23</v>
      </c>
      <c r="C17" s="7">
        <v>72933034</v>
      </c>
      <c r="D17" s="7"/>
      <c r="E17" s="7">
        <v>788701224606</v>
      </c>
      <c r="F17" s="7"/>
      <c r="G17" s="7">
        <v>646436004275.39001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72933034</v>
      </c>
      <c r="R17" s="7"/>
      <c r="S17" s="7">
        <v>8680</v>
      </c>
      <c r="T17" s="7"/>
      <c r="U17" s="7">
        <v>788701224606</v>
      </c>
      <c r="V17" s="7"/>
      <c r="W17" s="7">
        <v>629749104052.79297</v>
      </c>
      <c r="X17" s="7"/>
      <c r="Y17" s="8">
        <v>2.9861749683002627E-3</v>
      </c>
    </row>
    <row r="18" spans="1:25">
      <c r="A18" s="1" t="s">
        <v>24</v>
      </c>
      <c r="C18" s="7">
        <v>12547587</v>
      </c>
      <c r="D18" s="7"/>
      <c r="E18" s="7">
        <v>434830330178</v>
      </c>
      <c r="F18" s="7"/>
      <c r="G18" s="7">
        <v>466202259836.375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12547587</v>
      </c>
      <c r="R18" s="7"/>
      <c r="S18" s="7">
        <v>37170</v>
      </c>
      <c r="T18" s="7"/>
      <c r="U18" s="7">
        <v>434830330178</v>
      </c>
      <c r="V18" s="7"/>
      <c r="W18" s="7">
        <v>463955501957.646</v>
      </c>
      <c r="X18" s="7"/>
      <c r="Y18" s="8">
        <v>2.2000067922843146E-3</v>
      </c>
    </row>
    <row r="19" spans="1:25">
      <c r="A19" s="1" t="s">
        <v>25</v>
      </c>
      <c r="C19" s="7">
        <v>2010777</v>
      </c>
      <c r="D19" s="7"/>
      <c r="E19" s="7">
        <v>105004293245</v>
      </c>
      <c r="F19" s="7"/>
      <c r="G19" s="7">
        <v>137798232278.87299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2010777</v>
      </c>
      <c r="R19" s="7"/>
      <c r="S19" s="7">
        <v>69140</v>
      </c>
      <c r="T19" s="7"/>
      <c r="U19" s="7">
        <v>105004293245</v>
      </c>
      <c r="V19" s="7"/>
      <c r="W19" s="7">
        <v>138298298443.33401</v>
      </c>
      <c r="X19" s="7"/>
      <c r="Y19" s="8">
        <v>6.557896062292487E-4</v>
      </c>
    </row>
    <row r="20" spans="1:25">
      <c r="A20" s="1" t="s">
        <v>26</v>
      </c>
      <c r="C20" s="7">
        <v>2002500</v>
      </c>
      <c r="D20" s="7"/>
      <c r="E20" s="7">
        <v>99511931457</v>
      </c>
      <c r="F20" s="7"/>
      <c r="G20" s="7">
        <v>134362486228.5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2002500</v>
      </c>
      <c r="R20" s="7"/>
      <c r="S20" s="7">
        <v>64750</v>
      </c>
      <c r="T20" s="7"/>
      <c r="U20" s="7">
        <v>99511931457</v>
      </c>
      <c r="V20" s="7"/>
      <c r="W20" s="7">
        <v>128984002717.5</v>
      </c>
      <c r="X20" s="7"/>
      <c r="Y20" s="8">
        <v>6.1162262518103111E-4</v>
      </c>
    </row>
    <row r="21" spans="1:25">
      <c r="A21" s="1" t="s">
        <v>27</v>
      </c>
      <c r="C21" s="7">
        <v>48535847</v>
      </c>
      <c r="D21" s="7"/>
      <c r="E21" s="7">
        <v>180819249399</v>
      </c>
      <c r="F21" s="7"/>
      <c r="G21" s="7">
        <v>216931482452.33499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48535847</v>
      </c>
      <c r="R21" s="7"/>
      <c r="S21" s="7">
        <v>4305</v>
      </c>
      <c r="T21" s="7"/>
      <c r="U21" s="7">
        <v>180819249399</v>
      </c>
      <c r="V21" s="7"/>
      <c r="W21" s="7">
        <v>207854447353.061</v>
      </c>
      <c r="X21" s="7"/>
      <c r="Y21" s="8">
        <v>9.8561434028425726E-4</v>
      </c>
    </row>
    <row r="22" spans="1:25">
      <c r="A22" s="1" t="s">
        <v>28</v>
      </c>
      <c r="C22" s="7">
        <v>7957819</v>
      </c>
      <c r="D22" s="7"/>
      <c r="E22" s="7">
        <v>22572512021</v>
      </c>
      <c r="F22" s="7"/>
      <c r="G22" s="7">
        <v>22584962885.030602</v>
      </c>
      <c r="H22" s="7"/>
      <c r="I22" s="7">
        <v>3814846</v>
      </c>
      <c r="J22" s="7"/>
      <c r="K22" s="7">
        <v>10819178656</v>
      </c>
      <c r="L22" s="7"/>
      <c r="M22" s="7">
        <v>0</v>
      </c>
      <c r="N22" s="7"/>
      <c r="O22" s="7">
        <v>0</v>
      </c>
      <c r="P22" s="7"/>
      <c r="Q22" s="7">
        <v>11772665</v>
      </c>
      <c r="R22" s="7"/>
      <c r="S22" s="7">
        <v>2806</v>
      </c>
      <c r="T22" s="7"/>
      <c r="U22" s="7">
        <v>33391690677</v>
      </c>
      <c r="V22" s="7"/>
      <c r="W22" s="7">
        <v>32861395725.708302</v>
      </c>
      <c r="X22" s="7"/>
      <c r="Y22" s="8">
        <v>1.5582376649366853E-4</v>
      </c>
    </row>
    <row r="23" spans="1:25">
      <c r="A23" s="1" t="s">
        <v>29</v>
      </c>
      <c r="C23" s="7">
        <v>21690833</v>
      </c>
      <c r="D23" s="7"/>
      <c r="E23" s="7">
        <v>55917149931</v>
      </c>
      <c r="F23" s="7"/>
      <c r="G23" s="7">
        <v>54180935079.2658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21690833</v>
      </c>
      <c r="R23" s="7"/>
      <c r="S23" s="7">
        <v>2402</v>
      </c>
      <c r="T23" s="7"/>
      <c r="U23" s="7">
        <v>55917149931</v>
      </c>
      <c r="V23" s="7"/>
      <c r="W23" s="7">
        <v>51828994846.832603</v>
      </c>
      <c r="X23" s="7"/>
      <c r="Y23" s="8">
        <v>2.4576525166568585E-4</v>
      </c>
    </row>
    <row r="24" spans="1:25">
      <c r="A24" s="1" t="s">
        <v>30</v>
      </c>
      <c r="C24" s="7">
        <v>2642606</v>
      </c>
      <c r="D24" s="7"/>
      <c r="E24" s="7">
        <v>18595447959</v>
      </c>
      <c r="F24" s="7"/>
      <c r="G24" s="7">
        <v>47949137914.375702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2642606</v>
      </c>
      <c r="R24" s="7"/>
      <c r="S24" s="7">
        <v>17410</v>
      </c>
      <c r="T24" s="7"/>
      <c r="U24" s="7">
        <v>18595447959</v>
      </c>
      <c r="V24" s="7"/>
      <c r="W24" s="7">
        <v>45767241836.035103</v>
      </c>
      <c r="X24" s="7"/>
      <c r="Y24" s="8">
        <v>2.170213360517229E-4</v>
      </c>
    </row>
    <row r="25" spans="1:25">
      <c r="A25" s="1" t="s">
        <v>31</v>
      </c>
      <c r="C25" s="7">
        <v>1132400000</v>
      </c>
      <c r="D25" s="7"/>
      <c r="E25" s="7">
        <v>1097022280377</v>
      </c>
      <c r="F25" s="7"/>
      <c r="G25" s="7">
        <v>1027349589273.6</v>
      </c>
      <c r="H25" s="7"/>
      <c r="I25" s="7">
        <v>675954019</v>
      </c>
      <c r="J25" s="7"/>
      <c r="K25" s="7">
        <v>592077006952</v>
      </c>
      <c r="L25" s="7"/>
      <c r="M25" s="7">
        <v>0</v>
      </c>
      <c r="N25" s="7"/>
      <c r="O25" s="7">
        <v>0</v>
      </c>
      <c r="P25" s="7"/>
      <c r="Q25" s="7">
        <v>1808354019</v>
      </c>
      <c r="R25" s="7"/>
      <c r="S25" s="7">
        <v>876</v>
      </c>
      <c r="T25" s="7"/>
      <c r="U25" s="7">
        <v>1716101109829</v>
      </c>
      <c r="V25" s="7"/>
      <c r="W25" s="7">
        <v>1575836351109.27</v>
      </c>
      <c r="X25" s="7"/>
      <c r="Y25" s="8">
        <v>7.4723775477188092E-3</v>
      </c>
    </row>
    <row r="26" spans="1:25">
      <c r="A26" s="1" t="s">
        <v>32</v>
      </c>
      <c r="C26" s="7">
        <v>10853575</v>
      </c>
      <c r="D26" s="7"/>
      <c r="E26" s="7">
        <v>193335598658</v>
      </c>
      <c r="F26" s="7"/>
      <c r="G26" s="7">
        <v>183762089318.49799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10853575</v>
      </c>
      <c r="R26" s="7"/>
      <c r="S26" s="7">
        <v>16010</v>
      </c>
      <c r="T26" s="7"/>
      <c r="U26" s="7">
        <v>193335598658</v>
      </c>
      <c r="V26" s="7"/>
      <c r="W26" s="7">
        <v>172857288483.49899</v>
      </c>
      <c r="X26" s="7"/>
      <c r="Y26" s="8">
        <v>8.1966310811044767E-4</v>
      </c>
    </row>
    <row r="27" spans="1:25">
      <c r="A27" s="1" t="s">
        <v>33</v>
      </c>
      <c r="C27" s="7">
        <v>13119851</v>
      </c>
      <c r="D27" s="7"/>
      <c r="E27" s="7">
        <v>118314284007</v>
      </c>
      <c r="F27" s="7"/>
      <c r="G27" s="7">
        <v>110935713561.26199</v>
      </c>
      <c r="H27" s="7"/>
      <c r="I27" s="7">
        <v>12477444</v>
      </c>
      <c r="J27" s="7"/>
      <c r="K27" s="7">
        <v>105126471363</v>
      </c>
      <c r="L27" s="7"/>
      <c r="M27" s="7">
        <v>0</v>
      </c>
      <c r="N27" s="7"/>
      <c r="O27" s="7">
        <v>0</v>
      </c>
      <c r="P27" s="7"/>
      <c r="Q27" s="7">
        <v>25597295</v>
      </c>
      <c r="R27" s="7"/>
      <c r="S27" s="7">
        <v>8370</v>
      </c>
      <c r="T27" s="7"/>
      <c r="U27" s="7">
        <v>223440755370</v>
      </c>
      <c r="V27" s="7"/>
      <c r="W27" s="7">
        <v>213129263500.36401</v>
      </c>
      <c r="X27" s="7"/>
      <c r="Y27" s="8">
        <v>1.0106267203576743E-3</v>
      </c>
    </row>
    <row r="28" spans="1:25">
      <c r="A28" s="1" t="s">
        <v>34</v>
      </c>
      <c r="C28" s="7">
        <v>5822450</v>
      </c>
      <c r="D28" s="7"/>
      <c r="E28" s="7">
        <v>18648165048</v>
      </c>
      <c r="F28" s="7"/>
      <c r="G28" s="7">
        <v>18945665466.909401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5822450</v>
      </c>
      <c r="R28" s="7"/>
      <c r="S28" s="7">
        <v>2984</v>
      </c>
      <c r="T28" s="7"/>
      <c r="U28" s="7">
        <v>18648165048</v>
      </c>
      <c r="V28" s="7"/>
      <c r="W28" s="7">
        <v>17283358530.497601</v>
      </c>
      <c r="X28" s="7"/>
      <c r="Y28" s="8">
        <v>8.1955071122426074E-5</v>
      </c>
    </row>
    <row r="29" spans="1:25">
      <c r="A29" s="1" t="s">
        <v>35</v>
      </c>
      <c r="C29" s="7">
        <v>26000000</v>
      </c>
      <c r="D29" s="7"/>
      <c r="E29" s="7">
        <v>257391974969</v>
      </c>
      <c r="F29" s="7"/>
      <c r="G29" s="7">
        <v>246743246880</v>
      </c>
      <c r="H29" s="7"/>
      <c r="I29" s="7">
        <v>7750357</v>
      </c>
      <c r="J29" s="7"/>
      <c r="K29" s="7">
        <v>69977212787</v>
      </c>
      <c r="L29" s="7"/>
      <c r="M29" s="7">
        <v>0</v>
      </c>
      <c r="N29" s="7"/>
      <c r="O29" s="7">
        <v>0</v>
      </c>
      <c r="P29" s="7"/>
      <c r="Q29" s="7">
        <v>33750357</v>
      </c>
      <c r="R29" s="7"/>
      <c r="S29" s="7">
        <v>8450</v>
      </c>
      <c r="T29" s="7"/>
      <c r="U29" s="7">
        <v>327369187756</v>
      </c>
      <c r="V29" s="7"/>
      <c r="W29" s="7">
        <v>283699540628.95398</v>
      </c>
      <c r="X29" s="7"/>
      <c r="Y29" s="8">
        <v>1.3452602969855842E-3</v>
      </c>
    </row>
    <row r="30" spans="1:25">
      <c r="A30" s="1" t="s">
        <v>36</v>
      </c>
      <c r="C30" s="7">
        <v>13348663</v>
      </c>
      <c r="D30" s="7"/>
      <c r="E30" s="7">
        <v>56613624319</v>
      </c>
      <c r="F30" s="7"/>
      <c r="G30" s="7">
        <v>54801922035.453201</v>
      </c>
      <c r="H30" s="7"/>
      <c r="I30" s="7">
        <v>18479681</v>
      </c>
      <c r="J30" s="7"/>
      <c r="K30" s="7">
        <v>74975589425</v>
      </c>
      <c r="L30" s="7"/>
      <c r="M30" s="7">
        <v>0</v>
      </c>
      <c r="N30" s="7"/>
      <c r="O30" s="7">
        <v>0</v>
      </c>
      <c r="P30" s="7"/>
      <c r="Q30" s="7">
        <v>31828344</v>
      </c>
      <c r="R30" s="7"/>
      <c r="S30" s="7">
        <v>4005</v>
      </c>
      <c r="T30" s="7"/>
      <c r="U30" s="7">
        <v>131589213744</v>
      </c>
      <c r="V30" s="7"/>
      <c r="W30" s="7">
        <v>126806091397.36</v>
      </c>
      <c r="X30" s="7"/>
      <c r="Y30" s="8">
        <v>6.0129529922609871E-4</v>
      </c>
    </row>
    <row r="31" spans="1:25">
      <c r="A31" s="1" t="s">
        <v>37</v>
      </c>
      <c r="C31" s="7">
        <v>26413139</v>
      </c>
      <c r="D31" s="7"/>
      <c r="E31" s="7">
        <v>232643999494</v>
      </c>
      <c r="F31" s="7"/>
      <c r="G31" s="7">
        <v>285872556069.271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26413139</v>
      </c>
      <c r="R31" s="7"/>
      <c r="S31" s="7">
        <v>10880</v>
      </c>
      <c r="T31" s="7"/>
      <c r="U31" s="7">
        <v>232643999494</v>
      </c>
      <c r="V31" s="7"/>
      <c r="W31" s="7">
        <v>285872556069.271</v>
      </c>
      <c r="X31" s="7"/>
      <c r="Y31" s="8">
        <v>1.3555644074191588E-3</v>
      </c>
    </row>
    <row r="32" spans="1:25">
      <c r="A32" s="1" t="s">
        <v>38</v>
      </c>
      <c r="C32" s="7">
        <v>91414077</v>
      </c>
      <c r="D32" s="7"/>
      <c r="E32" s="7">
        <v>1189635964384</v>
      </c>
      <c r="F32" s="7"/>
      <c r="G32" s="7">
        <v>1230366301699.6599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91414077</v>
      </c>
      <c r="R32" s="7"/>
      <c r="S32" s="7">
        <v>13630</v>
      </c>
      <c r="T32" s="7"/>
      <c r="U32" s="7">
        <v>1189635964384</v>
      </c>
      <c r="V32" s="7"/>
      <c r="W32" s="7">
        <v>1239459918120.2</v>
      </c>
      <c r="X32" s="7"/>
      <c r="Y32" s="8">
        <v>5.8773313973492416E-3</v>
      </c>
    </row>
    <row r="33" spans="1:25">
      <c r="A33" s="1" t="s">
        <v>39</v>
      </c>
      <c r="C33" s="7">
        <v>5000000</v>
      </c>
      <c r="D33" s="7"/>
      <c r="E33" s="7">
        <v>145325402368</v>
      </c>
      <c r="F33" s="7"/>
      <c r="G33" s="7">
        <v>139367557200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5000000</v>
      </c>
      <c r="R33" s="7"/>
      <c r="S33" s="7">
        <v>29060</v>
      </c>
      <c r="T33" s="7"/>
      <c r="U33" s="7">
        <v>145325402368</v>
      </c>
      <c r="V33" s="7"/>
      <c r="W33" s="7">
        <v>144540371600</v>
      </c>
      <c r="X33" s="7"/>
      <c r="Y33" s="8">
        <v>6.8538857269188674E-4</v>
      </c>
    </row>
    <row r="34" spans="1:25">
      <c r="A34" s="1" t="s">
        <v>40</v>
      </c>
      <c r="C34" s="7">
        <v>39325907</v>
      </c>
      <c r="D34" s="7"/>
      <c r="E34" s="7">
        <v>264465943240</v>
      </c>
      <c r="F34" s="7"/>
      <c r="G34" s="7">
        <v>271886162549.51801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39325907</v>
      </c>
      <c r="R34" s="7"/>
      <c r="S34" s="7">
        <v>6460</v>
      </c>
      <c r="T34" s="7"/>
      <c r="U34" s="7">
        <v>264465943240</v>
      </c>
      <c r="V34" s="7"/>
      <c r="W34" s="7">
        <v>252717210081.99799</v>
      </c>
      <c r="X34" s="7"/>
      <c r="Y34" s="8">
        <v>1.1983467732607951E-3</v>
      </c>
    </row>
    <row r="35" spans="1:25">
      <c r="A35" s="1" t="s">
        <v>41</v>
      </c>
      <c r="C35" s="7">
        <v>7600000</v>
      </c>
      <c r="D35" s="7"/>
      <c r="E35" s="7">
        <v>43708128200</v>
      </c>
      <c r="F35" s="7"/>
      <c r="G35" s="7">
        <v>48657879699.199997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7600000</v>
      </c>
      <c r="R35" s="7"/>
      <c r="S35" s="7">
        <v>6436</v>
      </c>
      <c r="T35" s="7"/>
      <c r="U35" s="7">
        <v>43708128200</v>
      </c>
      <c r="V35" s="7"/>
      <c r="W35" s="7">
        <v>48657879699.199997</v>
      </c>
      <c r="X35" s="7"/>
      <c r="Y35" s="8">
        <v>2.3072830343580088E-4</v>
      </c>
    </row>
    <row r="36" spans="1:25">
      <c r="A36" s="1" t="s">
        <v>42</v>
      </c>
      <c r="C36" s="7">
        <v>12618139</v>
      </c>
      <c r="D36" s="7"/>
      <c r="E36" s="7">
        <v>951717357774</v>
      </c>
      <c r="F36" s="7"/>
      <c r="G36" s="7">
        <v>955425473973.35999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12618139</v>
      </c>
      <c r="R36" s="7"/>
      <c r="S36" s="7">
        <v>78340</v>
      </c>
      <c r="T36" s="7"/>
      <c r="U36" s="7">
        <v>951717357774</v>
      </c>
      <c r="V36" s="7"/>
      <c r="W36" s="7">
        <v>988223285332.36096</v>
      </c>
      <c r="X36" s="7"/>
      <c r="Y36" s="8">
        <v>4.6860052976011165E-3</v>
      </c>
    </row>
    <row r="37" spans="1:25">
      <c r="A37" s="1" t="s">
        <v>43</v>
      </c>
      <c r="C37" s="7">
        <v>82091946</v>
      </c>
      <c r="D37" s="7"/>
      <c r="E37" s="7">
        <v>905142815900</v>
      </c>
      <c r="F37" s="7"/>
      <c r="G37" s="7">
        <v>766520255088.94299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82091946</v>
      </c>
      <c r="R37" s="7"/>
      <c r="S37" s="7">
        <v>9090</v>
      </c>
      <c r="T37" s="7"/>
      <c r="U37" s="7">
        <v>905142815900</v>
      </c>
      <c r="V37" s="7"/>
      <c r="W37" s="7">
        <v>746003117640.09497</v>
      </c>
      <c r="X37" s="7"/>
      <c r="Y37" s="8">
        <v>3.5374339111152687E-3</v>
      </c>
    </row>
    <row r="38" spans="1:25">
      <c r="A38" s="1" t="s">
        <v>44</v>
      </c>
      <c r="C38" s="7">
        <v>1000000</v>
      </c>
      <c r="D38" s="7"/>
      <c r="E38" s="7">
        <v>10002574995</v>
      </c>
      <c r="F38" s="7"/>
      <c r="G38" s="7">
        <v>9997150000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1000000</v>
      </c>
      <c r="R38" s="7"/>
      <c r="S38" s="7">
        <v>10000</v>
      </c>
      <c r="T38" s="7"/>
      <c r="U38" s="7">
        <v>10002574995</v>
      </c>
      <c r="V38" s="7"/>
      <c r="W38" s="7">
        <v>9997150000</v>
      </c>
      <c r="X38" s="7"/>
      <c r="Y38" s="8">
        <v>4.7404972698207003E-5</v>
      </c>
    </row>
    <row r="39" spans="1:25">
      <c r="A39" s="1" t="s">
        <v>45</v>
      </c>
      <c r="C39" s="7">
        <v>8742299</v>
      </c>
      <c r="D39" s="7"/>
      <c r="E39" s="7">
        <v>2028467546266</v>
      </c>
      <c r="F39" s="7"/>
      <c r="G39" s="7">
        <v>2188227262413.8601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8742299</v>
      </c>
      <c r="R39" s="7"/>
      <c r="S39" s="7">
        <v>248054</v>
      </c>
      <c r="T39" s="7"/>
      <c r="U39" s="7">
        <v>2028467546266</v>
      </c>
      <c r="V39" s="7"/>
      <c r="W39" s="7">
        <v>2165987068490.5801</v>
      </c>
      <c r="X39" s="7"/>
      <c r="Y39" s="8">
        <v>1.0270782957789508E-2</v>
      </c>
    </row>
    <row r="40" spans="1:25">
      <c r="A40" s="1" t="s">
        <v>46</v>
      </c>
      <c r="C40" s="7">
        <v>5180000</v>
      </c>
      <c r="D40" s="7"/>
      <c r="E40" s="7">
        <v>844701856219</v>
      </c>
      <c r="F40" s="7"/>
      <c r="G40" s="7">
        <v>1055870460000</v>
      </c>
      <c r="H40" s="7"/>
      <c r="I40" s="7">
        <v>0</v>
      </c>
      <c r="J40" s="7"/>
      <c r="K40" s="7">
        <v>0</v>
      </c>
      <c r="L40" s="7"/>
      <c r="M40" s="7">
        <v>-300000</v>
      </c>
      <c r="N40" s="7"/>
      <c r="O40" s="7">
        <v>60446100000</v>
      </c>
      <c r="P40" s="7"/>
      <c r="Q40" s="7">
        <v>4880000</v>
      </c>
      <c r="R40" s="7"/>
      <c r="S40" s="7">
        <v>201738</v>
      </c>
      <c r="T40" s="7"/>
      <c r="U40" s="7">
        <v>795780899295</v>
      </c>
      <c r="V40" s="7"/>
      <c r="W40" s="7">
        <v>984481420000</v>
      </c>
      <c r="X40" s="7"/>
      <c r="Y40" s="8">
        <v>4.6682619383516368E-3</v>
      </c>
    </row>
    <row r="41" spans="1:25">
      <c r="A41" s="1" t="s">
        <v>47</v>
      </c>
      <c r="C41" s="7">
        <v>4101114</v>
      </c>
      <c r="D41" s="7"/>
      <c r="E41" s="7">
        <v>899999837780</v>
      </c>
      <c r="F41" s="7"/>
      <c r="G41" s="7">
        <v>923915316376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4101114</v>
      </c>
      <c r="R41" s="7"/>
      <c r="S41" s="7">
        <v>220962</v>
      </c>
      <c r="T41" s="7"/>
      <c r="U41" s="7">
        <v>899999837780</v>
      </c>
      <c r="V41" s="7"/>
      <c r="W41" s="7">
        <v>906190301668</v>
      </c>
      <c r="X41" s="7"/>
      <c r="Y41" s="8">
        <v>4.2970173009259146E-3</v>
      </c>
    </row>
    <row r="42" spans="1:25">
      <c r="A42" s="1" t="s">
        <v>48</v>
      </c>
      <c r="C42" s="7">
        <v>483611</v>
      </c>
      <c r="D42" s="7"/>
      <c r="E42" s="7">
        <v>1299996480476</v>
      </c>
      <c r="F42" s="7"/>
      <c r="G42" s="7">
        <v>1701340576334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483611</v>
      </c>
      <c r="R42" s="7"/>
      <c r="S42" s="7">
        <v>3472773</v>
      </c>
      <c r="T42" s="7"/>
      <c r="U42" s="7">
        <v>1299996480476</v>
      </c>
      <c r="V42" s="7"/>
      <c r="W42" s="7">
        <v>1679471203303</v>
      </c>
      <c r="X42" s="7"/>
      <c r="Y42" s="8">
        <v>7.963798336526268E-3</v>
      </c>
    </row>
    <row r="43" spans="1:25">
      <c r="A43" s="1" t="s">
        <v>49</v>
      </c>
      <c r="C43" s="7">
        <v>2387020</v>
      </c>
      <c r="D43" s="7"/>
      <c r="E43" s="7">
        <v>1399996561661</v>
      </c>
      <c r="F43" s="7"/>
      <c r="G43" s="7">
        <v>1558158316260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2387020</v>
      </c>
      <c r="R43" s="7"/>
      <c r="S43" s="7">
        <v>641024</v>
      </c>
      <c r="T43" s="7"/>
      <c r="U43" s="7">
        <v>1399996561661</v>
      </c>
      <c r="V43" s="7"/>
      <c r="W43" s="7">
        <v>1530137088480</v>
      </c>
      <c r="X43" s="7"/>
      <c r="Y43" s="8">
        <v>7.255678558780088E-3</v>
      </c>
    </row>
    <row r="44" spans="1:25">
      <c r="A44" s="1" t="s">
        <v>50</v>
      </c>
      <c r="C44" s="7">
        <v>1500000</v>
      </c>
      <c r="D44" s="7"/>
      <c r="E44" s="7">
        <v>49881813750</v>
      </c>
      <c r="F44" s="7"/>
      <c r="G44" s="7">
        <v>53052779250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1500000</v>
      </c>
      <c r="R44" s="7"/>
      <c r="S44" s="7">
        <v>37424</v>
      </c>
      <c r="T44" s="7"/>
      <c r="U44" s="7">
        <v>49881813750</v>
      </c>
      <c r="V44" s="7"/>
      <c r="W44" s="7">
        <v>56111440500</v>
      </c>
      <c r="X44" s="7"/>
      <c r="Y44" s="8">
        <v>2.6607196100484308E-4</v>
      </c>
    </row>
    <row r="45" spans="1:25">
      <c r="A45" s="1" t="s">
        <v>51</v>
      </c>
      <c r="C45" s="7">
        <v>47957992</v>
      </c>
      <c r="D45" s="7"/>
      <c r="E45" s="7">
        <v>463997818552</v>
      </c>
      <c r="F45" s="7"/>
      <c r="G45" s="7">
        <v>804344532036.51294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47957992</v>
      </c>
      <c r="R45" s="7"/>
      <c r="S45" s="7">
        <v>14070</v>
      </c>
      <c r="T45" s="7"/>
      <c r="U45" s="7">
        <v>463997818552</v>
      </c>
      <c r="V45" s="7"/>
      <c r="W45" s="7">
        <v>671241255382.78406</v>
      </c>
      <c r="X45" s="7"/>
      <c r="Y45" s="8">
        <v>3.1829244720076298E-3</v>
      </c>
    </row>
    <row r="46" spans="1:25">
      <c r="A46" s="1" t="s">
        <v>52</v>
      </c>
      <c r="C46" s="7">
        <v>186824887</v>
      </c>
      <c r="D46" s="7"/>
      <c r="E46" s="7">
        <v>755129302329</v>
      </c>
      <c r="F46" s="7"/>
      <c r="G46" s="7">
        <v>420946097101.58002</v>
      </c>
      <c r="H46" s="7"/>
      <c r="I46" s="7">
        <v>0</v>
      </c>
      <c r="J46" s="7"/>
      <c r="K46" s="7">
        <v>0</v>
      </c>
      <c r="L46" s="7"/>
      <c r="M46" s="7">
        <v>-10266641</v>
      </c>
      <c r="N46" s="7"/>
      <c r="O46" s="7">
        <v>22769003929</v>
      </c>
      <c r="P46" s="7"/>
      <c r="Q46" s="7">
        <v>176558246</v>
      </c>
      <c r="R46" s="7"/>
      <c r="S46" s="7">
        <v>2214</v>
      </c>
      <c r="T46" s="7"/>
      <c r="U46" s="7">
        <v>713632467616</v>
      </c>
      <c r="V46" s="7"/>
      <c r="W46" s="7">
        <v>388856331670.66498</v>
      </c>
      <c r="X46" s="7"/>
      <c r="Y46" s="8">
        <v>1.8438978895357978E-3</v>
      </c>
    </row>
    <row r="47" spans="1:25">
      <c r="A47" s="1" t="s">
        <v>53</v>
      </c>
      <c r="C47" s="7">
        <v>1675000</v>
      </c>
      <c r="D47" s="7"/>
      <c r="E47" s="7">
        <v>6382937005</v>
      </c>
      <c r="F47" s="7"/>
      <c r="G47" s="7">
        <v>6859922842.6999998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1675000</v>
      </c>
      <c r="R47" s="7"/>
      <c r="S47" s="7">
        <v>4117</v>
      </c>
      <c r="T47" s="7"/>
      <c r="U47" s="7">
        <v>6382937005</v>
      </c>
      <c r="V47" s="7"/>
      <c r="W47" s="7">
        <v>6859922842.6999998</v>
      </c>
      <c r="X47" s="7"/>
      <c r="Y47" s="8">
        <v>3.2528716191114475E-5</v>
      </c>
    </row>
    <row r="48" spans="1:25">
      <c r="A48" s="1" t="s">
        <v>54</v>
      </c>
      <c r="C48" s="7">
        <v>242773539</v>
      </c>
      <c r="D48" s="7"/>
      <c r="E48" s="7">
        <v>1265702139142</v>
      </c>
      <c r="F48" s="7"/>
      <c r="G48" s="7">
        <v>1212351681069.3</v>
      </c>
      <c r="H48" s="7"/>
      <c r="I48" s="7">
        <v>0</v>
      </c>
      <c r="J48" s="7"/>
      <c r="K48" s="7">
        <v>0</v>
      </c>
      <c r="L48" s="7"/>
      <c r="M48" s="7">
        <v>-14667173</v>
      </c>
      <c r="N48" s="7"/>
      <c r="O48" s="7">
        <v>73261954198</v>
      </c>
      <c r="P48" s="7"/>
      <c r="Q48" s="7">
        <v>228106366</v>
      </c>
      <c r="R48" s="7"/>
      <c r="S48" s="7">
        <v>4884</v>
      </c>
      <c r="T48" s="7"/>
      <c r="U48" s="7">
        <v>1189234694161</v>
      </c>
      <c r="V48" s="7"/>
      <c r="W48" s="7">
        <v>1108247125786.21</v>
      </c>
      <c r="X48" s="7"/>
      <c r="Y48" s="8">
        <v>5.25514018903004E-3</v>
      </c>
    </row>
    <row r="49" spans="1:25">
      <c r="A49" s="1" t="s">
        <v>55</v>
      </c>
      <c r="C49" s="7">
        <v>23214223</v>
      </c>
      <c r="D49" s="7"/>
      <c r="E49" s="7">
        <v>667090631434</v>
      </c>
      <c r="F49" s="7"/>
      <c r="G49" s="7">
        <v>723730202381.16895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23214223</v>
      </c>
      <c r="R49" s="7"/>
      <c r="S49" s="7">
        <v>30860</v>
      </c>
      <c r="T49" s="7"/>
      <c r="U49" s="7">
        <v>667090631434</v>
      </c>
      <c r="V49" s="7"/>
      <c r="W49" s="7">
        <v>712645630040.93396</v>
      </c>
      <c r="X49" s="7"/>
      <c r="Y49" s="8">
        <v>3.3792577520180256E-3</v>
      </c>
    </row>
    <row r="50" spans="1:25">
      <c r="A50" s="1" t="s">
        <v>56</v>
      </c>
      <c r="C50" s="7">
        <v>18034478</v>
      </c>
      <c r="D50" s="7"/>
      <c r="E50" s="7">
        <v>365800243078</v>
      </c>
      <c r="F50" s="7"/>
      <c r="G50" s="7">
        <v>432358669351.28601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18034478</v>
      </c>
      <c r="R50" s="7"/>
      <c r="S50" s="7">
        <v>23270</v>
      </c>
      <c r="T50" s="7"/>
      <c r="U50" s="7">
        <v>365800243078</v>
      </c>
      <c r="V50" s="7"/>
      <c r="W50" s="7">
        <v>417468308539.60199</v>
      </c>
      <c r="X50" s="7"/>
      <c r="Y50" s="8">
        <v>1.9795715547617563E-3</v>
      </c>
    </row>
    <row r="51" spans="1:25">
      <c r="A51" s="1" t="s">
        <v>57</v>
      </c>
      <c r="C51" s="7">
        <v>5759048</v>
      </c>
      <c r="D51" s="7"/>
      <c r="E51" s="7">
        <v>68183125103</v>
      </c>
      <c r="F51" s="7"/>
      <c r="G51" s="7">
        <v>60554892597.881897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5759048</v>
      </c>
      <c r="R51" s="7"/>
      <c r="S51" s="7">
        <v>9230</v>
      </c>
      <c r="T51" s="7"/>
      <c r="U51" s="7">
        <v>68183125103</v>
      </c>
      <c r="V51" s="7"/>
      <c r="W51" s="7">
        <v>52878113403.826897</v>
      </c>
      <c r="X51" s="7"/>
      <c r="Y51" s="8">
        <v>2.50740013127852E-4</v>
      </c>
    </row>
    <row r="52" spans="1:25">
      <c r="A52" s="1" t="s">
        <v>58</v>
      </c>
      <c r="C52" s="7">
        <v>124000000</v>
      </c>
      <c r="D52" s="7"/>
      <c r="E52" s="7">
        <v>759848909958</v>
      </c>
      <c r="F52" s="7"/>
      <c r="G52" s="7">
        <v>619225674560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124000000</v>
      </c>
      <c r="R52" s="7"/>
      <c r="S52" s="7">
        <v>4854</v>
      </c>
      <c r="T52" s="7"/>
      <c r="U52" s="7">
        <v>759848909958</v>
      </c>
      <c r="V52" s="7"/>
      <c r="W52" s="7">
        <v>598749287712</v>
      </c>
      <c r="X52" s="7"/>
      <c r="Y52" s="8">
        <v>2.8391785295867572E-3</v>
      </c>
    </row>
    <row r="53" spans="1:25">
      <c r="A53" s="1" t="s">
        <v>59</v>
      </c>
      <c r="C53" s="7">
        <v>2518551</v>
      </c>
      <c r="D53" s="7"/>
      <c r="E53" s="7">
        <v>45320981058</v>
      </c>
      <c r="F53" s="7"/>
      <c r="G53" s="7">
        <v>34649460932.594803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2518551</v>
      </c>
      <c r="R53" s="7"/>
      <c r="S53" s="7">
        <v>13240</v>
      </c>
      <c r="T53" s="7"/>
      <c r="U53" s="7">
        <v>45320981058</v>
      </c>
      <c r="V53" s="7"/>
      <c r="W53" s="7">
        <v>33171284363.525299</v>
      </c>
      <c r="X53" s="7"/>
      <c r="Y53" s="8">
        <v>1.5729321152702298E-4</v>
      </c>
    </row>
    <row r="54" spans="1:25">
      <c r="A54" s="1" t="s">
        <v>60</v>
      </c>
      <c r="C54" s="7">
        <v>12674035</v>
      </c>
      <c r="D54" s="7"/>
      <c r="E54" s="7">
        <v>265322395981</v>
      </c>
      <c r="F54" s="7"/>
      <c r="G54" s="7">
        <v>214584332968.23999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12674035</v>
      </c>
      <c r="R54" s="7"/>
      <c r="S54" s="7">
        <v>16100</v>
      </c>
      <c r="T54" s="7"/>
      <c r="U54" s="7">
        <v>265322395981</v>
      </c>
      <c r="V54" s="7"/>
      <c r="W54" s="7">
        <v>202985179834.82199</v>
      </c>
      <c r="X54" s="7"/>
      <c r="Y54" s="8">
        <v>9.6252501044901556E-4</v>
      </c>
    </row>
    <row r="55" spans="1:25">
      <c r="A55" s="1" t="s">
        <v>61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30976821</v>
      </c>
      <c r="J55" s="7"/>
      <c r="K55" s="7">
        <v>94849080184</v>
      </c>
      <c r="L55" s="7"/>
      <c r="M55" s="7">
        <v>-29922152</v>
      </c>
      <c r="N55" s="7"/>
      <c r="O55" s="7">
        <v>94662037143</v>
      </c>
      <c r="P55" s="7"/>
      <c r="Q55" s="7">
        <v>1054669</v>
      </c>
      <c r="R55" s="7"/>
      <c r="S55" s="7">
        <v>3160</v>
      </c>
      <c r="T55" s="7"/>
      <c r="U55" s="7">
        <v>3229330234</v>
      </c>
      <c r="V55" s="7"/>
      <c r="W55" s="7">
        <v>3315330401.87888</v>
      </c>
      <c r="X55" s="7"/>
      <c r="Y55" s="8">
        <v>1.5720795145276799E-5</v>
      </c>
    </row>
    <row r="56" spans="1:25" ht="24.75" thickBot="1">
      <c r="E56" s="10">
        <f>SUM(E9:E55)</f>
        <v>21130273067956</v>
      </c>
      <c r="F56" s="4"/>
      <c r="G56" s="10">
        <f>SUM(G9:G55)</f>
        <v>22016747199762.613</v>
      </c>
      <c r="H56" s="4"/>
      <c r="I56" s="4"/>
      <c r="J56" s="4"/>
      <c r="K56" s="10">
        <f>SUM(K9:K55)</f>
        <v>1086845288589</v>
      </c>
      <c r="L56" s="4"/>
      <c r="M56" s="4"/>
      <c r="N56" s="4"/>
      <c r="O56" s="10">
        <f>SUM(O9:O55)</f>
        <v>267968134404</v>
      </c>
      <c r="U56" s="10">
        <f>SUM(U9:U55)</f>
        <v>21969508783337</v>
      </c>
      <c r="V56" s="4"/>
      <c r="W56" s="10">
        <f>SUM(W9:W55)</f>
        <v>22472480456789.871</v>
      </c>
      <c r="Y56" s="9">
        <f>SUM(Y9:Y55)</f>
        <v>0.10656110216562865</v>
      </c>
    </row>
    <row r="57" spans="1:25" ht="24.75" thickTop="1"/>
    <row r="58" spans="1:25">
      <c r="Y58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K9" sqref="K9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406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62</v>
      </c>
      <c r="E7" s="20" t="s">
        <v>63</v>
      </c>
      <c r="G7" s="20" t="s">
        <v>64</v>
      </c>
      <c r="I7" s="20" t="s">
        <v>65</v>
      </c>
      <c r="K7" s="20" t="s">
        <v>62</v>
      </c>
      <c r="M7" s="20" t="s">
        <v>63</v>
      </c>
      <c r="O7" s="20" t="s">
        <v>64</v>
      </c>
      <c r="Q7" s="20" t="s">
        <v>65</v>
      </c>
    </row>
    <row r="8" spans="1:17">
      <c r="A8" s="1" t="s">
        <v>66</v>
      </c>
      <c r="C8" s="6">
        <v>90000000</v>
      </c>
      <c r="D8" s="4"/>
      <c r="E8" s="6">
        <v>10335</v>
      </c>
      <c r="F8" s="4"/>
      <c r="G8" s="4" t="s">
        <v>67</v>
      </c>
      <c r="H8" s="4"/>
      <c r="I8" s="6">
        <v>1</v>
      </c>
      <c r="J8" s="4"/>
      <c r="K8" s="6">
        <v>90000000</v>
      </c>
      <c r="L8" s="4"/>
      <c r="M8" s="6">
        <v>10335</v>
      </c>
      <c r="N8" s="4"/>
      <c r="O8" s="4" t="s">
        <v>67</v>
      </c>
      <c r="P8" s="4"/>
      <c r="Q8" s="6">
        <v>1</v>
      </c>
    </row>
    <row r="9" spans="1:17">
      <c r="A9" s="1" t="s">
        <v>68</v>
      </c>
      <c r="C9" s="6">
        <v>0</v>
      </c>
      <c r="D9" s="4"/>
      <c r="E9" s="6">
        <v>0</v>
      </c>
      <c r="F9" s="4"/>
      <c r="G9" s="4" t="s">
        <v>69</v>
      </c>
      <c r="H9" s="4"/>
      <c r="I9" s="6">
        <v>1</v>
      </c>
      <c r="J9" s="4"/>
      <c r="K9" s="6">
        <v>600000000</v>
      </c>
      <c r="L9" s="4"/>
      <c r="M9" s="6">
        <v>1135</v>
      </c>
      <c r="N9" s="4"/>
      <c r="O9" s="4" t="s">
        <v>70</v>
      </c>
      <c r="P9" s="4"/>
      <c r="Q9" s="6">
        <v>1</v>
      </c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4"/>
  <sheetViews>
    <sheetView rightToLeft="1" topLeftCell="J73" workbookViewId="0">
      <selection activeCell="K89" sqref="K89:AK89"/>
    </sheetView>
  </sheetViews>
  <sheetFormatPr defaultRowHeight="24"/>
  <cols>
    <col min="1" max="1" width="34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4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8554687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71</v>
      </c>
      <c r="B6" s="20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20" t="s">
        <v>71</v>
      </c>
      <c r="H6" s="20" t="s">
        <v>71</v>
      </c>
      <c r="I6" s="20" t="s">
        <v>71</v>
      </c>
      <c r="J6" s="20" t="s">
        <v>71</v>
      </c>
      <c r="K6" s="20" t="s">
        <v>71</v>
      </c>
      <c r="L6" s="20" t="s">
        <v>71</v>
      </c>
      <c r="M6" s="20" t="s">
        <v>71</v>
      </c>
      <c r="O6" s="20" t="s">
        <v>406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72</v>
      </c>
      <c r="C7" s="19" t="s">
        <v>73</v>
      </c>
      <c r="E7" s="19" t="s">
        <v>74</v>
      </c>
      <c r="G7" s="19" t="s">
        <v>75</v>
      </c>
      <c r="I7" s="19" t="s">
        <v>76</v>
      </c>
      <c r="K7" s="19" t="s">
        <v>77</v>
      </c>
      <c r="M7" s="19" t="s">
        <v>65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78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72</v>
      </c>
      <c r="C8" s="20" t="s">
        <v>73</v>
      </c>
      <c r="E8" s="20" t="s">
        <v>74</v>
      </c>
      <c r="G8" s="20" t="s">
        <v>75</v>
      </c>
      <c r="I8" s="20" t="s">
        <v>76</v>
      </c>
      <c r="K8" s="20" t="s">
        <v>77</v>
      </c>
      <c r="M8" s="20" t="s">
        <v>65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78</v>
      </c>
      <c r="AG8" s="20" t="s">
        <v>8</v>
      </c>
      <c r="AI8" s="20" t="s">
        <v>9</v>
      </c>
      <c r="AK8" s="20" t="s">
        <v>13</v>
      </c>
    </row>
    <row r="9" spans="1:37">
      <c r="A9" s="1" t="s">
        <v>79</v>
      </c>
      <c r="C9" s="4" t="s">
        <v>80</v>
      </c>
      <c r="D9" s="4"/>
      <c r="E9" s="4" t="s">
        <v>80</v>
      </c>
      <c r="F9" s="4"/>
      <c r="G9" s="4" t="s">
        <v>81</v>
      </c>
      <c r="H9" s="4"/>
      <c r="I9" s="4" t="s">
        <v>82</v>
      </c>
      <c r="J9" s="4"/>
      <c r="K9" s="6">
        <v>16</v>
      </c>
      <c r="L9" s="4"/>
      <c r="M9" s="6">
        <v>16</v>
      </c>
      <c r="N9" s="4"/>
      <c r="O9" s="6">
        <v>979500</v>
      </c>
      <c r="P9" s="4"/>
      <c r="Q9" s="6">
        <v>920346325000</v>
      </c>
      <c r="R9" s="4"/>
      <c r="S9" s="6">
        <v>965228501946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979500</v>
      </c>
      <c r="AD9" s="4"/>
      <c r="AE9" s="6">
        <v>989247</v>
      </c>
      <c r="AF9" s="4"/>
      <c r="AG9" s="6">
        <v>920346325000</v>
      </c>
      <c r="AH9" s="4"/>
      <c r="AI9" s="6">
        <v>968929889011</v>
      </c>
      <c r="AJ9" s="4"/>
      <c r="AK9" s="8">
        <v>4.5945189313997686E-3</v>
      </c>
    </row>
    <row r="10" spans="1:37">
      <c r="A10" s="1" t="s">
        <v>83</v>
      </c>
      <c r="C10" s="4" t="s">
        <v>80</v>
      </c>
      <c r="D10" s="4"/>
      <c r="E10" s="4" t="s">
        <v>80</v>
      </c>
      <c r="F10" s="4"/>
      <c r="G10" s="4" t="s">
        <v>81</v>
      </c>
      <c r="H10" s="4"/>
      <c r="I10" s="4" t="s">
        <v>82</v>
      </c>
      <c r="J10" s="4"/>
      <c r="K10" s="6">
        <v>16</v>
      </c>
      <c r="L10" s="4"/>
      <c r="M10" s="6">
        <v>16</v>
      </c>
      <c r="N10" s="4"/>
      <c r="O10" s="6">
        <v>1000</v>
      </c>
      <c r="P10" s="4"/>
      <c r="Q10" s="6">
        <v>790022434</v>
      </c>
      <c r="R10" s="4"/>
      <c r="S10" s="6">
        <v>984961831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1000</v>
      </c>
      <c r="AD10" s="4"/>
      <c r="AE10" s="6">
        <v>1000000</v>
      </c>
      <c r="AF10" s="4"/>
      <c r="AG10" s="6">
        <v>790022434</v>
      </c>
      <c r="AH10" s="4"/>
      <c r="AI10" s="6">
        <v>999961250</v>
      </c>
      <c r="AJ10" s="4"/>
      <c r="AK10" s="8">
        <v>4.7416649500622628E-6</v>
      </c>
    </row>
    <row r="11" spans="1:37">
      <c r="A11" s="1" t="s">
        <v>84</v>
      </c>
      <c r="C11" s="4" t="s">
        <v>80</v>
      </c>
      <c r="D11" s="4"/>
      <c r="E11" s="4" t="s">
        <v>80</v>
      </c>
      <c r="F11" s="4"/>
      <c r="G11" s="4" t="s">
        <v>85</v>
      </c>
      <c r="H11" s="4"/>
      <c r="I11" s="4" t="s">
        <v>86</v>
      </c>
      <c r="J11" s="4"/>
      <c r="K11" s="6">
        <v>18</v>
      </c>
      <c r="L11" s="4"/>
      <c r="M11" s="6">
        <v>18</v>
      </c>
      <c r="N11" s="4"/>
      <c r="O11" s="6">
        <v>2000000</v>
      </c>
      <c r="P11" s="4"/>
      <c r="Q11" s="6">
        <v>1920008125000</v>
      </c>
      <c r="R11" s="4"/>
      <c r="S11" s="6">
        <v>1921249548695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2000000</v>
      </c>
      <c r="AD11" s="4"/>
      <c r="AE11" s="6">
        <v>961517</v>
      </c>
      <c r="AF11" s="4"/>
      <c r="AG11" s="6">
        <v>1920008125000</v>
      </c>
      <c r="AH11" s="4"/>
      <c r="AI11" s="6">
        <v>1922959482432</v>
      </c>
      <c r="AJ11" s="4"/>
      <c r="AK11" s="8">
        <v>9.1183829155756617E-3</v>
      </c>
    </row>
    <row r="12" spans="1:37">
      <c r="A12" s="1" t="s">
        <v>87</v>
      </c>
      <c r="C12" s="4" t="s">
        <v>80</v>
      </c>
      <c r="D12" s="4"/>
      <c r="E12" s="4" t="s">
        <v>80</v>
      </c>
      <c r="F12" s="4"/>
      <c r="G12" s="4" t="s">
        <v>88</v>
      </c>
      <c r="H12" s="4"/>
      <c r="I12" s="4" t="s">
        <v>89</v>
      </c>
      <c r="J12" s="4"/>
      <c r="K12" s="6">
        <v>18</v>
      </c>
      <c r="L12" s="4"/>
      <c r="M12" s="6">
        <v>18</v>
      </c>
      <c r="N12" s="4"/>
      <c r="O12" s="6">
        <v>3700000</v>
      </c>
      <c r="P12" s="4"/>
      <c r="Q12" s="6">
        <v>3532398125000</v>
      </c>
      <c r="R12" s="4"/>
      <c r="S12" s="6">
        <v>3565056048724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3700000</v>
      </c>
      <c r="AD12" s="4"/>
      <c r="AE12" s="6">
        <v>965300</v>
      </c>
      <c r="AF12" s="4"/>
      <c r="AG12" s="6">
        <v>3532398125000</v>
      </c>
      <c r="AH12" s="4"/>
      <c r="AI12" s="6">
        <v>3571471600112</v>
      </c>
      <c r="AJ12" s="4"/>
      <c r="AK12" s="8">
        <v>1.6935377952289506E-2</v>
      </c>
    </row>
    <row r="13" spans="1:37">
      <c r="A13" s="1" t="s">
        <v>90</v>
      </c>
      <c r="C13" s="4" t="s">
        <v>80</v>
      </c>
      <c r="D13" s="4"/>
      <c r="E13" s="4" t="s">
        <v>80</v>
      </c>
      <c r="F13" s="4"/>
      <c r="G13" s="4" t="s">
        <v>91</v>
      </c>
      <c r="H13" s="4"/>
      <c r="I13" s="4" t="s">
        <v>92</v>
      </c>
      <c r="J13" s="4"/>
      <c r="K13" s="6">
        <v>18</v>
      </c>
      <c r="L13" s="4"/>
      <c r="M13" s="6">
        <v>18</v>
      </c>
      <c r="N13" s="4"/>
      <c r="O13" s="6">
        <v>4000000</v>
      </c>
      <c r="P13" s="4"/>
      <c r="Q13" s="6">
        <v>4000008125000</v>
      </c>
      <c r="R13" s="4"/>
      <c r="S13" s="6">
        <v>4009916609710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4000000</v>
      </c>
      <c r="AD13" s="4"/>
      <c r="AE13" s="6">
        <v>1004521</v>
      </c>
      <c r="AF13" s="4"/>
      <c r="AG13" s="6">
        <v>4000008125000</v>
      </c>
      <c r="AH13" s="4"/>
      <c r="AI13" s="6">
        <v>4017928299245</v>
      </c>
      <c r="AJ13" s="4"/>
      <c r="AK13" s="8">
        <v>1.9052408069205978E-2</v>
      </c>
    </row>
    <row r="14" spans="1:37">
      <c r="A14" s="1" t="s">
        <v>93</v>
      </c>
      <c r="C14" s="4" t="s">
        <v>80</v>
      </c>
      <c r="D14" s="4"/>
      <c r="E14" s="4" t="s">
        <v>80</v>
      </c>
      <c r="F14" s="4"/>
      <c r="G14" s="4" t="s">
        <v>94</v>
      </c>
      <c r="H14" s="4"/>
      <c r="I14" s="4" t="s">
        <v>95</v>
      </c>
      <c r="J14" s="4"/>
      <c r="K14" s="6">
        <v>0</v>
      </c>
      <c r="L14" s="4"/>
      <c r="M14" s="6">
        <v>0</v>
      </c>
      <c r="N14" s="4"/>
      <c r="O14" s="6">
        <v>814600</v>
      </c>
      <c r="P14" s="4"/>
      <c r="Q14" s="6">
        <v>482043628356</v>
      </c>
      <c r="R14" s="4"/>
      <c r="S14" s="6">
        <v>503760887909</v>
      </c>
      <c r="T14" s="4"/>
      <c r="U14" s="6">
        <v>256300</v>
      </c>
      <c r="V14" s="4"/>
      <c r="W14" s="6">
        <v>157540361631</v>
      </c>
      <c r="X14" s="4"/>
      <c r="Y14" s="6">
        <v>0</v>
      </c>
      <c r="Z14" s="4"/>
      <c r="AA14" s="6">
        <v>0</v>
      </c>
      <c r="AB14" s="4"/>
      <c r="AC14" s="6">
        <v>1070900</v>
      </c>
      <c r="AD14" s="4"/>
      <c r="AE14" s="6">
        <v>616159</v>
      </c>
      <c r="AF14" s="4"/>
      <c r="AG14" s="6">
        <v>639583989987</v>
      </c>
      <c r="AH14" s="4"/>
      <c r="AI14" s="6">
        <v>659819104118</v>
      </c>
      <c r="AJ14" s="4"/>
      <c r="AK14" s="8">
        <v>3.1287623589192114E-3</v>
      </c>
    </row>
    <row r="15" spans="1:37">
      <c r="A15" s="1" t="s">
        <v>96</v>
      </c>
      <c r="C15" s="4" t="s">
        <v>80</v>
      </c>
      <c r="D15" s="4"/>
      <c r="E15" s="4" t="s">
        <v>80</v>
      </c>
      <c r="F15" s="4"/>
      <c r="G15" s="4" t="s">
        <v>97</v>
      </c>
      <c r="H15" s="4"/>
      <c r="I15" s="4" t="s">
        <v>98</v>
      </c>
      <c r="J15" s="4"/>
      <c r="K15" s="6">
        <v>0</v>
      </c>
      <c r="L15" s="4"/>
      <c r="M15" s="6">
        <v>0</v>
      </c>
      <c r="N15" s="4"/>
      <c r="O15" s="6">
        <v>1024661</v>
      </c>
      <c r="P15" s="4"/>
      <c r="Q15" s="6">
        <v>606865259659</v>
      </c>
      <c r="R15" s="4"/>
      <c r="S15" s="6">
        <v>639691566511</v>
      </c>
      <c r="T15" s="4"/>
      <c r="U15" s="6">
        <v>184700</v>
      </c>
      <c r="V15" s="4"/>
      <c r="W15" s="6">
        <v>114269165682</v>
      </c>
      <c r="X15" s="4"/>
      <c r="Y15" s="6">
        <v>0</v>
      </c>
      <c r="Z15" s="4"/>
      <c r="AA15" s="6">
        <v>0</v>
      </c>
      <c r="AB15" s="4"/>
      <c r="AC15" s="6">
        <v>1209361</v>
      </c>
      <c r="AD15" s="4"/>
      <c r="AE15" s="6">
        <v>621430</v>
      </c>
      <c r="AF15" s="4"/>
      <c r="AG15" s="6">
        <v>721134425341</v>
      </c>
      <c r="AH15" s="4"/>
      <c r="AI15" s="6">
        <v>751504084318</v>
      </c>
      <c r="AJ15" s="4"/>
      <c r="AK15" s="8">
        <v>3.5635186627874789E-3</v>
      </c>
    </row>
    <row r="16" spans="1:37">
      <c r="A16" s="1" t="s">
        <v>99</v>
      </c>
      <c r="C16" s="4" t="s">
        <v>80</v>
      </c>
      <c r="D16" s="4"/>
      <c r="E16" s="4" t="s">
        <v>80</v>
      </c>
      <c r="F16" s="4"/>
      <c r="G16" s="4" t="s">
        <v>100</v>
      </c>
      <c r="H16" s="4"/>
      <c r="I16" s="4" t="s">
        <v>101</v>
      </c>
      <c r="J16" s="4"/>
      <c r="K16" s="6">
        <v>0</v>
      </c>
      <c r="L16" s="4"/>
      <c r="M16" s="6">
        <v>0</v>
      </c>
      <c r="N16" s="4"/>
      <c r="O16" s="6">
        <v>4544839</v>
      </c>
      <c r="P16" s="4"/>
      <c r="Q16" s="6">
        <v>3303855143193</v>
      </c>
      <c r="R16" s="4"/>
      <c r="S16" s="6">
        <v>3648655331243</v>
      </c>
      <c r="T16" s="4"/>
      <c r="U16" s="6">
        <v>52800</v>
      </c>
      <c r="V16" s="4"/>
      <c r="W16" s="6">
        <v>42660191005</v>
      </c>
      <c r="X16" s="4"/>
      <c r="Y16" s="6">
        <v>0</v>
      </c>
      <c r="Z16" s="4"/>
      <c r="AA16" s="6">
        <v>0</v>
      </c>
      <c r="AB16" s="4"/>
      <c r="AC16" s="6">
        <v>4597639</v>
      </c>
      <c r="AD16" s="4"/>
      <c r="AE16" s="6">
        <v>816521</v>
      </c>
      <c r="AF16" s="4"/>
      <c r="AG16" s="6">
        <v>3346515334195</v>
      </c>
      <c r="AH16" s="4"/>
      <c r="AI16" s="6">
        <v>3753923323753</v>
      </c>
      <c r="AJ16" s="4"/>
      <c r="AK16" s="8">
        <v>1.7800536420247117E-2</v>
      </c>
    </row>
    <row r="17" spans="1:37">
      <c r="A17" s="1" t="s">
        <v>102</v>
      </c>
      <c r="C17" s="4" t="s">
        <v>80</v>
      </c>
      <c r="D17" s="4"/>
      <c r="E17" s="4" t="s">
        <v>80</v>
      </c>
      <c r="F17" s="4"/>
      <c r="G17" s="4" t="s">
        <v>103</v>
      </c>
      <c r="H17" s="4"/>
      <c r="I17" s="4" t="s">
        <v>104</v>
      </c>
      <c r="J17" s="4"/>
      <c r="K17" s="6">
        <v>0</v>
      </c>
      <c r="L17" s="4"/>
      <c r="M17" s="6">
        <v>0</v>
      </c>
      <c r="N17" s="4"/>
      <c r="O17" s="6">
        <v>5937079</v>
      </c>
      <c r="P17" s="4"/>
      <c r="Q17" s="6">
        <v>4197136883813</v>
      </c>
      <c r="R17" s="4"/>
      <c r="S17" s="6">
        <v>4692722874701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5937079</v>
      </c>
      <c r="AD17" s="4"/>
      <c r="AE17" s="6">
        <v>803892</v>
      </c>
      <c r="AF17" s="4"/>
      <c r="AG17" s="6">
        <v>4197136883813</v>
      </c>
      <c r="AH17" s="4"/>
      <c r="AI17" s="6">
        <v>4772585366618</v>
      </c>
      <c r="AJ17" s="4"/>
      <c r="AK17" s="8">
        <v>2.2630877700583522E-2</v>
      </c>
    </row>
    <row r="18" spans="1:37">
      <c r="A18" s="1" t="s">
        <v>105</v>
      </c>
      <c r="C18" s="4" t="s">
        <v>80</v>
      </c>
      <c r="D18" s="4"/>
      <c r="E18" s="4" t="s">
        <v>80</v>
      </c>
      <c r="F18" s="4"/>
      <c r="G18" s="4" t="s">
        <v>106</v>
      </c>
      <c r="H18" s="4"/>
      <c r="I18" s="4" t="s">
        <v>107</v>
      </c>
      <c r="J18" s="4"/>
      <c r="K18" s="6">
        <v>0</v>
      </c>
      <c r="L18" s="4"/>
      <c r="M18" s="6">
        <v>0</v>
      </c>
      <c r="N18" s="4"/>
      <c r="O18" s="6">
        <v>4983649</v>
      </c>
      <c r="P18" s="4"/>
      <c r="Q18" s="6">
        <v>3456694199861</v>
      </c>
      <c r="R18" s="4"/>
      <c r="S18" s="6">
        <v>3834923789563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4983649</v>
      </c>
      <c r="AD18" s="4"/>
      <c r="AE18" s="6">
        <v>782634</v>
      </c>
      <c r="AF18" s="4"/>
      <c r="AG18" s="6">
        <v>3456694199861</v>
      </c>
      <c r="AH18" s="4"/>
      <c r="AI18" s="6">
        <v>3900222012006</v>
      </c>
      <c r="AJ18" s="4"/>
      <c r="AK18" s="8">
        <v>1.8494262664468415E-2</v>
      </c>
    </row>
    <row r="19" spans="1:37">
      <c r="A19" s="1" t="s">
        <v>108</v>
      </c>
      <c r="C19" s="4" t="s">
        <v>80</v>
      </c>
      <c r="D19" s="4"/>
      <c r="E19" s="4" t="s">
        <v>80</v>
      </c>
      <c r="F19" s="4"/>
      <c r="G19" s="4" t="s">
        <v>109</v>
      </c>
      <c r="H19" s="4"/>
      <c r="I19" s="4" t="s">
        <v>110</v>
      </c>
      <c r="J19" s="4"/>
      <c r="K19" s="6">
        <v>0</v>
      </c>
      <c r="L19" s="4"/>
      <c r="M19" s="6">
        <v>0</v>
      </c>
      <c r="N19" s="4"/>
      <c r="O19" s="6">
        <v>2822063</v>
      </c>
      <c r="P19" s="4"/>
      <c r="Q19" s="6">
        <v>1708541945750</v>
      </c>
      <c r="R19" s="4"/>
      <c r="S19" s="6">
        <v>1825211398087</v>
      </c>
      <c r="T19" s="4"/>
      <c r="U19" s="6">
        <v>360200</v>
      </c>
      <c r="V19" s="4"/>
      <c r="W19" s="6">
        <v>232141505880</v>
      </c>
      <c r="X19" s="4"/>
      <c r="Y19" s="6">
        <v>0</v>
      </c>
      <c r="Z19" s="4"/>
      <c r="AA19" s="6">
        <v>0</v>
      </c>
      <c r="AB19" s="4"/>
      <c r="AC19" s="6">
        <v>3182263</v>
      </c>
      <c r="AD19" s="4"/>
      <c r="AE19" s="6">
        <v>646390</v>
      </c>
      <c r="AF19" s="4"/>
      <c r="AG19" s="6">
        <v>1940683451629</v>
      </c>
      <c r="AH19" s="4"/>
      <c r="AI19" s="6">
        <v>2056903272479</v>
      </c>
      <c r="AJ19" s="4"/>
      <c r="AK19" s="8">
        <v>9.7535241018409883E-3</v>
      </c>
    </row>
    <row r="20" spans="1:37">
      <c r="A20" s="1" t="s">
        <v>111</v>
      </c>
      <c r="C20" s="4" t="s">
        <v>80</v>
      </c>
      <c r="D20" s="4"/>
      <c r="E20" s="4" t="s">
        <v>80</v>
      </c>
      <c r="F20" s="4"/>
      <c r="G20" s="4" t="s">
        <v>112</v>
      </c>
      <c r="H20" s="4"/>
      <c r="I20" s="4" t="s">
        <v>113</v>
      </c>
      <c r="J20" s="4"/>
      <c r="K20" s="6">
        <v>0</v>
      </c>
      <c r="L20" s="4"/>
      <c r="M20" s="6">
        <v>0</v>
      </c>
      <c r="N20" s="4"/>
      <c r="O20" s="6">
        <v>778175</v>
      </c>
      <c r="P20" s="4"/>
      <c r="Q20" s="6">
        <v>570859873023</v>
      </c>
      <c r="R20" s="4"/>
      <c r="S20" s="6">
        <v>624759268165</v>
      </c>
      <c r="T20" s="4"/>
      <c r="U20" s="6">
        <v>87000</v>
      </c>
      <c r="V20" s="4"/>
      <c r="W20" s="6">
        <v>70199770129</v>
      </c>
      <c r="X20" s="4"/>
      <c r="Y20" s="6">
        <v>0</v>
      </c>
      <c r="Z20" s="4"/>
      <c r="AA20" s="6">
        <v>0</v>
      </c>
      <c r="AB20" s="4"/>
      <c r="AC20" s="6">
        <v>865175</v>
      </c>
      <c r="AD20" s="4"/>
      <c r="AE20" s="6">
        <v>816591</v>
      </c>
      <c r="AF20" s="4"/>
      <c r="AG20" s="6">
        <v>641059643152</v>
      </c>
      <c r="AH20" s="4"/>
      <c r="AI20" s="6">
        <v>706466741777</v>
      </c>
      <c r="AJ20" s="4"/>
      <c r="AK20" s="8">
        <v>3.3499583987566398E-3</v>
      </c>
    </row>
    <row r="21" spans="1:37">
      <c r="A21" s="1" t="s">
        <v>114</v>
      </c>
      <c r="C21" s="4" t="s">
        <v>80</v>
      </c>
      <c r="D21" s="4"/>
      <c r="E21" s="4" t="s">
        <v>80</v>
      </c>
      <c r="F21" s="4"/>
      <c r="G21" s="4" t="s">
        <v>115</v>
      </c>
      <c r="H21" s="4"/>
      <c r="I21" s="4" t="s">
        <v>104</v>
      </c>
      <c r="J21" s="4"/>
      <c r="K21" s="6">
        <v>0</v>
      </c>
      <c r="L21" s="4"/>
      <c r="M21" s="6">
        <v>0</v>
      </c>
      <c r="N21" s="4"/>
      <c r="O21" s="6">
        <v>719475</v>
      </c>
      <c r="P21" s="4"/>
      <c r="Q21" s="6">
        <v>514804155592</v>
      </c>
      <c r="R21" s="4"/>
      <c r="S21" s="6">
        <v>568327252715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719475</v>
      </c>
      <c r="AD21" s="4"/>
      <c r="AE21" s="6">
        <v>803430</v>
      </c>
      <c r="AF21" s="4"/>
      <c r="AG21" s="6">
        <v>514804155592</v>
      </c>
      <c r="AH21" s="4"/>
      <c r="AI21" s="6">
        <v>578025399897</v>
      </c>
      <c r="AJ21" s="4"/>
      <c r="AK21" s="8">
        <v>2.7409089891606577E-3</v>
      </c>
    </row>
    <row r="22" spans="1:37">
      <c r="A22" s="1" t="s">
        <v>116</v>
      </c>
      <c r="C22" s="4" t="s">
        <v>80</v>
      </c>
      <c r="D22" s="4"/>
      <c r="E22" s="4" t="s">
        <v>80</v>
      </c>
      <c r="F22" s="4"/>
      <c r="G22" s="4" t="s">
        <v>109</v>
      </c>
      <c r="H22" s="4"/>
      <c r="I22" s="4" t="s">
        <v>117</v>
      </c>
      <c r="J22" s="4"/>
      <c r="K22" s="6">
        <v>0</v>
      </c>
      <c r="L22" s="4"/>
      <c r="M22" s="6">
        <v>0</v>
      </c>
      <c r="N22" s="4"/>
      <c r="O22" s="6">
        <v>3142972</v>
      </c>
      <c r="P22" s="4"/>
      <c r="Q22" s="6">
        <v>1846902104366</v>
      </c>
      <c r="R22" s="4"/>
      <c r="S22" s="6">
        <v>1934018876476</v>
      </c>
      <c r="T22" s="4"/>
      <c r="U22" s="6">
        <v>440200</v>
      </c>
      <c r="V22" s="4"/>
      <c r="W22" s="6">
        <v>273685959532</v>
      </c>
      <c r="X22" s="4"/>
      <c r="Y22" s="6">
        <v>0</v>
      </c>
      <c r="Z22" s="4"/>
      <c r="AA22" s="6">
        <v>0</v>
      </c>
      <c r="AB22" s="4"/>
      <c r="AC22" s="6">
        <v>3583172</v>
      </c>
      <c r="AD22" s="4"/>
      <c r="AE22" s="6">
        <v>626417</v>
      </c>
      <c r="AF22" s="4"/>
      <c r="AG22" s="6">
        <v>2120588063898</v>
      </c>
      <c r="AH22" s="4"/>
      <c r="AI22" s="6">
        <v>2244472878029</v>
      </c>
      <c r="AJ22" s="4"/>
      <c r="AK22" s="8">
        <v>1.064295079145865E-2</v>
      </c>
    </row>
    <row r="23" spans="1:37">
      <c r="A23" s="1" t="s">
        <v>118</v>
      </c>
      <c r="C23" s="4" t="s">
        <v>80</v>
      </c>
      <c r="D23" s="4"/>
      <c r="E23" s="4" t="s">
        <v>80</v>
      </c>
      <c r="F23" s="4"/>
      <c r="G23" s="4" t="s">
        <v>119</v>
      </c>
      <c r="H23" s="4"/>
      <c r="I23" s="4" t="s">
        <v>82</v>
      </c>
      <c r="J23" s="4"/>
      <c r="K23" s="6">
        <v>0</v>
      </c>
      <c r="L23" s="4"/>
      <c r="M23" s="6">
        <v>0</v>
      </c>
      <c r="N23" s="4"/>
      <c r="O23" s="6">
        <v>1715451</v>
      </c>
      <c r="P23" s="4"/>
      <c r="Q23" s="6">
        <v>1390761761281</v>
      </c>
      <c r="R23" s="4"/>
      <c r="S23" s="6">
        <v>1613456377722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1715451</v>
      </c>
      <c r="AD23" s="4"/>
      <c r="AE23" s="6">
        <v>956599</v>
      </c>
      <c r="AF23" s="4"/>
      <c r="AG23" s="6">
        <v>1390761761281</v>
      </c>
      <c r="AH23" s="4"/>
      <c r="AI23" s="6">
        <v>1640935122448</v>
      </c>
      <c r="AJ23" s="4"/>
      <c r="AK23" s="8">
        <v>7.7810660717480889E-3</v>
      </c>
    </row>
    <row r="24" spans="1:37">
      <c r="A24" s="1" t="s">
        <v>120</v>
      </c>
      <c r="C24" s="4" t="s">
        <v>80</v>
      </c>
      <c r="D24" s="4"/>
      <c r="E24" s="4" t="s">
        <v>80</v>
      </c>
      <c r="F24" s="4"/>
      <c r="G24" s="4" t="s">
        <v>121</v>
      </c>
      <c r="H24" s="4"/>
      <c r="I24" s="4" t="s">
        <v>122</v>
      </c>
      <c r="J24" s="4"/>
      <c r="K24" s="6">
        <v>0</v>
      </c>
      <c r="L24" s="4"/>
      <c r="M24" s="6">
        <v>0</v>
      </c>
      <c r="N24" s="4"/>
      <c r="O24" s="6">
        <v>1864067</v>
      </c>
      <c r="P24" s="4"/>
      <c r="Q24" s="6">
        <v>1471350922667</v>
      </c>
      <c r="R24" s="4"/>
      <c r="S24" s="6">
        <v>1729997775559</v>
      </c>
      <c r="T24" s="4"/>
      <c r="U24" s="6">
        <v>197526</v>
      </c>
      <c r="V24" s="4"/>
      <c r="W24" s="6">
        <v>185384256591</v>
      </c>
      <c r="X24" s="4"/>
      <c r="Y24" s="6">
        <v>0</v>
      </c>
      <c r="Z24" s="4"/>
      <c r="AA24" s="6">
        <v>0</v>
      </c>
      <c r="AB24" s="4"/>
      <c r="AC24" s="6">
        <v>2061593</v>
      </c>
      <c r="AD24" s="4"/>
      <c r="AE24" s="6">
        <v>944175</v>
      </c>
      <c r="AF24" s="4"/>
      <c r="AG24" s="6">
        <v>1656735179258</v>
      </c>
      <c r="AH24" s="4"/>
      <c r="AI24" s="6">
        <v>1946429143722</v>
      </c>
      <c r="AJ24" s="4"/>
      <c r="AK24" s="8">
        <v>9.2296724983756216E-3</v>
      </c>
    </row>
    <row r="25" spans="1:37">
      <c r="A25" s="1" t="s">
        <v>123</v>
      </c>
      <c r="C25" s="4" t="s">
        <v>80</v>
      </c>
      <c r="D25" s="4"/>
      <c r="E25" s="4" t="s">
        <v>80</v>
      </c>
      <c r="F25" s="4"/>
      <c r="G25" s="4" t="s">
        <v>124</v>
      </c>
      <c r="H25" s="4"/>
      <c r="I25" s="4" t="s">
        <v>125</v>
      </c>
      <c r="J25" s="4"/>
      <c r="K25" s="6">
        <v>0</v>
      </c>
      <c r="L25" s="4"/>
      <c r="M25" s="6">
        <v>0</v>
      </c>
      <c r="N25" s="4"/>
      <c r="O25" s="6">
        <v>1749766</v>
      </c>
      <c r="P25" s="4"/>
      <c r="Q25" s="6">
        <v>1064616433185</v>
      </c>
      <c r="R25" s="4"/>
      <c r="S25" s="6">
        <v>1192209357177</v>
      </c>
      <c r="T25" s="4"/>
      <c r="U25" s="6">
        <v>293700</v>
      </c>
      <c r="V25" s="4"/>
      <c r="W25" s="6">
        <v>199443837840</v>
      </c>
      <c r="X25" s="4"/>
      <c r="Y25" s="6">
        <v>0</v>
      </c>
      <c r="Z25" s="4"/>
      <c r="AA25" s="6">
        <v>0</v>
      </c>
      <c r="AB25" s="4"/>
      <c r="AC25" s="6">
        <v>2043466</v>
      </c>
      <c r="AD25" s="4"/>
      <c r="AE25" s="6">
        <v>680600</v>
      </c>
      <c r="AF25" s="4"/>
      <c r="AG25" s="6">
        <v>1264060271015</v>
      </c>
      <c r="AH25" s="4"/>
      <c r="AI25" s="6">
        <v>1390729066760</v>
      </c>
      <c r="AJ25" s="4"/>
      <c r="AK25" s="8">
        <v>6.594626812677684E-3</v>
      </c>
    </row>
    <row r="26" spans="1:37">
      <c r="A26" s="1" t="s">
        <v>126</v>
      </c>
      <c r="C26" s="4" t="s">
        <v>80</v>
      </c>
      <c r="D26" s="4"/>
      <c r="E26" s="4" t="s">
        <v>80</v>
      </c>
      <c r="F26" s="4"/>
      <c r="G26" s="4" t="s">
        <v>127</v>
      </c>
      <c r="H26" s="4"/>
      <c r="I26" s="4" t="s">
        <v>128</v>
      </c>
      <c r="J26" s="4"/>
      <c r="K26" s="6">
        <v>0</v>
      </c>
      <c r="L26" s="4"/>
      <c r="M26" s="6">
        <v>0</v>
      </c>
      <c r="N26" s="4"/>
      <c r="O26" s="6">
        <v>1755248</v>
      </c>
      <c r="P26" s="4"/>
      <c r="Q26" s="6">
        <v>1401180481482</v>
      </c>
      <c r="R26" s="4"/>
      <c r="S26" s="6">
        <v>1597122516208</v>
      </c>
      <c r="T26" s="4"/>
      <c r="U26" s="6">
        <v>100000</v>
      </c>
      <c r="V26" s="4"/>
      <c r="W26" s="6">
        <v>92120503655</v>
      </c>
      <c r="X26" s="4"/>
      <c r="Y26" s="6">
        <v>0</v>
      </c>
      <c r="Z26" s="4"/>
      <c r="AA26" s="6">
        <v>0</v>
      </c>
      <c r="AB26" s="4"/>
      <c r="AC26" s="6">
        <v>1855248</v>
      </c>
      <c r="AD26" s="4"/>
      <c r="AE26" s="6">
        <v>925512</v>
      </c>
      <c r="AF26" s="4"/>
      <c r="AG26" s="6">
        <v>1493300985137</v>
      </c>
      <c r="AH26" s="4"/>
      <c r="AI26" s="6">
        <v>1716987751122</v>
      </c>
      <c r="AJ26" s="4"/>
      <c r="AK26" s="8">
        <v>8.1416961299064488E-3</v>
      </c>
    </row>
    <row r="27" spans="1:37">
      <c r="A27" s="1" t="s">
        <v>129</v>
      </c>
      <c r="C27" s="4" t="s">
        <v>80</v>
      </c>
      <c r="D27" s="4"/>
      <c r="E27" s="4" t="s">
        <v>80</v>
      </c>
      <c r="F27" s="4"/>
      <c r="G27" s="4" t="s">
        <v>109</v>
      </c>
      <c r="H27" s="4"/>
      <c r="I27" s="4" t="s">
        <v>117</v>
      </c>
      <c r="J27" s="4"/>
      <c r="K27" s="6">
        <v>0</v>
      </c>
      <c r="L27" s="4"/>
      <c r="M27" s="6">
        <v>0</v>
      </c>
      <c r="N27" s="4"/>
      <c r="O27" s="6">
        <v>3283678</v>
      </c>
      <c r="P27" s="4"/>
      <c r="Q27" s="6">
        <v>2032314459226</v>
      </c>
      <c r="R27" s="4"/>
      <c r="S27" s="6">
        <v>2193214892949</v>
      </c>
      <c r="T27" s="4"/>
      <c r="U27" s="6">
        <v>478900</v>
      </c>
      <c r="V27" s="4"/>
      <c r="W27" s="6">
        <v>318795746494</v>
      </c>
      <c r="X27" s="4"/>
      <c r="Y27" s="6">
        <v>0</v>
      </c>
      <c r="Z27" s="4"/>
      <c r="AA27" s="6">
        <v>0</v>
      </c>
      <c r="AB27" s="4"/>
      <c r="AC27" s="6">
        <v>3762578</v>
      </c>
      <c r="AD27" s="4"/>
      <c r="AE27" s="6">
        <v>667430</v>
      </c>
      <c r="AF27" s="4"/>
      <c r="AG27" s="6">
        <v>2351110205710</v>
      </c>
      <c r="AH27" s="4"/>
      <c r="AI27" s="6">
        <v>2511160123314</v>
      </c>
      <c r="AJ27" s="4"/>
      <c r="AK27" s="8">
        <v>1.1907541357939644E-2</v>
      </c>
    </row>
    <row r="28" spans="1:37">
      <c r="A28" s="1" t="s">
        <v>130</v>
      </c>
      <c r="C28" s="4" t="s">
        <v>80</v>
      </c>
      <c r="D28" s="4"/>
      <c r="E28" s="4" t="s">
        <v>80</v>
      </c>
      <c r="F28" s="4"/>
      <c r="G28" s="4" t="s">
        <v>109</v>
      </c>
      <c r="H28" s="4"/>
      <c r="I28" s="4" t="s">
        <v>131</v>
      </c>
      <c r="J28" s="4"/>
      <c r="K28" s="6">
        <v>0</v>
      </c>
      <c r="L28" s="4"/>
      <c r="M28" s="6">
        <v>0</v>
      </c>
      <c r="N28" s="4"/>
      <c r="O28" s="6">
        <v>329723</v>
      </c>
      <c r="P28" s="4"/>
      <c r="Q28" s="6">
        <v>208627450085</v>
      </c>
      <c r="R28" s="4"/>
      <c r="S28" s="6">
        <v>216573457233</v>
      </c>
      <c r="T28" s="4"/>
      <c r="U28" s="6">
        <v>344400</v>
      </c>
      <c r="V28" s="4"/>
      <c r="W28" s="6">
        <v>225557552825</v>
      </c>
      <c r="X28" s="4"/>
      <c r="Y28" s="6">
        <v>0</v>
      </c>
      <c r="Z28" s="4"/>
      <c r="AA28" s="6">
        <v>0</v>
      </c>
      <c r="AB28" s="4"/>
      <c r="AC28" s="6">
        <v>674123</v>
      </c>
      <c r="AD28" s="4"/>
      <c r="AE28" s="6">
        <v>656810</v>
      </c>
      <c r="AF28" s="4"/>
      <c r="AG28" s="6">
        <v>434185002902</v>
      </c>
      <c r="AH28" s="4"/>
      <c r="AI28" s="6">
        <v>442753570264</v>
      </c>
      <c r="AJ28" s="4"/>
      <c r="AK28" s="8">
        <v>2.0994704401152927E-3</v>
      </c>
    </row>
    <row r="29" spans="1:37">
      <c r="A29" s="1" t="s">
        <v>132</v>
      </c>
      <c r="C29" s="4" t="s">
        <v>80</v>
      </c>
      <c r="D29" s="4"/>
      <c r="E29" s="4" t="s">
        <v>80</v>
      </c>
      <c r="F29" s="4"/>
      <c r="G29" s="4" t="s">
        <v>133</v>
      </c>
      <c r="H29" s="4"/>
      <c r="I29" s="4" t="s">
        <v>134</v>
      </c>
      <c r="J29" s="4"/>
      <c r="K29" s="6">
        <v>0</v>
      </c>
      <c r="L29" s="4"/>
      <c r="M29" s="6">
        <v>0</v>
      </c>
      <c r="N29" s="4"/>
      <c r="O29" s="6">
        <v>944067</v>
      </c>
      <c r="P29" s="4"/>
      <c r="Q29" s="6">
        <v>565437346341</v>
      </c>
      <c r="R29" s="4"/>
      <c r="S29" s="6">
        <v>603462004021</v>
      </c>
      <c r="T29" s="4"/>
      <c r="U29" s="6">
        <v>171400</v>
      </c>
      <c r="V29" s="4"/>
      <c r="W29" s="6">
        <v>109120815118</v>
      </c>
      <c r="X29" s="4"/>
      <c r="Y29" s="6">
        <v>0</v>
      </c>
      <c r="Z29" s="4"/>
      <c r="AA29" s="6">
        <v>0</v>
      </c>
      <c r="AB29" s="4"/>
      <c r="AC29" s="6">
        <v>1115467</v>
      </c>
      <c r="AD29" s="4"/>
      <c r="AE29" s="6">
        <v>638950</v>
      </c>
      <c r="AF29" s="4"/>
      <c r="AG29" s="6">
        <v>674558161459</v>
      </c>
      <c r="AH29" s="4"/>
      <c r="AI29" s="6">
        <v>712700021453</v>
      </c>
      <c r="AJ29" s="4"/>
      <c r="AK29" s="8">
        <v>3.3795156678644426E-3</v>
      </c>
    </row>
    <row r="30" spans="1:37">
      <c r="A30" s="1" t="s">
        <v>135</v>
      </c>
      <c r="C30" s="4" t="s">
        <v>80</v>
      </c>
      <c r="D30" s="4"/>
      <c r="E30" s="4" t="s">
        <v>80</v>
      </c>
      <c r="F30" s="4"/>
      <c r="G30" s="4" t="s">
        <v>136</v>
      </c>
      <c r="H30" s="4"/>
      <c r="I30" s="4" t="s">
        <v>137</v>
      </c>
      <c r="J30" s="4"/>
      <c r="K30" s="6">
        <v>0</v>
      </c>
      <c r="L30" s="4"/>
      <c r="M30" s="6">
        <v>0</v>
      </c>
      <c r="N30" s="4"/>
      <c r="O30" s="6">
        <v>365729</v>
      </c>
      <c r="P30" s="4"/>
      <c r="Q30" s="6">
        <v>268713350566</v>
      </c>
      <c r="R30" s="4"/>
      <c r="S30" s="6">
        <v>298965654738</v>
      </c>
      <c r="T30" s="4"/>
      <c r="U30" s="6">
        <v>25000</v>
      </c>
      <c r="V30" s="4"/>
      <c r="W30" s="6">
        <v>20546046127</v>
      </c>
      <c r="X30" s="4"/>
      <c r="Y30" s="6">
        <v>0</v>
      </c>
      <c r="Z30" s="4"/>
      <c r="AA30" s="6">
        <v>0</v>
      </c>
      <c r="AB30" s="4"/>
      <c r="AC30" s="6">
        <v>390729</v>
      </c>
      <c r="AD30" s="4"/>
      <c r="AE30" s="6">
        <v>831403</v>
      </c>
      <c r="AF30" s="4"/>
      <c r="AG30" s="6">
        <v>289259396693</v>
      </c>
      <c r="AH30" s="4"/>
      <c r="AI30" s="6">
        <v>324840674723</v>
      </c>
      <c r="AJ30" s="4"/>
      <c r="AK30" s="8">
        <v>1.5403453300701657E-3</v>
      </c>
    </row>
    <row r="31" spans="1:37">
      <c r="A31" s="1" t="s">
        <v>138</v>
      </c>
      <c r="C31" s="4" t="s">
        <v>80</v>
      </c>
      <c r="D31" s="4"/>
      <c r="E31" s="4" t="s">
        <v>80</v>
      </c>
      <c r="F31" s="4"/>
      <c r="G31" s="4" t="s">
        <v>139</v>
      </c>
      <c r="H31" s="4"/>
      <c r="I31" s="4" t="s">
        <v>140</v>
      </c>
      <c r="J31" s="4"/>
      <c r="K31" s="6">
        <v>0</v>
      </c>
      <c r="L31" s="4"/>
      <c r="M31" s="6">
        <v>0</v>
      </c>
      <c r="N31" s="4"/>
      <c r="O31" s="6">
        <v>1371772</v>
      </c>
      <c r="P31" s="4"/>
      <c r="Q31" s="6">
        <v>816092400465</v>
      </c>
      <c r="R31" s="4"/>
      <c r="S31" s="6">
        <v>873551711319</v>
      </c>
      <c r="T31" s="4"/>
      <c r="U31" s="6">
        <v>139200</v>
      </c>
      <c r="V31" s="4"/>
      <c r="W31" s="6">
        <v>88346250209</v>
      </c>
      <c r="X31" s="4"/>
      <c r="Y31" s="6">
        <v>0</v>
      </c>
      <c r="Z31" s="4"/>
      <c r="AA31" s="6">
        <v>0</v>
      </c>
      <c r="AB31" s="4"/>
      <c r="AC31" s="6">
        <v>1510972</v>
      </c>
      <c r="AD31" s="4"/>
      <c r="AE31" s="6">
        <v>636350</v>
      </c>
      <c r="AF31" s="4"/>
      <c r="AG31" s="6">
        <v>904438650674</v>
      </c>
      <c r="AH31" s="4"/>
      <c r="AI31" s="6">
        <v>961469773802</v>
      </c>
      <c r="AJ31" s="4"/>
      <c r="AK31" s="8">
        <v>4.559144193818746E-3</v>
      </c>
    </row>
    <row r="32" spans="1:37">
      <c r="A32" s="1" t="s">
        <v>141</v>
      </c>
      <c r="C32" s="4" t="s">
        <v>80</v>
      </c>
      <c r="D32" s="4"/>
      <c r="E32" s="4" t="s">
        <v>80</v>
      </c>
      <c r="F32" s="4"/>
      <c r="G32" s="4" t="s">
        <v>136</v>
      </c>
      <c r="H32" s="4"/>
      <c r="I32" s="4" t="s">
        <v>142</v>
      </c>
      <c r="J32" s="4"/>
      <c r="K32" s="6">
        <v>0</v>
      </c>
      <c r="L32" s="4"/>
      <c r="M32" s="6">
        <v>0</v>
      </c>
      <c r="N32" s="4"/>
      <c r="O32" s="6">
        <v>4244636</v>
      </c>
      <c r="P32" s="4"/>
      <c r="Q32" s="6">
        <v>3243696348204</v>
      </c>
      <c r="R32" s="4"/>
      <c r="S32" s="6">
        <v>3525895225373</v>
      </c>
      <c r="T32" s="4"/>
      <c r="U32" s="6">
        <v>0</v>
      </c>
      <c r="V32" s="4"/>
      <c r="W32" s="6">
        <v>0</v>
      </c>
      <c r="X32" s="4"/>
      <c r="Y32" s="6">
        <v>3500000</v>
      </c>
      <c r="Z32" s="4"/>
      <c r="AA32" s="6">
        <v>2926365625000</v>
      </c>
      <c r="AB32" s="4"/>
      <c r="AC32" s="6">
        <v>744636</v>
      </c>
      <c r="AD32" s="4"/>
      <c r="AE32" s="6">
        <v>844830</v>
      </c>
      <c r="AF32" s="4"/>
      <c r="AG32" s="6">
        <v>569041273255</v>
      </c>
      <c r="AH32" s="4"/>
      <c r="AI32" s="6">
        <v>629066454610</v>
      </c>
      <c r="AJ32" s="4"/>
      <c r="AK32" s="8">
        <v>2.9829379479296525E-3</v>
      </c>
    </row>
    <row r="33" spans="1:37">
      <c r="A33" s="1" t="s">
        <v>143</v>
      </c>
      <c r="C33" s="4" t="s">
        <v>80</v>
      </c>
      <c r="D33" s="4"/>
      <c r="E33" s="4" t="s">
        <v>80</v>
      </c>
      <c r="F33" s="4"/>
      <c r="G33" s="4" t="s">
        <v>144</v>
      </c>
      <c r="H33" s="4"/>
      <c r="I33" s="4" t="s">
        <v>145</v>
      </c>
      <c r="J33" s="4"/>
      <c r="K33" s="6">
        <v>0</v>
      </c>
      <c r="L33" s="4"/>
      <c r="M33" s="6">
        <v>0</v>
      </c>
      <c r="N33" s="4"/>
      <c r="O33" s="6">
        <v>2039789</v>
      </c>
      <c r="P33" s="4"/>
      <c r="Q33" s="6">
        <v>1617465703078</v>
      </c>
      <c r="R33" s="4"/>
      <c r="S33" s="6">
        <v>1772795552759</v>
      </c>
      <c r="T33" s="4"/>
      <c r="U33" s="6">
        <v>3100</v>
      </c>
      <c r="V33" s="4"/>
      <c r="W33" s="6">
        <v>2690315244</v>
      </c>
      <c r="X33" s="4"/>
      <c r="Y33" s="6">
        <v>0</v>
      </c>
      <c r="Z33" s="4"/>
      <c r="AA33" s="6">
        <v>0</v>
      </c>
      <c r="AB33" s="4"/>
      <c r="AC33" s="6">
        <v>2042889</v>
      </c>
      <c r="AD33" s="4"/>
      <c r="AE33" s="6">
        <v>883911</v>
      </c>
      <c r="AF33" s="4"/>
      <c r="AG33" s="6">
        <v>1620156018322</v>
      </c>
      <c r="AH33" s="4"/>
      <c r="AI33" s="6">
        <v>1805662086761</v>
      </c>
      <c r="AJ33" s="4"/>
      <c r="AK33" s="8">
        <v>8.5621764127869135E-3</v>
      </c>
    </row>
    <row r="34" spans="1:37">
      <c r="A34" s="1" t="s">
        <v>146</v>
      </c>
      <c r="C34" s="4" t="s">
        <v>80</v>
      </c>
      <c r="D34" s="4"/>
      <c r="E34" s="4" t="s">
        <v>80</v>
      </c>
      <c r="F34" s="4"/>
      <c r="G34" s="4" t="s">
        <v>147</v>
      </c>
      <c r="H34" s="4"/>
      <c r="I34" s="4" t="s">
        <v>148</v>
      </c>
      <c r="J34" s="4"/>
      <c r="K34" s="6">
        <v>18</v>
      </c>
      <c r="L34" s="4"/>
      <c r="M34" s="6">
        <v>18</v>
      </c>
      <c r="N34" s="4"/>
      <c r="O34" s="6">
        <v>450000</v>
      </c>
      <c r="P34" s="4"/>
      <c r="Q34" s="6">
        <v>434843125000</v>
      </c>
      <c r="R34" s="4"/>
      <c r="S34" s="6">
        <v>435400877562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4"/>
      <c r="AC34" s="6">
        <v>450000</v>
      </c>
      <c r="AD34" s="4"/>
      <c r="AE34" s="6">
        <v>969387</v>
      </c>
      <c r="AF34" s="4"/>
      <c r="AG34" s="6">
        <v>434843125000</v>
      </c>
      <c r="AH34" s="4"/>
      <c r="AI34" s="6">
        <v>436207246314</v>
      </c>
      <c r="AJ34" s="4"/>
      <c r="AK34" s="8">
        <v>2.068428762424814E-3</v>
      </c>
    </row>
    <row r="35" spans="1:37">
      <c r="A35" s="1" t="s">
        <v>149</v>
      </c>
      <c r="C35" s="4" t="s">
        <v>80</v>
      </c>
      <c r="D35" s="4"/>
      <c r="E35" s="4" t="s">
        <v>80</v>
      </c>
      <c r="F35" s="4"/>
      <c r="G35" s="4" t="s">
        <v>150</v>
      </c>
      <c r="H35" s="4"/>
      <c r="I35" s="4" t="s">
        <v>151</v>
      </c>
      <c r="J35" s="4"/>
      <c r="K35" s="6">
        <v>20</v>
      </c>
      <c r="L35" s="4"/>
      <c r="M35" s="6">
        <v>20</v>
      </c>
      <c r="N35" s="4"/>
      <c r="O35" s="6">
        <v>1994901</v>
      </c>
      <c r="P35" s="4"/>
      <c r="Q35" s="6">
        <v>1994909125000</v>
      </c>
      <c r="R35" s="4"/>
      <c r="S35" s="6">
        <v>1995675487305</v>
      </c>
      <c r="T35" s="4"/>
      <c r="U35" s="6">
        <v>0</v>
      </c>
      <c r="V35" s="4"/>
      <c r="W35" s="6">
        <v>0</v>
      </c>
      <c r="X35" s="4"/>
      <c r="Y35" s="6">
        <v>0</v>
      </c>
      <c r="Z35" s="4"/>
      <c r="AA35" s="6">
        <v>0</v>
      </c>
      <c r="AB35" s="4"/>
      <c r="AC35" s="6">
        <v>1994901</v>
      </c>
      <c r="AD35" s="4"/>
      <c r="AE35" s="6">
        <v>1001088</v>
      </c>
      <c r="AF35" s="4"/>
      <c r="AG35" s="6">
        <v>1994909125000</v>
      </c>
      <c r="AH35" s="4"/>
      <c r="AI35" s="6">
        <v>1996994065769</v>
      </c>
      <c r="AJ35" s="4"/>
      <c r="AK35" s="8">
        <v>9.4694437080828885E-3</v>
      </c>
    </row>
    <row r="36" spans="1:37">
      <c r="A36" s="1" t="s">
        <v>152</v>
      </c>
      <c r="C36" s="4" t="s">
        <v>80</v>
      </c>
      <c r="D36" s="4"/>
      <c r="E36" s="4" t="s">
        <v>80</v>
      </c>
      <c r="F36" s="4"/>
      <c r="G36" s="4" t="s">
        <v>153</v>
      </c>
      <c r="H36" s="4"/>
      <c r="I36" s="4" t="s">
        <v>154</v>
      </c>
      <c r="J36" s="4"/>
      <c r="K36" s="6">
        <v>18</v>
      </c>
      <c r="L36" s="4"/>
      <c r="M36" s="6">
        <v>18</v>
      </c>
      <c r="N36" s="4"/>
      <c r="O36" s="6">
        <v>1219535</v>
      </c>
      <c r="P36" s="4"/>
      <c r="Q36" s="6">
        <v>1150224755600</v>
      </c>
      <c r="R36" s="4"/>
      <c r="S36" s="6">
        <v>1151943975396</v>
      </c>
      <c r="T36" s="4"/>
      <c r="U36" s="6">
        <v>0</v>
      </c>
      <c r="V36" s="4"/>
      <c r="W36" s="6">
        <v>0</v>
      </c>
      <c r="X36" s="4"/>
      <c r="Y36" s="6">
        <v>0</v>
      </c>
      <c r="Z36" s="4"/>
      <c r="AA36" s="6">
        <v>0</v>
      </c>
      <c r="AB36" s="4"/>
      <c r="AC36" s="6">
        <v>1219535</v>
      </c>
      <c r="AD36" s="4"/>
      <c r="AE36" s="6">
        <v>946537</v>
      </c>
      <c r="AF36" s="4"/>
      <c r="AG36" s="6">
        <v>1150224755600</v>
      </c>
      <c r="AH36" s="4"/>
      <c r="AI36" s="6">
        <v>1154290269813</v>
      </c>
      <c r="AJ36" s="4"/>
      <c r="AK36" s="8">
        <v>5.473469811525411E-3</v>
      </c>
    </row>
    <row r="37" spans="1:37">
      <c r="A37" s="1" t="s">
        <v>155</v>
      </c>
      <c r="C37" s="4" t="s">
        <v>80</v>
      </c>
      <c r="D37" s="4"/>
      <c r="E37" s="4" t="s">
        <v>80</v>
      </c>
      <c r="F37" s="4"/>
      <c r="G37" s="4" t="s">
        <v>156</v>
      </c>
      <c r="H37" s="4"/>
      <c r="I37" s="4" t="s">
        <v>157</v>
      </c>
      <c r="J37" s="4"/>
      <c r="K37" s="6">
        <v>20</v>
      </c>
      <c r="L37" s="4"/>
      <c r="M37" s="6">
        <v>20</v>
      </c>
      <c r="N37" s="4"/>
      <c r="O37" s="6">
        <v>4000000</v>
      </c>
      <c r="P37" s="4"/>
      <c r="Q37" s="6">
        <v>3928008125000</v>
      </c>
      <c r="R37" s="4"/>
      <c r="S37" s="6">
        <v>3929607721800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4"/>
      <c r="AC37" s="6">
        <v>4000000</v>
      </c>
      <c r="AD37" s="4"/>
      <c r="AE37" s="6">
        <v>983197</v>
      </c>
      <c r="AF37" s="4"/>
      <c r="AG37" s="6">
        <v>3928008125000</v>
      </c>
      <c r="AH37" s="4"/>
      <c r="AI37" s="6">
        <v>3932635604465</v>
      </c>
      <c r="AJ37" s="4"/>
      <c r="AK37" s="8">
        <v>1.8647963015625466E-2</v>
      </c>
    </row>
    <row r="38" spans="1:37">
      <c r="A38" s="1" t="s">
        <v>158</v>
      </c>
      <c r="C38" s="4" t="s">
        <v>80</v>
      </c>
      <c r="D38" s="4"/>
      <c r="E38" s="4" t="s">
        <v>80</v>
      </c>
      <c r="F38" s="4"/>
      <c r="G38" s="4" t="s">
        <v>156</v>
      </c>
      <c r="H38" s="4"/>
      <c r="I38" s="4" t="s">
        <v>157</v>
      </c>
      <c r="J38" s="4"/>
      <c r="K38" s="6">
        <v>20</v>
      </c>
      <c r="L38" s="4"/>
      <c r="M38" s="6">
        <v>20</v>
      </c>
      <c r="N38" s="4"/>
      <c r="O38" s="6">
        <v>2000000</v>
      </c>
      <c r="P38" s="4"/>
      <c r="Q38" s="6">
        <v>2000008125000</v>
      </c>
      <c r="R38" s="4"/>
      <c r="S38" s="6">
        <v>1966323802000</v>
      </c>
      <c r="T38" s="4"/>
      <c r="U38" s="6">
        <v>0</v>
      </c>
      <c r="V38" s="4"/>
      <c r="W38" s="6">
        <v>0</v>
      </c>
      <c r="X38" s="4"/>
      <c r="Y38" s="6">
        <v>0</v>
      </c>
      <c r="Z38" s="4"/>
      <c r="AA38" s="6">
        <v>0</v>
      </c>
      <c r="AB38" s="4"/>
      <c r="AC38" s="6">
        <v>2000000</v>
      </c>
      <c r="AD38" s="4"/>
      <c r="AE38" s="6">
        <v>985000</v>
      </c>
      <c r="AF38" s="4"/>
      <c r="AG38" s="6">
        <v>2000008125000</v>
      </c>
      <c r="AH38" s="4"/>
      <c r="AI38" s="6">
        <v>1969923662500</v>
      </c>
      <c r="AJ38" s="4"/>
      <c r="AK38" s="8">
        <v>9.3410799516226578E-3</v>
      </c>
    </row>
    <row r="39" spans="1:37">
      <c r="A39" s="1" t="s">
        <v>159</v>
      </c>
      <c r="C39" s="4" t="s">
        <v>80</v>
      </c>
      <c r="D39" s="4"/>
      <c r="E39" s="4" t="s">
        <v>80</v>
      </c>
      <c r="F39" s="4"/>
      <c r="G39" s="4" t="s">
        <v>160</v>
      </c>
      <c r="H39" s="4"/>
      <c r="I39" s="4" t="s">
        <v>161</v>
      </c>
      <c r="J39" s="4"/>
      <c r="K39" s="6">
        <v>21</v>
      </c>
      <c r="L39" s="4"/>
      <c r="M39" s="6">
        <v>21</v>
      </c>
      <c r="N39" s="4"/>
      <c r="O39" s="6">
        <v>622879</v>
      </c>
      <c r="P39" s="4"/>
      <c r="Q39" s="6">
        <v>616656633438</v>
      </c>
      <c r="R39" s="4"/>
      <c r="S39" s="6">
        <v>616962033575</v>
      </c>
      <c r="T39" s="4"/>
      <c r="U39" s="6">
        <v>0</v>
      </c>
      <c r="V39" s="4"/>
      <c r="W39" s="6">
        <v>0</v>
      </c>
      <c r="X39" s="4"/>
      <c r="Y39" s="6">
        <v>0</v>
      </c>
      <c r="Z39" s="4"/>
      <c r="AA39" s="6">
        <v>0</v>
      </c>
      <c r="AB39" s="4"/>
      <c r="AC39" s="6">
        <v>622879</v>
      </c>
      <c r="AD39" s="4"/>
      <c r="AE39" s="6">
        <v>991001</v>
      </c>
      <c r="AF39" s="4"/>
      <c r="AG39" s="6">
        <v>616656633438</v>
      </c>
      <c r="AH39" s="4"/>
      <c r="AI39" s="6">
        <v>617249792522</v>
      </c>
      <c r="AJ39" s="4"/>
      <c r="AK39" s="8">
        <v>2.9269051242083342E-3</v>
      </c>
    </row>
    <row r="40" spans="1:37">
      <c r="A40" s="1" t="s">
        <v>162</v>
      </c>
      <c r="C40" s="4" t="s">
        <v>80</v>
      </c>
      <c r="D40" s="4"/>
      <c r="E40" s="4" t="s">
        <v>80</v>
      </c>
      <c r="F40" s="4"/>
      <c r="G40" s="4" t="s">
        <v>163</v>
      </c>
      <c r="H40" s="4"/>
      <c r="I40" s="4" t="s">
        <v>164</v>
      </c>
      <c r="J40" s="4"/>
      <c r="K40" s="6">
        <v>16</v>
      </c>
      <c r="L40" s="4"/>
      <c r="M40" s="6">
        <v>16</v>
      </c>
      <c r="N40" s="4"/>
      <c r="O40" s="6">
        <v>3497458</v>
      </c>
      <c r="P40" s="4"/>
      <c r="Q40" s="6">
        <v>3349000051726</v>
      </c>
      <c r="R40" s="4"/>
      <c r="S40" s="6">
        <v>3436577479460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4"/>
      <c r="AC40" s="6">
        <v>3497458</v>
      </c>
      <c r="AD40" s="4"/>
      <c r="AE40" s="6">
        <v>985616</v>
      </c>
      <c r="AF40" s="4"/>
      <c r="AG40" s="6">
        <v>3349000051726</v>
      </c>
      <c r="AH40" s="4"/>
      <c r="AI40" s="6">
        <v>3447016987043</v>
      </c>
      <c r="AJ40" s="4"/>
      <c r="AK40" s="8">
        <v>1.6345233007510059E-2</v>
      </c>
    </row>
    <row r="41" spans="1:37">
      <c r="A41" s="1" t="s">
        <v>165</v>
      </c>
      <c r="C41" s="4" t="s">
        <v>80</v>
      </c>
      <c r="D41" s="4"/>
      <c r="E41" s="4" t="s">
        <v>80</v>
      </c>
      <c r="F41" s="4"/>
      <c r="G41" s="4" t="s">
        <v>166</v>
      </c>
      <c r="H41" s="4"/>
      <c r="I41" s="4" t="s">
        <v>167</v>
      </c>
      <c r="J41" s="4"/>
      <c r="K41" s="6">
        <v>18</v>
      </c>
      <c r="L41" s="4"/>
      <c r="M41" s="6">
        <v>18</v>
      </c>
      <c r="N41" s="4"/>
      <c r="O41" s="6">
        <v>7500000</v>
      </c>
      <c r="P41" s="4"/>
      <c r="Q41" s="6">
        <v>7078266250000</v>
      </c>
      <c r="R41" s="4"/>
      <c r="S41" s="6">
        <v>7137098426718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4"/>
      <c r="AC41" s="6">
        <v>7500000</v>
      </c>
      <c r="AD41" s="4"/>
      <c r="AE41" s="6">
        <v>953845</v>
      </c>
      <c r="AF41" s="4"/>
      <c r="AG41" s="6">
        <v>7078266250000</v>
      </c>
      <c r="AH41" s="4"/>
      <c r="AI41" s="6">
        <v>7153560288796</v>
      </c>
      <c r="AJ41" s="4"/>
      <c r="AK41" s="8">
        <v>3.3921100532186894E-2</v>
      </c>
    </row>
    <row r="42" spans="1:37">
      <c r="A42" s="1" t="s">
        <v>168</v>
      </c>
      <c r="C42" s="4" t="s">
        <v>80</v>
      </c>
      <c r="D42" s="4"/>
      <c r="E42" s="4" t="s">
        <v>80</v>
      </c>
      <c r="F42" s="4"/>
      <c r="G42" s="4" t="s">
        <v>169</v>
      </c>
      <c r="H42" s="4"/>
      <c r="I42" s="4" t="s">
        <v>170</v>
      </c>
      <c r="J42" s="4"/>
      <c r="K42" s="6">
        <v>18</v>
      </c>
      <c r="L42" s="4"/>
      <c r="M42" s="6">
        <v>18</v>
      </c>
      <c r="N42" s="4"/>
      <c r="O42" s="6">
        <v>2000000</v>
      </c>
      <c r="P42" s="4"/>
      <c r="Q42" s="6">
        <v>2000000000000</v>
      </c>
      <c r="R42" s="4"/>
      <c r="S42" s="6">
        <v>1935225007125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4"/>
      <c r="AC42" s="6">
        <v>2000000</v>
      </c>
      <c r="AD42" s="4"/>
      <c r="AE42" s="6">
        <v>970631</v>
      </c>
      <c r="AF42" s="4"/>
      <c r="AG42" s="6">
        <v>2000000000000</v>
      </c>
      <c r="AH42" s="4"/>
      <c r="AI42" s="6">
        <v>1941186776097</v>
      </c>
      <c r="AJ42" s="4"/>
      <c r="AK42" s="8">
        <v>9.2048139842853972E-3</v>
      </c>
    </row>
    <row r="43" spans="1:37">
      <c r="A43" s="1" t="s">
        <v>171</v>
      </c>
      <c r="C43" s="4" t="s">
        <v>80</v>
      </c>
      <c r="D43" s="4"/>
      <c r="E43" s="4" t="s">
        <v>80</v>
      </c>
      <c r="F43" s="4"/>
      <c r="G43" s="4" t="s">
        <v>172</v>
      </c>
      <c r="H43" s="4"/>
      <c r="I43" s="4" t="s">
        <v>173</v>
      </c>
      <c r="J43" s="4"/>
      <c r="K43" s="6">
        <v>0</v>
      </c>
      <c r="L43" s="4"/>
      <c r="M43" s="6">
        <v>0</v>
      </c>
      <c r="N43" s="4"/>
      <c r="O43" s="6">
        <v>3977021</v>
      </c>
      <c r="P43" s="4"/>
      <c r="Q43" s="6">
        <v>3279716495230</v>
      </c>
      <c r="R43" s="4"/>
      <c r="S43" s="6">
        <v>3376904820744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4"/>
      <c r="AC43" s="6">
        <v>3977021</v>
      </c>
      <c r="AD43" s="4"/>
      <c r="AE43" s="6">
        <v>874591</v>
      </c>
      <c r="AF43" s="4"/>
      <c r="AG43" s="6">
        <v>3279716495230</v>
      </c>
      <c r="AH43" s="4"/>
      <c r="AI43" s="6">
        <v>3478131990573</v>
      </c>
      <c r="AJ43" s="4"/>
      <c r="AK43" s="8">
        <v>1.6492775646446581E-2</v>
      </c>
    </row>
    <row r="44" spans="1:37">
      <c r="A44" s="1" t="s">
        <v>174</v>
      </c>
      <c r="C44" s="4" t="s">
        <v>80</v>
      </c>
      <c r="D44" s="4"/>
      <c r="E44" s="4" t="s">
        <v>80</v>
      </c>
      <c r="F44" s="4"/>
      <c r="G44" s="4" t="s">
        <v>175</v>
      </c>
      <c r="H44" s="4"/>
      <c r="I44" s="4" t="s">
        <v>176</v>
      </c>
      <c r="J44" s="4"/>
      <c r="K44" s="6">
        <v>0</v>
      </c>
      <c r="L44" s="4"/>
      <c r="M44" s="6">
        <v>0</v>
      </c>
      <c r="N44" s="4"/>
      <c r="O44" s="6">
        <v>832010</v>
      </c>
      <c r="P44" s="4"/>
      <c r="Q44" s="6">
        <v>693405259000</v>
      </c>
      <c r="R44" s="4"/>
      <c r="S44" s="6">
        <v>697048438536</v>
      </c>
      <c r="T44" s="4"/>
      <c r="U44" s="6">
        <v>395245</v>
      </c>
      <c r="V44" s="4"/>
      <c r="W44" s="6">
        <v>332032985224</v>
      </c>
      <c r="X44" s="4"/>
      <c r="Y44" s="6">
        <v>0</v>
      </c>
      <c r="Z44" s="4"/>
      <c r="AA44" s="6">
        <v>0</v>
      </c>
      <c r="AB44" s="4"/>
      <c r="AC44" s="6">
        <v>1227255</v>
      </c>
      <c r="AD44" s="4"/>
      <c r="AE44" s="6">
        <v>863211</v>
      </c>
      <c r="AF44" s="4"/>
      <c r="AG44" s="6">
        <v>1025438244224</v>
      </c>
      <c r="AH44" s="4"/>
      <c r="AI44" s="6">
        <v>1059338964829</v>
      </c>
      <c r="AJ44" s="4"/>
      <c r="AK44" s="8">
        <v>5.0232250897371362E-3</v>
      </c>
    </row>
    <row r="45" spans="1:37">
      <c r="A45" s="1" t="s">
        <v>177</v>
      </c>
      <c r="C45" s="4" t="s">
        <v>80</v>
      </c>
      <c r="D45" s="4"/>
      <c r="E45" s="4" t="s">
        <v>80</v>
      </c>
      <c r="F45" s="4"/>
      <c r="G45" s="4" t="s">
        <v>178</v>
      </c>
      <c r="H45" s="4"/>
      <c r="I45" s="4" t="s">
        <v>179</v>
      </c>
      <c r="J45" s="4"/>
      <c r="K45" s="6">
        <v>0</v>
      </c>
      <c r="L45" s="4"/>
      <c r="M45" s="6">
        <v>0</v>
      </c>
      <c r="N45" s="4"/>
      <c r="O45" s="6">
        <v>2500000</v>
      </c>
      <c r="P45" s="4"/>
      <c r="Q45" s="6">
        <v>2150008125000</v>
      </c>
      <c r="R45" s="4"/>
      <c r="S45" s="6">
        <v>2205517032903</v>
      </c>
      <c r="T45" s="4"/>
      <c r="U45" s="6">
        <v>0</v>
      </c>
      <c r="V45" s="4"/>
      <c r="W45" s="6">
        <v>0</v>
      </c>
      <c r="X45" s="4"/>
      <c r="Y45" s="6">
        <v>0</v>
      </c>
      <c r="Z45" s="4"/>
      <c r="AA45" s="6">
        <v>0</v>
      </c>
      <c r="AB45" s="4"/>
      <c r="AC45" s="6">
        <v>2500000</v>
      </c>
      <c r="AD45" s="4"/>
      <c r="AE45" s="6">
        <v>898631</v>
      </c>
      <c r="AF45" s="4"/>
      <c r="AG45" s="6">
        <v>2150008125000</v>
      </c>
      <c r="AH45" s="4"/>
      <c r="AI45" s="6">
        <v>2246490445121</v>
      </c>
      <c r="AJ45" s="4"/>
      <c r="AK45" s="8">
        <v>1.0652517789344354E-2</v>
      </c>
    </row>
    <row r="46" spans="1:37">
      <c r="A46" s="1" t="s">
        <v>180</v>
      </c>
      <c r="C46" s="4" t="s">
        <v>80</v>
      </c>
      <c r="D46" s="4"/>
      <c r="E46" s="4" t="s">
        <v>80</v>
      </c>
      <c r="F46" s="4"/>
      <c r="G46" s="4" t="s">
        <v>181</v>
      </c>
      <c r="H46" s="4"/>
      <c r="I46" s="4" t="s">
        <v>182</v>
      </c>
      <c r="J46" s="4"/>
      <c r="K46" s="6">
        <v>0</v>
      </c>
      <c r="L46" s="4"/>
      <c r="M46" s="6">
        <v>0</v>
      </c>
      <c r="N46" s="4"/>
      <c r="O46" s="6">
        <v>1200000</v>
      </c>
      <c r="P46" s="4"/>
      <c r="Q46" s="6">
        <v>996278604288</v>
      </c>
      <c r="R46" s="4"/>
      <c r="S46" s="6">
        <v>1002695544042</v>
      </c>
      <c r="T46" s="4"/>
      <c r="U46" s="6">
        <v>0</v>
      </c>
      <c r="V46" s="4"/>
      <c r="W46" s="6">
        <v>0</v>
      </c>
      <c r="X46" s="4"/>
      <c r="Y46" s="6">
        <v>0</v>
      </c>
      <c r="Z46" s="4"/>
      <c r="AA46" s="6">
        <v>0</v>
      </c>
      <c r="AB46" s="4"/>
      <c r="AC46" s="6">
        <v>1200000</v>
      </c>
      <c r="AD46" s="4"/>
      <c r="AE46" s="6">
        <v>861803</v>
      </c>
      <c r="AF46" s="4"/>
      <c r="AG46" s="6">
        <v>996278604288</v>
      </c>
      <c r="AH46" s="4"/>
      <c r="AI46" s="6">
        <v>1034123526160</v>
      </c>
      <c r="AJ46" s="4"/>
      <c r="AK46" s="8">
        <v>4.9036572947478386E-3</v>
      </c>
    </row>
    <row r="47" spans="1:37">
      <c r="A47" s="1" t="s">
        <v>183</v>
      </c>
      <c r="C47" s="4" t="s">
        <v>80</v>
      </c>
      <c r="D47" s="4"/>
      <c r="E47" s="4" t="s">
        <v>80</v>
      </c>
      <c r="F47" s="4"/>
      <c r="G47" s="4" t="s">
        <v>184</v>
      </c>
      <c r="H47" s="4"/>
      <c r="I47" s="4" t="s">
        <v>185</v>
      </c>
      <c r="J47" s="4"/>
      <c r="K47" s="6">
        <v>16</v>
      </c>
      <c r="L47" s="4"/>
      <c r="M47" s="6">
        <v>16</v>
      </c>
      <c r="N47" s="4"/>
      <c r="O47" s="6">
        <v>1000000</v>
      </c>
      <c r="P47" s="4"/>
      <c r="Q47" s="6">
        <v>947189999995</v>
      </c>
      <c r="R47" s="4"/>
      <c r="S47" s="6">
        <v>955947955581</v>
      </c>
      <c r="T47" s="4"/>
      <c r="U47" s="6">
        <v>0</v>
      </c>
      <c r="V47" s="4"/>
      <c r="W47" s="6">
        <v>0</v>
      </c>
      <c r="X47" s="4"/>
      <c r="Y47" s="6">
        <v>0</v>
      </c>
      <c r="Z47" s="4"/>
      <c r="AA47" s="6">
        <v>0</v>
      </c>
      <c r="AB47" s="4"/>
      <c r="AC47" s="6">
        <v>1000000</v>
      </c>
      <c r="AD47" s="4"/>
      <c r="AE47" s="6">
        <v>959985</v>
      </c>
      <c r="AF47" s="4"/>
      <c r="AG47" s="6">
        <v>947189999995</v>
      </c>
      <c r="AH47" s="4"/>
      <c r="AI47" s="6">
        <v>959947800581</v>
      </c>
      <c r="AJ47" s="4"/>
      <c r="AK47" s="8">
        <v>4.5519272270843356E-3</v>
      </c>
    </row>
    <row r="48" spans="1:37">
      <c r="A48" s="1" t="s">
        <v>186</v>
      </c>
      <c r="C48" s="4" t="s">
        <v>80</v>
      </c>
      <c r="D48" s="4"/>
      <c r="E48" s="4" t="s">
        <v>80</v>
      </c>
      <c r="F48" s="4"/>
      <c r="G48" s="4" t="s">
        <v>187</v>
      </c>
      <c r="H48" s="4"/>
      <c r="I48" s="4" t="s">
        <v>188</v>
      </c>
      <c r="J48" s="4"/>
      <c r="K48" s="6">
        <v>18</v>
      </c>
      <c r="L48" s="4"/>
      <c r="M48" s="6">
        <v>18</v>
      </c>
      <c r="N48" s="4"/>
      <c r="O48" s="6">
        <v>4000000</v>
      </c>
      <c r="P48" s="4"/>
      <c r="Q48" s="6">
        <v>3915200000000</v>
      </c>
      <c r="R48" s="4"/>
      <c r="S48" s="6">
        <v>3932251619345</v>
      </c>
      <c r="T48" s="4"/>
      <c r="U48" s="6">
        <v>0</v>
      </c>
      <c r="V48" s="4"/>
      <c r="W48" s="6">
        <v>0</v>
      </c>
      <c r="X48" s="4"/>
      <c r="Y48" s="6">
        <v>0</v>
      </c>
      <c r="Z48" s="4"/>
      <c r="AA48" s="6">
        <v>0</v>
      </c>
      <c r="AB48" s="4"/>
      <c r="AC48" s="6">
        <v>4000000</v>
      </c>
      <c r="AD48" s="4"/>
      <c r="AE48" s="6">
        <v>986542</v>
      </c>
      <c r="AF48" s="4"/>
      <c r="AG48" s="6">
        <v>3915200000000</v>
      </c>
      <c r="AH48" s="4"/>
      <c r="AI48" s="6">
        <v>3946015085990</v>
      </c>
      <c r="AJ48" s="4"/>
      <c r="AK48" s="8">
        <v>1.87114064926573E-2</v>
      </c>
    </row>
    <row r="49" spans="1:37">
      <c r="A49" s="1" t="s">
        <v>189</v>
      </c>
      <c r="C49" s="4" t="s">
        <v>80</v>
      </c>
      <c r="D49" s="4"/>
      <c r="E49" s="4" t="s">
        <v>80</v>
      </c>
      <c r="F49" s="4"/>
      <c r="G49" s="4" t="s">
        <v>187</v>
      </c>
      <c r="H49" s="4"/>
      <c r="I49" s="4" t="s">
        <v>190</v>
      </c>
      <c r="J49" s="4"/>
      <c r="K49" s="6">
        <v>18</v>
      </c>
      <c r="L49" s="4"/>
      <c r="M49" s="6">
        <v>18</v>
      </c>
      <c r="N49" s="4"/>
      <c r="O49" s="6">
        <v>1011900</v>
      </c>
      <c r="P49" s="4"/>
      <c r="Q49" s="6">
        <v>964328894500</v>
      </c>
      <c r="R49" s="4"/>
      <c r="S49" s="6">
        <v>964943839677</v>
      </c>
      <c r="T49" s="4"/>
      <c r="U49" s="6">
        <v>0</v>
      </c>
      <c r="V49" s="4"/>
      <c r="W49" s="6">
        <v>0</v>
      </c>
      <c r="X49" s="4"/>
      <c r="Y49" s="6">
        <v>0</v>
      </c>
      <c r="Z49" s="4"/>
      <c r="AA49" s="6">
        <v>0</v>
      </c>
      <c r="AB49" s="4"/>
      <c r="AC49" s="6">
        <v>1011900</v>
      </c>
      <c r="AD49" s="4"/>
      <c r="AE49" s="6">
        <v>959963</v>
      </c>
      <c r="AF49" s="4"/>
      <c r="AG49" s="6">
        <v>964328894500</v>
      </c>
      <c r="AH49" s="4"/>
      <c r="AI49" s="6">
        <v>971348918470</v>
      </c>
      <c r="AJ49" s="4"/>
      <c r="AK49" s="8">
        <v>4.6059896030872047E-3</v>
      </c>
    </row>
    <row r="50" spans="1:37">
      <c r="A50" s="1" t="s">
        <v>191</v>
      </c>
      <c r="C50" s="4" t="s">
        <v>80</v>
      </c>
      <c r="D50" s="4"/>
      <c r="E50" s="4" t="s">
        <v>80</v>
      </c>
      <c r="F50" s="4"/>
      <c r="G50" s="4" t="s">
        <v>192</v>
      </c>
      <c r="H50" s="4"/>
      <c r="I50" s="4" t="s">
        <v>193</v>
      </c>
      <c r="J50" s="4"/>
      <c r="K50" s="6">
        <v>18</v>
      </c>
      <c r="L50" s="4"/>
      <c r="M50" s="6">
        <v>18</v>
      </c>
      <c r="N50" s="4"/>
      <c r="O50" s="6">
        <v>300000</v>
      </c>
      <c r="P50" s="4"/>
      <c r="Q50" s="6">
        <v>292842000000</v>
      </c>
      <c r="R50" s="4"/>
      <c r="S50" s="6">
        <v>293166639352</v>
      </c>
      <c r="T50" s="4"/>
      <c r="U50" s="6">
        <v>0</v>
      </c>
      <c r="V50" s="4"/>
      <c r="W50" s="6">
        <v>0</v>
      </c>
      <c r="X50" s="4"/>
      <c r="Y50" s="6">
        <v>0</v>
      </c>
      <c r="Z50" s="4"/>
      <c r="AA50" s="6">
        <v>0</v>
      </c>
      <c r="AB50" s="4"/>
      <c r="AC50" s="6">
        <v>300000</v>
      </c>
      <c r="AD50" s="4"/>
      <c r="AE50" s="6">
        <v>978510</v>
      </c>
      <c r="AF50" s="4"/>
      <c r="AG50" s="6">
        <v>292842000000</v>
      </c>
      <c r="AH50" s="4"/>
      <c r="AI50" s="6">
        <v>293541624821</v>
      </c>
      <c r="AJ50" s="4"/>
      <c r="AK50" s="8">
        <v>1.3919299710844419E-3</v>
      </c>
    </row>
    <row r="51" spans="1:37">
      <c r="A51" s="1" t="s">
        <v>194</v>
      </c>
      <c r="C51" s="4" t="s">
        <v>80</v>
      </c>
      <c r="D51" s="4"/>
      <c r="E51" s="4" t="s">
        <v>80</v>
      </c>
      <c r="F51" s="4"/>
      <c r="G51" s="4" t="s">
        <v>192</v>
      </c>
      <c r="H51" s="4"/>
      <c r="I51" s="4" t="s">
        <v>195</v>
      </c>
      <c r="J51" s="4"/>
      <c r="K51" s="6">
        <v>18</v>
      </c>
      <c r="L51" s="4"/>
      <c r="M51" s="6">
        <v>18</v>
      </c>
      <c r="N51" s="4"/>
      <c r="O51" s="6">
        <v>7500000</v>
      </c>
      <c r="P51" s="4"/>
      <c r="Q51" s="6">
        <v>7124175000000</v>
      </c>
      <c r="R51" s="4"/>
      <c r="S51" s="6">
        <v>7147148037281</v>
      </c>
      <c r="T51" s="4"/>
      <c r="U51" s="6">
        <v>0</v>
      </c>
      <c r="V51" s="4"/>
      <c r="W51" s="6">
        <v>0</v>
      </c>
      <c r="X51" s="4"/>
      <c r="Y51" s="6">
        <v>0</v>
      </c>
      <c r="Z51" s="4"/>
      <c r="AA51" s="6">
        <v>0</v>
      </c>
      <c r="AB51" s="4"/>
      <c r="AC51" s="6">
        <v>7500000</v>
      </c>
      <c r="AD51" s="4"/>
      <c r="AE51" s="6">
        <v>964450</v>
      </c>
      <c r="AF51" s="4"/>
      <c r="AG51" s="6">
        <v>7124175000000</v>
      </c>
      <c r="AH51" s="4"/>
      <c r="AI51" s="6">
        <v>7233094706718</v>
      </c>
      <c r="AJ51" s="4"/>
      <c r="AK51" s="8">
        <v>3.4298240708153065E-2</v>
      </c>
    </row>
    <row r="52" spans="1:37">
      <c r="A52" s="1" t="s">
        <v>196</v>
      </c>
      <c r="C52" s="4" t="s">
        <v>80</v>
      </c>
      <c r="D52" s="4"/>
      <c r="E52" s="4" t="s">
        <v>80</v>
      </c>
      <c r="F52" s="4"/>
      <c r="G52" s="4" t="s">
        <v>197</v>
      </c>
      <c r="H52" s="4"/>
      <c r="I52" s="4" t="s">
        <v>198</v>
      </c>
      <c r="J52" s="4"/>
      <c r="K52" s="6">
        <v>18</v>
      </c>
      <c r="L52" s="4"/>
      <c r="M52" s="6">
        <v>18</v>
      </c>
      <c r="N52" s="4"/>
      <c r="O52" s="6">
        <v>5066800</v>
      </c>
      <c r="P52" s="4"/>
      <c r="Q52" s="6">
        <v>4945196800000</v>
      </c>
      <c r="R52" s="4"/>
      <c r="S52" s="6">
        <v>4952301082896</v>
      </c>
      <c r="T52" s="4"/>
      <c r="U52" s="6">
        <v>0</v>
      </c>
      <c r="V52" s="4"/>
      <c r="W52" s="6">
        <v>0</v>
      </c>
      <c r="X52" s="4"/>
      <c r="Y52" s="6">
        <v>0</v>
      </c>
      <c r="Z52" s="4"/>
      <c r="AA52" s="6">
        <v>0</v>
      </c>
      <c r="AB52" s="4"/>
      <c r="AC52" s="6">
        <v>5066800</v>
      </c>
      <c r="AD52" s="4"/>
      <c r="AE52" s="6">
        <v>978940</v>
      </c>
      <c r="AF52" s="4"/>
      <c r="AG52" s="6">
        <v>4945196800000</v>
      </c>
      <c r="AH52" s="4"/>
      <c r="AI52" s="6">
        <v>4959900988388</v>
      </c>
      <c r="AJ52" s="4"/>
      <c r="AK52" s="8">
        <v>2.3519100037545006E-2</v>
      </c>
    </row>
    <row r="53" spans="1:37">
      <c r="A53" s="1" t="s">
        <v>199</v>
      </c>
      <c r="C53" s="4" t="s">
        <v>80</v>
      </c>
      <c r="D53" s="4"/>
      <c r="E53" s="4" t="s">
        <v>80</v>
      </c>
      <c r="F53" s="4"/>
      <c r="G53" s="4" t="s">
        <v>200</v>
      </c>
      <c r="H53" s="4"/>
      <c r="I53" s="4" t="s">
        <v>201</v>
      </c>
      <c r="J53" s="4"/>
      <c r="K53" s="6">
        <v>18</v>
      </c>
      <c r="L53" s="4"/>
      <c r="M53" s="6">
        <v>18</v>
      </c>
      <c r="N53" s="4"/>
      <c r="O53" s="6">
        <v>2000000</v>
      </c>
      <c r="P53" s="4"/>
      <c r="Q53" s="6">
        <v>1870600000000</v>
      </c>
      <c r="R53" s="4"/>
      <c r="S53" s="6">
        <v>1870591511770</v>
      </c>
      <c r="T53" s="4"/>
      <c r="U53" s="6">
        <v>0</v>
      </c>
      <c r="V53" s="4"/>
      <c r="W53" s="6">
        <v>0</v>
      </c>
      <c r="X53" s="4"/>
      <c r="Y53" s="6">
        <v>0</v>
      </c>
      <c r="Z53" s="4"/>
      <c r="AA53" s="6">
        <v>0</v>
      </c>
      <c r="AB53" s="4"/>
      <c r="AC53" s="6">
        <v>2000000</v>
      </c>
      <c r="AD53" s="4"/>
      <c r="AE53" s="6">
        <v>936332</v>
      </c>
      <c r="AF53" s="4"/>
      <c r="AG53" s="6">
        <v>1870600000000</v>
      </c>
      <c r="AH53" s="4"/>
      <c r="AI53" s="6">
        <v>1872591434270</v>
      </c>
      <c r="AJ53" s="4"/>
      <c r="AK53" s="8">
        <v>8.8795452520433974E-3</v>
      </c>
    </row>
    <row r="54" spans="1:37">
      <c r="A54" s="1" t="s">
        <v>202</v>
      </c>
      <c r="C54" s="4" t="s">
        <v>80</v>
      </c>
      <c r="D54" s="4"/>
      <c r="E54" s="4" t="s">
        <v>80</v>
      </c>
      <c r="F54" s="4"/>
      <c r="G54" s="4" t="s">
        <v>203</v>
      </c>
      <c r="H54" s="4"/>
      <c r="I54" s="4" t="s">
        <v>204</v>
      </c>
      <c r="J54" s="4"/>
      <c r="K54" s="6">
        <v>18</v>
      </c>
      <c r="L54" s="4"/>
      <c r="M54" s="6">
        <v>18</v>
      </c>
      <c r="N54" s="4"/>
      <c r="O54" s="6">
        <v>1998800</v>
      </c>
      <c r="P54" s="4"/>
      <c r="Q54" s="6">
        <v>1998800000000</v>
      </c>
      <c r="R54" s="4"/>
      <c r="S54" s="6">
        <v>1953669341579</v>
      </c>
      <c r="T54" s="4"/>
      <c r="U54" s="6">
        <v>0</v>
      </c>
      <c r="V54" s="4"/>
      <c r="W54" s="6">
        <v>0</v>
      </c>
      <c r="X54" s="4"/>
      <c r="Y54" s="6">
        <v>0</v>
      </c>
      <c r="Z54" s="4"/>
      <c r="AA54" s="6">
        <v>0</v>
      </c>
      <c r="AB54" s="4"/>
      <c r="AC54" s="6">
        <v>1998800</v>
      </c>
      <c r="AD54" s="4"/>
      <c r="AE54" s="6">
        <v>977459</v>
      </c>
      <c r="AF54" s="4"/>
      <c r="AG54" s="6">
        <v>1998800000000</v>
      </c>
      <c r="AH54" s="4"/>
      <c r="AI54" s="6">
        <v>1953669341579</v>
      </c>
      <c r="AJ54" s="4"/>
      <c r="AK54" s="8">
        <v>9.264004421147682E-3</v>
      </c>
    </row>
    <row r="55" spans="1:37">
      <c r="A55" s="1" t="s">
        <v>205</v>
      </c>
      <c r="C55" s="4" t="s">
        <v>80</v>
      </c>
      <c r="D55" s="4"/>
      <c r="E55" s="4" t="s">
        <v>80</v>
      </c>
      <c r="F55" s="4"/>
      <c r="G55" s="4" t="s">
        <v>206</v>
      </c>
      <c r="H55" s="4"/>
      <c r="I55" s="4" t="s">
        <v>207</v>
      </c>
      <c r="J55" s="4"/>
      <c r="K55" s="6">
        <v>15</v>
      </c>
      <c r="L55" s="4"/>
      <c r="M55" s="6">
        <v>15</v>
      </c>
      <c r="N55" s="4"/>
      <c r="O55" s="6">
        <v>814000</v>
      </c>
      <c r="P55" s="4"/>
      <c r="Q55" s="6">
        <v>762969962617</v>
      </c>
      <c r="R55" s="4"/>
      <c r="S55" s="6">
        <v>763014032060</v>
      </c>
      <c r="T55" s="4"/>
      <c r="U55" s="6">
        <v>0</v>
      </c>
      <c r="V55" s="4"/>
      <c r="W55" s="6">
        <v>0</v>
      </c>
      <c r="X55" s="4"/>
      <c r="Y55" s="6">
        <v>814000</v>
      </c>
      <c r="Z55" s="4"/>
      <c r="AA55" s="6">
        <v>767450534870</v>
      </c>
      <c r="AB55" s="4"/>
      <c r="AC55" s="6">
        <v>0</v>
      </c>
      <c r="AD55" s="4"/>
      <c r="AE55" s="6">
        <v>0</v>
      </c>
      <c r="AF55" s="4"/>
      <c r="AG55" s="6">
        <v>0</v>
      </c>
      <c r="AH55" s="4"/>
      <c r="AI55" s="6">
        <v>0</v>
      </c>
      <c r="AJ55" s="4"/>
      <c r="AK55" s="8">
        <v>0</v>
      </c>
    </row>
    <row r="56" spans="1:37">
      <c r="A56" s="1" t="s">
        <v>208</v>
      </c>
      <c r="C56" s="4" t="s">
        <v>80</v>
      </c>
      <c r="D56" s="4"/>
      <c r="E56" s="4" t="s">
        <v>80</v>
      </c>
      <c r="F56" s="4"/>
      <c r="G56" s="4" t="s">
        <v>209</v>
      </c>
      <c r="H56" s="4"/>
      <c r="I56" s="4" t="s">
        <v>210</v>
      </c>
      <c r="J56" s="4"/>
      <c r="K56" s="6">
        <v>16</v>
      </c>
      <c r="L56" s="4"/>
      <c r="M56" s="6">
        <v>16</v>
      </c>
      <c r="N56" s="4"/>
      <c r="O56" s="6">
        <v>4699500</v>
      </c>
      <c r="P56" s="4"/>
      <c r="Q56" s="6">
        <v>4467071515722</v>
      </c>
      <c r="R56" s="4"/>
      <c r="S56" s="6">
        <v>4683974621449</v>
      </c>
      <c r="T56" s="4"/>
      <c r="U56" s="6">
        <v>0</v>
      </c>
      <c r="V56" s="4"/>
      <c r="W56" s="6">
        <v>0</v>
      </c>
      <c r="X56" s="4"/>
      <c r="Y56" s="6">
        <v>4699500</v>
      </c>
      <c r="Z56" s="4"/>
      <c r="AA56" s="6">
        <v>4699500000000</v>
      </c>
      <c r="AB56" s="4"/>
      <c r="AC56" s="6">
        <v>0</v>
      </c>
      <c r="AD56" s="4"/>
      <c r="AE56" s="6">
        <v>0</v>
      </c>
      <c r="AF56" s="4"/>
      <c r="AG56" s="6">
        <v>0</v>
      </c>
      <c r="AH56" s="4"/>
      <c r="AI56" s="6">
        <v>0</v>
      </c>
      <c r="AJ56" s="4"/>
      <c r="AK56" s="8">
        <v>0</v>
      </c>
    </row>
    <row r="57" spans="1:37">
      <c r="A57" s="1" t="s">
        <v>211</v>
      </c>
      <c r="C57" s="4" t="s">
        <v>80</v>
      </c>
      <c r="D57" s="4"/>
      <c r="E57" s="4" t="s">
        <v>80</v>
      </c>
      <c r="F57" s="4"/>
      <c r="G57" s="4" t="s">
        <v>212</v>
      </c>
      <c r="H57" s="4"/>
      <c r="I57" s="4" t="s">
        <v>213</v>
      </c>
      <c r="J57" s="4"/>
      <c r="K57" s="6">
        <v>17</v>
      </c>
      <c r="L57" s="4"/>
      <c r="M57" s="6">
        <v>17</v>
      </c>
      <c r="N57" s="4"/>
      <c r="O57" s="6">
        <v>100000</v>
      </c>
      <c r="P57" s="4"/>
      <c r="Q57" s="6">
        <v>93503623125</v>
      </c>
      <c r="R57" s="4"/>
      <c r="S57" s="6">
        <v>96736151328</v>
      </c>
      <c r="T57" s="4"/>
      <c r="U57" s="6">
        <v>0</v>
      </c>
      <c r="V57" s="4"/>
      <c r="W57" s="6">
        <v>0</v>
      </c>
      <c r="X57" s="4"/>
      <c r="Y57" s="6">
        <v>0</v>
      </c>
      <c r="Z57" s="4"/>
      <c r="AA57" s="6">
        <v>0</v>
      </c>
      <c r="AB57" s="4"/>
      <c r="AC57" s="6">
        <v>100000</v>
      </c>
      <c r="AD57" s="4"/>
      <c r="AE57" s="6">
        <v>970399</v>
      </c>
      <c r="AF57" s="4"/>
      <c r="AG57" s="6">
        <v>93503623125</v>
      </c>
      <c r="AH57" s="4"/>
      <c r="AI57" s="6">
        <v>97036139703</v>
      </c>
      <c r="AJ57" s="4"/>
      <c r="AK57" s="8">
        <v>4.6013069258339786E-4</v>
      </c>
    </row>
    <row r="58" spans="1:37">
      <c r="A58" s="1" t="s">
        <v>214</v>
      </c>
      <c r="C58" s="4" t="s">
        <v>80</v>
      </c>
      <c r="D58" s="4"/>
      <c r="E58" s="4" t="s">
        <v>80</v>
      </c>
      <c r="F58" s="4"/>
      <c r="G58" s="4" t="s">
        <v>215</v>
      </c>
      <c r="H58" s="4"/>
      <c r="I58" s="4" t="s">
        <v>216</v>
      </c>
      <c r="J58" s="4"/>
      <c r="K58" s="6">
        <v>16</v>
      </c>
      <c r="L58" s="4"/>
      <c r="M58" s="6">
        <v>16</v>
      </c>
      <c r="N58" s="4"/>
      <c r="O58" s="6">
        <v>4721729</v>
      </c>
      <c r="P58" s="4"/>
      <c r="Q58" s="6">
        <v>4474815073300</v>
      </c>
      <c r="R58" s="4"/>
      <c r="S58" s="6">
        <v>4686021120648</v>
      </c>
      <c r="T58" s="4"/>
      <c r="U58" s="6">
        <v>0</v>
      </c>
      <c r="V58" s="4"/>
      <c r="W58" s="6">
        <v>0</v>
      </c>
      <c r="X58" s="4"/>
      <c r="Y58" s="6">
        <v>0</v>
      </c>
      <c r="Z58" s="4"/>
      <c r="AA58" s="6">
        <v>0</v>
      </c>
      <c r="AB58" s="4"/>
      <c r="AC58" s="6">
        <v>4721729</v>
      </c>
      <c r="AD58" s="4"/>
      <c r="AE58" s="6">
        <v>996666</v>
      </c>
      <c r="AF58" s="4"/>
      <c r="AG58" s="6">
        <v>4474815073300</v>
      </c>
      <c r="AH58" s="4"/>
      <c r="AI58" s="6">
        <v>4705804398527</v>
      </c>
      <c r="AJ58" s="4"/>
      <c r="AK58" s="8">
        <v>2.2314212454076898E-2</v>
      </c>
    </row>
    <row r="59" spans="1:37">
      <c r="A59" s="1" t="s">
        <v>217</v>
      </c>
      <c r="C59" s="4" t="s">
        <v>80</v>
      </c>
      <c r="D59" s="4"/>
      <c r="E59" s="4" t="s">
        <v>80</v>
      </c>
      <c r="F59" s="4"/>
      <c r="G59" s="4" t="s">
        <v>218</v>
      </c>
      <c r="H59" s="4"/>
      <c r="I59" s="4" t="s">
        <v>219</v>
      </c>
      <c r="J59" s="4"/>
      <c r="K59" s="6">
        <v>16</v>
      </c>
      <c r="L59" s="4"/>
      <c r="M59" s="6">
        <v>16</v>
      </c>
      <c r="N59" s="4"/>
      <c r="O59" s="6">
        <v>1238600</v>
      </c>
      <c r="P59" s="4"/>
      <c r="Q59" s="6">
        <v>1169358026865</v>
      </c>
      <c r="R59" s="4"/>
      <c r="S59" s="6">
        <v>1218268238076</v>
      </c>
      <c r="T59" s="4"/>
      <c r="U59" s="6">
        <v>0</v>
      </c>
      <c r="V59" s="4"/>
      <c r="W59" s="6">
        <v>0</v>
      </c>
      <c r="X59" s="4"/>
      <c r="Y59" s="6">
        <v>0</v>
      </c>
      <c r="Z59" s="4"/>
      <c r="AA59" s="6">
        <v>0</v>
      </c>
      <c r="AB59" s="4"/>
      <c r="AC59" s="6">
        <v>1238600</v>
      </c>
      <c r="AD59" s="4"/>
      <c r="AE59" s="6">
        <v>987836</v>
      </c>
      <c r="AF59" s="4"/>
      <c r="AG59" s="6">
        <v>1169358026865</v>
      </c>
      <c r="AH59" s="4"/>
      <c r="AI59" s="6">
        <v>1223486257670</v>
      </c>
      <c r="AJ59" s="4"/>
      <c r="AK59" s="8">
        <v>5.8015867163619438E-3</v>
      </c>
    </row>
    <row r="60" spans="1:37">
      <c r="A60" s="1" t="s">
        <v>220</v>
      </c>
      <c r="C60" s="4" t="s">
        <v>80</v>
      </c>
      <c r="D60" s="4"/>
      <c r="E60" s="4" t="s">
        <v>80</v>
      </c>
      <c r="F60" s="4"/>
      <c r="G60" s="4" t="s">
        <v>221</v>
      </c>
      <c r="H60" s="4"/>
      <c r="I60" s="4" t="s">
        <v>222</v>
      </c>
      <c r="J60" s="4"/>
      <c r="K60" s="6">
        <v>17</v>
      </c>
      <c r="L60" s="4"/>
      <c r="M60" s="6">
        <v>17</v>
      </c>
      <c r="N60" s="4"/>
      <c r="O60" s="6">
        <v>6567600</v>
      </c>
      <c r="P60" s="4"/>
      <c r="Q60" s="6">
        <v>6086025451942</v>
      </c>
      <c r="R60" s="4"/>
      <c r="S60" s="6">
        <v>6315960654240</v>
      </c>
      <c r="T60" s="4"/>
      <c r="U60" s="6">
        <v>0</v>
      </c>
      <c r="V60" s="4"/>
      <c r="W60" s="6">
        <v>0</v>
      </c>
      <c r="X60" s="4"/>
      <c r="Y60" s="6">
        <v>0</v>
      </c>
      <c r="Z60" s="4"/>
      <c r="AA60" s="6">
        <v>0</v>
      </c>
      <c r="AB60" s="4"/>
      <c r="AC60" s="6">
        <v>6567600</v>
      </c>
      <c r="AD60" s="4"/>
      <c r="AE60" s="6">
        <v>965646</v>
      </c>
      <c r="AF60" s="4"/>
      <c r="AG60" s="6">
        <v>6086025451942</v>
      </c>
      <c r="AH60" s="4"/>
      <c r="AI60" s="6">
        <v>6341730918004</v>
      </c>
      <c r="AJ60" s="4"/>
      <c r="AK60" s="8">
        <v>3.0071528488354666E-2</v>
      </c>
    </row>
    <row r="61" spans="1:37">
      <c r="A61" s="1" t="s">
        <v>223</v>
      </c>
      <c r="C61" s="4" t="s">
        <v>80</v>
      </c>
      <c r="D61" s="4"/>
      <c r="E61" s="4" t="s">
        <v>80</v>
      </c>
      <c r="F61" s="4"/>
      <c r="G61" s="4" t="s">
        <v>224</v>
      </c>
      <c r="H61" s="4"/>
      <c r="I61" s="4" t="s">
        <v>225</v>
      </c>
      <c r="J61" s="4"/>
      <c r="K61" s="6">
        <v>16</v>
      </c>
      <c r="L61" s="4"/>
      <c r="M61" s="6">
        <v>16</v>
      </c>
      <c r="N61" s="4"/>
      <c r="O61" s="6">
        <v>5977306</v>
      </c>
      <c r="P61" s="4"/>
      <c r="Q61" s="6">
        <v>5628308180677</v>
      </c>
      <c r="R61" s="4"/>
      <c r="S61" s="6">
        <v>5881088541933</v>
      </c>
      <c r="T61" s="4"/>
      <c r="U61" s="6">
        <v>0</v>
      </c>
      <c r="V61" s="4"/>
      <c r="W61" s="6">
        <v>0</v>
      </c>
      <c r="X61" s="4"/>
      <c r="Y61" s="6">
        <v>0</v>
      </c>
      <c r="Z61" s="4"/>
      <c r="AA61" s="6">
        <v>0</v>
      </c>
      <c r="AB61" s="4"/>
      <c r="AC61" s="6">
        <v>5977306</v>
      </c>
      <c r="AD61" s="4"/>
      <c r="AE61" s="6">
        <v>987288</v>
      </c>
      <c r="AF61" s="4"/>
      <c r="AG61" s="6">
        <v>5628308180677</v>
      </c>
      <c r="AH61" s="4"/>
      <c r="AI61" s="6">
        <v>5901093809881</v>
      </c>
      <c r="AJ61" s="4"/>
      <c r="AK61" s="8">
        <v>2.798209399148429E-2</v>
      </c>
    </row>
    <row r="62" spans="1:37">
      <c r="A62" s="1" t="s">
        <v>226</v>
      </c>
      <c r="C62" s="4" t="s">
        <v>80</v>
      </c>
      <c r="D62" s="4"/>
      <c r="E62" s="4" t="s">
        <v>80</v>
      </c>
      <c r="F62" s="4"/>
      <c r="G62" s="4" t="s">
        <v>227</v>
      </c>
      <c r="H62" s="4"/>
      <c r="I62" s="4" t="s">
        <v>228</v>
      </c>
      <c r="J62" s="4"/>
      <c r="K62" s="6">
        <v>16</v>
      </c>
      <c r="L62" s="4"/>
      <c r="M62" s="6">
        <v>16</v>
      </c>
      <c r="N62" s="4"/>
      <c r="O62" s="6">
        <v>7958900</v>
      </c>
      <c r="P62" s="4"/>
      <c r="Q62" s="6">
        <v>7440437356750</v>
      </c>
      <c r="R62" s="4"/>
      <c r="S62" s="6">
        <v>7743996128921</v>
      </c>
      <c r="T62" s="4"/>
      <c r="U62" s="6">
        <v>0</v>
      </c>
      <c r="V62" s="4"/>
      <c r="W62" s="6">
        <v>0</v>
      </c>
      <c r="X62" s="4"/>
      <c r="Y62" s="6">
        <v>0</v>
      </c>
      <c r="Z62" s="4"/>
      <c r="AA62" s="6">
        <v>0</v>
      </c>
      <c r="AB62" s="4"/>
      <c r="AC62" s="6">
        <v>7958900</v>
      </c>
      <c r="AD62" s="4"/>
      <c r="AE62" s="6">
        <v>972708</v>
      </c>
      <c r="AF62" s="4"/>
      <c r="AG62" s="6">
        <v>7440437356750</v>
      </c>
      <c r="AH62" s="4"/>
      <c r="AI62" s="6">
        <v>7741385710879</v>
      </c>
      <c r="AJ62" s="4"/>
      <c r="AK62" s="8">
        <v>3.6708479743777861E-2</v>
      </c>
    </row>
    <row r="63" spans="1:37">
      <c r="A63" s="1" t="s">
        <v>229</v>
      </c>
      <c r="C63" s="4" t="s">
        <v>80</v>
      </c>
      <c r="D63" s="4"/>
      <c r="E63" s="4" t="s">
        <v>80</v>
      </c>
      <c r="F63" s="4"/>
      <c r="G63" s="4" t="s">
        <v>227</v>
      </c>
      <c r="H63" s="4"/>
      <c r="I63" s="4" t="s">
        <v>230</v>
      </c>
      <c r="J63" s="4"/>
      <c r="K63" s="6">
        <v>17</v>
      </c>
      <c r="L63" s="4"/>
      <c r="M63" s="6">
        <v>17</v>
      </c>
      <c r="N63" s="4"/>
      <c r="O63" s="6">
        <v>467500</v>
      </c>
      <c r="P63" s="4"/>
      <c r="Q63" s="6">
        <v>432914350000</v>
      </c>
      <c r="R63" s="4"/>
      <c r="S63" s="6">
        <v>439961225841</v>
      </c>
      <c r="T63" s="4"/>
      <c r="U63" s="6">
        <v>0</v>
      </c>
      <c r="V63" s="4"/>
      <c r="W63" s="6">
        <v>0</v>
      </c>
      <c r="X63" s="4"/>
      <c r="Y63" s="6">
        <v>0</v>
      </c>
      <c r="Z63" s="4"/>
      <c r="AA63" s="6">
        <v>0</v>
      </c>
      <c r="AB63" s="4"/>
      <c r="AC63" s="6">
        <v>467500</v>
      </c>
      <c r="AD63" s="4"/>
      <c r="AE63" s="6">
        <v>947330</v>
      </c>
      <c r="AF63" s="4"/>
      <c r="AG63" s="6">
        <v>432914350000</v>
      </c>
      <c r="AH63" s="4"/>
      <c r="AI63" s="6">
        <v>442859613524</v>
      </c>
      <c r="AJ63" s="4"/>
      <c r="AK63" s="8">
        <v>2.0999732812095172E-3</v>
      </c>
    </row>
    <row r="64" spans="1:37">
      <c r="A64" s="1" t="s">
        <v>231</v>
      </c>
      <c r="C64" s="4" t="s">
        <v>80</v>
      </c>
      <c r="D64" s="4"/>
      <c r="E64" s="4" t="s">
        <v>80</v>
      </c>
      <c r="F64" s="4"/>
      <c r="G64" s="4" t="s">
        <v>232</v>
      </c>
      <c r="H64" s="4"/>
      <c r="I64" s="4" t="s">
        <v>233</v>
      </c>
      <c r="J64" s="4"/>
      <c r="K64" s="6">
        <v>17</v>
      </c>
      <c r="L64" s="4"/>
      <c r="M64" s="6">
        <v>17</v>
      </c>
      <c r="N64" s="4"/>
      <c r="O64" s="6">
        <v>1697976</v>
      </c>
      <c r="P64" s="4"/>
      <c r="Q64" s="6">
        <v>1566977151600</v>
      </c>
      <c r="R64" s="4"/>
      <c r="S64" s="6">
        <v>1578538626577</v>
      </c>
      <c r="T64" s="4"/>
      <c r="U64" s="6">
        <v>0</v>
      </c>
      <c r="V64" s="4"/>
      <c r="W64" s="6">
        <v>0</v>
      </c>
      <c r="X64" s="4"/>
      <c r="Y64" s="6">
        <v>0</v>
      </c>
      <c r="Z64" s="4"/>
      <c r="AA64" s="6">
        <v>0</v>
      </c>
      <c r="AB64" s="4"/>
      <c r="AC64" s="6">
        <v>1697976</v>
      </c>
      <c r="AD64" s="4"/>
      <c r="AE64" s="6">
        <v>934695</v>
      </c>
      <c r="AF64" s="4"/>
      <c r="AG64" s="6">
        <v>1566977151600</v>
      </c>
      <c r="AH64" s="4"/>
      <c r="AI64" s="6">
        <v>1587028177595</v>
      </c>
      <c r="AJ64" s="4"/>
      <c r="AK64" s="8">
        <v>7.5254474955538525E-3</v>
      </c>
    </row>
    <row r="65" spans="1:37">
      <c r="A65" s="1" t="s">
        <v>234</v>
      </c>
      <c r="C65" s="4" t="s">
        <v>80</v>
      </c>
      <c r="D65" s="4"/>
      <c r="E65" s="4" t="s">
        <v>80</v>
      </c>
      <c r="F65" s="4"/>
      <c r="G65" s="4" t="s">
        <v>235</v>
      </c>
      <c r="H65" s="4"/>
      <c r="I65" s="4" t="s">
        <v>236</v>
      </c>
      <c r="J65" s="4"/>
      <c r="K65" s="6">
        <v>16</v>
      </c>
      <c r="L65" s="4"/>
      <c r="M65" s="6">
        <v>16</v>
      </c>
      <c r="N65" s="4"/>
      <c r="O65" s="6">
        <v>6000000</v>
      </c>
      <c r="P65" s="4"/>
      <c r="Q65" s="6">
        <v>5647800000000</v>
      </c>
      <c r="R65" s="4"/>
      <c r="S65" s="6">
        <v>5798181311767</v>
      </c>
      <c r="T65" s="4"/>
      <c r="U65" s="6">
        <v>0</v>
      </c>
      <c r="V65" s="4"/>
      <c r="W65" s="6">
        <v>0</v>
      </c>
      <c r="X65" s="4"/>
      <c r="Y65" s="6">
        <v>0</v>
      </c>
      <c r="Z65" s="4"/>
      <c r="AA65" s="6">
        <v>0</v>
      </c>
      <c r="AB65" s="4"/>
      <c r="AC65" s="6">
        <v>6000000</v>
      </c>
      <c r="AD65" s="4"/>
      <c r="AE65" s="6">
        <v>968865</v>
      </c>
      <c r="AF65" s="4"/>
      <c r="AG65" s="6">
        <v>5647800000000</v>
      </c>
      <c r="AH65" s="4"/>
      <c r="AI65" s="6">
        <v>5812964738887</v>
      </c>
      <c r="AJ65" s="4"/>
      <c r="AK65" s="8">
        <v>2.7564199271050072E-2</v>
      </c>
    </row>
    <row r="66" spans="1:37">
      <c r="A66" s="1" t="s">
        <v>237</v>
      </c>
      <c r="C66" s="4" t="s">
        <v>80</v>
      </c>
      <c r="D66" s="4"/>
      <c r="E66" s="4" t="s">
        <v>80</v>
      </c>
      <c r="F66" s="4"/>
      <c r="G66" s="4" t="s">
        <v>238</v>
      </c>
      <c r="H66" s="4"/>
      <c r="I66" s="4" t="s">
        <v>239</v>
      </c>
      <c r="J66" s="4"/>
      <c r="K66" s="6">
        <v>16</v>
      </c>
      <c r="L66" s="4"/>
      <c r="M66" s="6">
        <v>16</v>
      </c>
      <c r="N66" s="4"/>
      <c r="O66" s="6">
        <v>7021051</v>
      </c>
      <c r="P66" s="4"/>
      <c r="Q66" s="6">
        <v>6626532669500</v>
      </c>
      <c r="R66" s="4"/>
      <c r="S66" s="6">
        <v>6926047564113</v>
      </c>
      <c r="T66" s="4"/>
      <c r="U66" s="6">
        <v>0</v>
      </c>
      <c r="V66" s="4"/>
      <c r="W66" s="6">
        <v>0</v>
      </c>
      <c r="X66" s="4"/>
      <c r="Y66" s="6">
        <v>0</v>
      </c>
      <c r="Z66" s="4"/>
      <c r="AA66" s="6">
        <v>0</v>
      </c>
      <c r="AB66" s="4"/>
      <c r="AC66" s="6">
        <v>7021051</v>
      </c>
      <c r="AD66" s="4"/>
      <c r="AE66" s="6">
        <v>989879</v>
      </c>
      <c r="AF66" s="4"/>
      <c r="AG66" s="6">
        <v>6626532669500</v>
      </c>
      <c r="AH66" s="4"/>
      <c r="AI66" s="6">
        <v>6949721630679</v>
      </c>
      <c r="AJ66" s="4"/>
      <c r="AK66" s="8">
        <v>3.2954528456857868E-2</v>
      </c>
    </row>
    <row r="67" spans="1:37">
      <c r="A67" s="1" t="s">
        <v>240</v>
      </c>
      <c r="C67" s="4" t="s">
        <v>80</v>
      </c>
      <c r="D67" s="4"/>
      <c r="E67" s="4" t="s">
        <v>80</v>
      </c>
      <c r="F67" s="4"/>
      <c r="G67" s="4" t="s">
        <v>136</v>
      </c>
      <c r="H67" s="4"/>
      <c r="I67" s="4" t="s">
        <v>107</v>
      </c>
      <c r="J67" s="4"/>
      <c r="K67" s="6">
        <v>17</v>
      </c>
      <c r="L67" s="4"/>
      <c r="M67" s="6">
        <v>17</v>
      </c>
      <c r="N67" s="4"/>
      <c r="O67" s="6">
        <v>7038846</v>
      </c>
      <c r="P67" s="4"/>
      <c r="Q67" s="6">
        <v>6519623914372</v>
      </c>
      <c r="R67" s="4"/>
      <c r="S67" s="6">
        <v>6741299103726</v>
      </c>
      <c r="T67" s="4"/>
      <c r="U67" s="6">
        <v>0</v>
      </c>
      <c r="V67" s="4"/>
      <c r="W67" s="6">
        <v>0</v>
      </c>
      <c r="X67" s="4"/>
      <c r="Y67" s="6">
        <v>0</v>
      </c>
      <c r="Z67" s="4"/>
      <c r="AA67" s="6">
        <v>0</v>
      </c>
      <c r="AB67" s="4"/>
      <c r="AC67" s="6">
        <v>7038846</v>
      </c>
      <c r="AD67" s="4"/>
      <c r="AE67" s="6">
        <v>959801</v>
      </c>
      <c r="AF67" s="4"/>
      <c r="AG67" s="6">
        <v>6519623914372</v>
      </c>
      <c r="AH67" s="4"/>
      <c r="AI67" s="6">
        <v>6755629638853</v>
      </c>
      <c r="AJ67" s="4"/>
      <c r="AK67" s="8">
        <v>3.2034173598377992E-2</v>
      </c>
    </row>
    <row r="68" spans="1:37">
      <c r="A68" s="1" t="s">
        <v>241</v>
      </c>
      <c r="C68" s="4" t="s">
        <v>80</v>
      </c>
      <c r="D68" s="4"/>
      <c r="E68" s="4" t="s">
        <v>80</v>
      </c>
      <c r="F68" s="4"/>
      <c r="G68" s="4" t="s">
        <v>242</v>
      </c>
      <c r="H68" s="4"/>
      <c r="I68" s="4" t="s">
        <v>243</v>
      </c>
      <c r="J68" s="4"/>
      <c r="K68" s="6">
        <v>18</v>
      </c>
      <c r="L68" s="4"/>
      <c r="M68" s="6">
        <v>18</v>
      </c>
      <c r="N68" s="4"/>
      <c r="O68" s="6">
        <v>4500000</v>
      </c>
      <c r="P68" s="4"/>
      <c r="Q68" s="6">
        <v>4470008125000</v>
      </c>
      <c r="R68" s="4"/>
      <c r="S68" s="6">
        <v>4500275607562</v>
      </c>
      <c r="T68" s="4"/>
      <c r="U68" s="6">
        <v>0</v>
      </c>
      <c r="V68" s="4"/>
      <c r="W68" s="6">
        <v>0</v>
      </c>
      <c r="X68" s="4"/>
      <c r="Y68" s="6">
        <v>0</v>
      </c>
      <c r="Z68" s="4"/>
      <c r="AA68" s="6">
        <v>0</v>
      </c>
      <c r="AB68" s="4"/>
      <c r="AC68" s="6">
        <v>4500000</v>
      </c>
      <c r="AD68" s="4"/>
      <c r="AE68" s="6">
        <v>1001967</v>
      </c>
      <c r="AF68" s="4"/>
      <c r="AG68" s="6">
        <v>4470008125000</v>
      </c>
      <c r="AH68" s="4"/>
      <c r="AI68" s="6">
        <v>4508676782004</v>
      </c>
      <c r="AJ68" s="4"/>
      <c r="AK68" s="8">
        <v>2.1379463122583878E-2</v>
      </c>
    </row>
    <row r="69" spans="1:37">
      <c r="A69" s="1" t="s">
        <v>244</v>
      </c>
      <c r="C69" s="4" t="s">
        <v>80</v>
      </c>
      <c r="D69" s="4"/>
      <c r="E69" s="4" t="s">
        <v>80</v>
      </c>
      <c r="F69" s="4"/>
      <c r="G69" s="4" t="s">
        <v>245</v>
      </c>
      <c r="H69" s="4"/>
      <c r="I69" s="4" t="s">
        <v>246</v>
      </c>
      <c r="J69" s="4"/>
      <c r="K69" s="6">
        <v>18</v>
      </c>
      <c r="L69" s="4"/>
      <c r="M69" s="6">
        <v>18</v>
      </c>
      <c r="N69" s="4"/>
      <c r="O69" s="6">
        <v>1000000</v>
      </c>
      <c r="P69" s="4"/>
      <c r="Q69" s="6">
        <v>1000000000000</v>
      </c>
      <c r="R69" s="4"/>
      <c r="S69" s="6">
        <v>996558381866</v>
      </c>
      <c r="T69" s="4"/>
      <c r="U69" s="6">
        <v>0</v>
      </c>
      <c r="V69" s="4"/>
      <c r="W69" s="6">
        <v>0</v>
      </c>
      <c r="X69" s="4"/>
      <c r="Y69" s="6">
        <v>0</v>
      </c>
      <c r="Z69" s="4"/>
      <c r="AA69" s="6">
        <v>0</v>
      </c>
      <c r="AB69" s="4"/>
      <c r="AC69" s="6">
        <v>1000000</v>
      </c>
      <c r="AD69" s="4"/>
      <c r="AE69" s="6">
        <v>998750</v>
      </c>
      <c r="AF69" s="4"/>
      <c r="AG69" s="6">
        <v>1000000000000</v>
      </c>
      <c r="AH69" s="4"/>
      <c r="AI69" s="6">
        <v>998711298437</v>
      </c>
      <c r="AJ69" s="4"/>
      <c r="AK69" s="8">
        <v>4.7357378688723138E-3</v>
      </c>
    </row>
    <row r="70" spans="1:37">
      <c r="A70" s="1" t="s">
        <v>247</v>
      </c>
      <c r="C70" s="4" t="s">
        <v>80</v>
      </c>
      <c r="D70" s="4"/>
      <c r="E70" s="4" t="s">
        <v>80</v>
      </c>
      <c r="F70" s="4"/>
      <c r="G70" s="4" t="s">
        <v>245</v>
      </c>
      <c r="H70" s="4"/>
      <c r="I70" s="4" t="s">
        <v>246</v>
      </c>
      <c r="J70" s="4"/>
      <c r="K70" s="6">
        <v>18</v>
      </c>
      <c r="L70" s="4"/>
      <c r="M70" s="6">
        <v>18</v>
      </c>
      <c r="N70" s="4"/>
      <c r="O70" s="6">
        <v>726612</v>
      </c>
      <c r="P70" s="4"/>
      <c r="Q70" s="6">
        <v>653973354142</v>
      </c>
      <c r="R70" s="4"/>
      <c r="S70" s="6">
        <v>724111278964</v>
      </c>
      <c r="T70" s="4"/>
      <c r="U70" s="6">
        <v>0</v>
      </c>
      <c r="V70" s="4"/>
      <c r="W70" s="6">
        <v>0</v>
      </c>
      <c r="X70" s="4"/>
      <c r="Y70" s="6">
        <v>0</v>
      </c>
      <c r="Z70" s="4"/>
      <c r="AA70" s="6">
        <v>0</v>
      </c>
      <c r="AB70" s="4"/>
      <c r="AC70" s="6">
        <v>726612</v>
      </c>
      <c r="AD70" s="4"/>
      <c r="AE70" s="6">
        <v>998750</v>
      </c>
      <c r="AF70" s="4"/>
      <c r="AG70" s="6">
        <v>653973354142</v>
      </c>
      <c r="AH70" s="4"/>
      <c r="AI70" s="6">
        <v>725675613980</v>
      </c>
      <c r="AJ70" s="4"/>
      <c r="AK70" s="8">
        <v>3.441043964377498E-3</v>
      </c>
    </row>
    <row r="71" spans="1:37">
      <c r="A71" s="1" t="s">
        <v>248</v>
      </c>
      <c r="C71" s="4" t="s">
        <v>80</v>
      </c>
      <c r="D71" s="4"/>
      <c r="E71" s="4" t="s">
        <v>80</v>
      </c>
      <c r="F71" s="4"/>
      <c r="G71" s="4" t="s">
        <v>245</v>
      </c>
      <c r="H71" s="4"/>
      <c r="I71" s="4" t="s">
        <v>246</v>
      </c>
      <c r="J71" s="4"/>
      <c r="K71" s="6">
        <v>18</v>
      </c>
      <c r="L71" s="4"/>
      <c r="M71" s="6">
        <v>18</v>
      </c>
      <c r="N71" s="4"/>
      <c r="O71" s="6">
        <v>1700000</v>
      </c>
      <c r="P71" s="4"/>
      <c r="Q71" s="6">
        <v>1700006215308</v>
      </c>
      <c r="R71" s="4"/>
      <c r="S71" s="6">
        <v>1692075329540</v>
      </c>
      <c r="T71" s="4"/>
      <c r="U71" s="6">
        <v>0</v>
      </c>
      <c r="V71" s="4"/>
      <c r="W71" s="6">
        <v>0</v>
      </c>
      <c r="X71" s="4"/>
      <c r="Y71" s="6">
        <v>0</v>
      </c>
      <c r="Z71" s="4"/>
      <c r="AA71" s="6">
        <v>0</v>
      </c>
      <c r="AB71" s="4"/>
      <c r="AC71" s="6">
        <v>1700000</v>
      </c>
      <c r="AD71" s="4"/>
      <c r="AE71" s="6">
        <v>998440</v>
      </c>
      <c r="AF71" s="4"/>
      <c r="AG71" s="6">
        <v>1700006215308</v>
      </c>
      <c r="AH71" s="4"/>
      <c r="AI71" s="6">
        <v>1697282227765</v>
      </c>
      <c r="AJ71" s="4"/>
      <c r="AK71" s="8">
        <v>8.0482555196582806E-3</v>
      </c>
    </row>
    <row r="72" spans="1:37">
      <c r="A72" s="1" t="s">
        <v>249</v>
      </c>
      <c r="C72" s="4" t="s">
        <v>80</v>
      </c>
      <c r="D72" s="4"/>
      <c r="E72" s="4" t="s">
        <v>80</v>
      </c>
      <c r="F72" s="4"/>
      <c r="G72" s="4" t="s">
        <v>245</v>
      </c>
      <c r="H72" s="4"/>
      <c r="I72" s="4" t="s">
        <v>246</v>
      </c>
      <c r="J72" s="4"/>
      <c r="K72" s="6">
        <v>18</v>
      </c>
      <c r="L72" s="4"/>
      <c r="M72" s="6">
        <v>18</v>
      </c>
      <c r="N72" s="4"/>
      <c r="O72" s="6">
        <v>3900000</v>
      </c>
      <c r="P72" s="4"/>
      <c r="Q72" s="6">
        <v>3775818086400</v>
      </c>
      <c r="R72" s="4"/>
      <c r="S72" s="6">
        <v>3886577689278</v>
      </c>
      <c r="T72" s="4"/>
      <c r="U72" s="6">
        <v>0</v>
      </c>
      <c r="V72" s="4"/>
      <c r="W72" s="6">
        <v>0</v>
      </c>
      <c r="X72" s="4"/>
      <c r="Y72" s="6">
        <v>0</v>
      </c>
      <c r="Z72" s="4"/>
      <c r="AA72" s="6">
        <v>0</v>
      </c>
      <c r="AB72" s="4"/>
      <c r="AC72" s="6">
        <v>3900000</v>
      </c>
      <c r="AD72" s="4"/>
      <c r="AE72" s="6">
        <v>998750</v>
      </c>
      <c r="AF72" s="4"/>
      <c r="AG72" s="6">
        <v>3775818086400</v>
      </c>
      <c r="AH72" s="4"/>
      <c r="AI72" s="6">
        <v>3894974063906</v>
      </c>
      <c r="AJ72" s="4"/>
      <c r="AK72" s="8">
        <v>1.8469377688610084E-2</v>
      </c>
    </row>
    <row r="73" spans="1:37">
      <c r="A73" s="1" t="s">
        <v>250</v>
      </c>
      <c r="C73" s="4" t="s">
        <v>80</v>
      </c>
      <c r="D73" s="4"/>
      <c r="E73" s="4" t="s">
        <v>80</v>
      </c>
      <c r="F73" s="4"/>
      <c r="G73" s="4" t="s">
        <v>251</v>
      </c>
      <c r="H73" s="4"/>
      <c r="I73" s="4" t="s">
        <v>252</v>
      </c>
      <c r="J73" s="4"/>
      <c r="K73" s="6">
        <v>18</v>
      </c>
      <c r="L73" s="4"/>
      <c r="M73" s="6">
        <v>18</v>
      </c>
      <c r="N73" s="4"/>
      <c r="O73" s="6">
        <v>1000000</v>
      </c>
      <c r="P73" s="4"/>
      <c r="Q73" s="6">
        <v>1000000000000</v>
      </c>
      <c r="R73" s="4"/>
      <c r="S73" s="6">
        <v>994016480395</v>
      </c>
      <c r="T73" s="4"/>
      <c r="U73" s="6">
        <v>0</v>
      </c>
      <c r="V73" s="4"/>
      <c r="W73" s="6">
        <v>0</v>
      </c>
      <c r="X73" s="4"/>
      <c r="Y73" s="6">
        <v>0</v>
      </c>
      <c r="Z73" s="4"/>
      <c r="AA73" s="6">
        <v>0</v>
      </c>
      <c r="AB73" s="4"/>
      <c r="AC73" s="6">
        <v>1000000</v>
      </c>
      <c r="AD73" s="4"/>
      <c r="AE73" s="6">
        <v>996528</v>
      </c>
      <c r="AF73" s="4"/>
      <c r="AG73" s="6">
        <v>1000000000000</v>
      </c>
      <c r="AH73" s="4"/>
      <c r="AI73" s="6">
        <v>996489384540</v>
      </c>
      <c r="AJ73" s="4"/>
      <c r="AK73" s="8">
        <v>4.7252018893556465E-3</v>
      </c>
    </row>
    <row r="74" spans="1:37">
      <c r="A74" s="1" t="s">
        <v>253</v>
      </c>
      <c r="C74" s="4" t="s">
        <v>80</v>
      </c>
      <c r="D74" s="4"/>
      <c r="E74" s="4" t="s">
        <v>80</v>
      </c>
      <c r="F74" s="4"/>
      <c r="G74" s="4" t="s">
        <v>254</v>
      </c>
      <c r="H74" s="4"/>
      <c r="I74" s="4" t="s">
        <v>255</v>
      </c>
      <c r="J74" s="4"/>
      <c r="K74" s="6">
        <v>18</v>
      </c>
      <c r="L74" s="4"/>
      <c r="M74" s="6">
        <v>18</v>
      </c>
      <c r="N74" s="4"/>
      <c r="O74" s="6">
        <v>4515735</v>
      </c>
      <c r="P74" s="4"/>
      <c r="Q74" s="6">
        <v>4431293515251</v>
      </c>
      <c r="R74" s="4"/>
      <c r="S74" s="6">
        <v>4503973088269</v>
      </c>
      <c r="T74" s="4"/>
      <c r="U74" s="6">
        <v>0</v>
      </c>
      <c r="V74" s="4"/>
      <c r="W74" s="6">
        <v>0</v>
      </c>
      <c r="X74" s="4"/>
      <c r="Y74" s="6">
        <v>4515735</v>
      </c>
      <c r="Z74" s="4"/>
      <c r="AA74" s="6">
        <v>4515735000000</v>
      </c>
      <c r="AB74" s="4"/>
      <c r="AC74" s="6">
        <v>0</v>
      </c>
      <c r="AD74" s="4"/>
      <c r="AE74" s="6">
        <v>0</v>
      </c>
      <c r="AF74" s="4"/>
      <c r="AG74" s="6">
        <v>0</v>
      </c>
      <c r="AH74" s="4"/>
      <c r="AI74" s="6">
        <v>0</v>
      </c>
      <c r="AJ74" s="4"/>
      <c r="AK74" s="8">
        <v>0</v>
      </c>
    </row>
    <row r="75" spans="1:37">
      <c r="A75" s="1" t="s">
        <v>256</v>
      </c>
      <c r="C75" s="4" t="s">
        <v>80</v>
      </c>
      <c r="D75" s="4"/>
      <c r="E75" s="4" t="s">
        <v>80</v>
      </c>
      <c r="F75" s="4"/>
      <c r="G75" s="4" t="s">
        <v>257</v>
      </c>
      <c r="H75" s="4"/>
      <c r="I75" s="4" t="s">
        <v>110</v>
      </c>
      <c r="J75" s="4"/>
      <c r="K75" s="6">
        <v>18</v>
      </c>
      <c r="L75" s="4"/>
      <c r="M75" s="6">
        <v>18</v>
      </c>
      <c r="N75" s="4"/>
      <c r="O75" s="6">
        <v>0</v>
      </c>
      <c r="P75" s="4"/>
      <c r="Q75" s="6">
        <v>0</v>
      </c>
      <c r="R75" s="4"/>
      <c r="S75" s="6">
        <v>0</v>
      </c>
      <c r="T75" s="4"/>
      <c r="U75" s="6">
        <v>3000000</v>
      </c>
      <c r="V75" s="4"/>
      <c r="W75" s="6">
        <v>2946428125000</v>
      </c>
      <c r="X75" s="4"/>
      <c r="Y75" s="6">
        <v>0</v>
      </c>
      <c r="Z75" s="4"/>
      <c r="AA75" s="6">
        <v>0</v>
      </c>
      <c r="AB75" s="4"/>
      <c r="AC75" s="6">
        <v>3000000</v>
      </c>
      <c r="AD75" s="4"/>
      <c r="AE75" s="6">
        <v>982143</v>
      </c>
      <c r="AF75" s="4"/>
      <c r="AG75" s="6">
        <v>2946428125000</v>
      </c>
      <c r="AH75" s="4"/>
      <c r="AI75" s="6">
        <v>2946314825876</v>
      </c>
      <c r="AJ75" s="4"/>
      <c r="AK75" s="8">
        <v>1.3970979117145817E-2</v>
      </c>
    </row>
    <row r="76" spans="1:37">
      <c r="A76" s="1" t="s">
        <v>258</v>
      </c>
      <c r="C76" s="4" t="s">
        <v>80</v>
      </c>
      <c r="D76" s="4"/>
      <c r="E76" s="4" t="s">
        <v>80</v>
      </c>
      <c r="F76" s="4"/>
      <c r="G76" s="4" t="s">
        <v>259</v>
      </c>
      <c r="H76" s="4"/>
      <c r="I76" s="4" t="s">
        <v>260</v>
      </c>
      <c r="J76" s="4"/>
      <c r="K76" s="6">
        <v>0</v>
      </c>
      <c r="L76" s="4"/>
      <c r="M76" s="6">
        <v>0</v>
      </c>
      <c r="N76" s="4"/>
      <c r="O76" s="6">
        <v>0</v>
      </c>
      <c r="P76" s="4"/>
      <c r="Q76" s="6">
        <v>0</v>
      </c>
      <c r="R76" s="4"/>
      <c r="S76" s="6">
        <v>0</v>
      </c>
      <c r="T76" s="4"/>
      <c r="U76" s="6">
        <v>1000000</v>
      </c>
      <c r="V76" s="4"/>
      <c r="W76" s="6">
        <v>813348125000</v>
      </c>
      <c r="X76" s="4"/>
      <c r="Y76" s="6">
        <v>0</v>
      </c>
      <c r="Z76" s="4"/>
      <c r="AA76" s="6">
        <v>0</v>
      </c>
      <c r="AB76" s="4"/>
      <c r="AC76" s="6">
        <v>1000000</v>
      </c>
      <c r="AD76" s="4"/>
      <c r="AE76" s="6">
        <v>813348</v>
      </c>
      <c r="AF76" s="4"/>
      <c r="AG76" s="6">
        <v>813348125000</v>
      </c>
      <c r="AH76" s="4"/>
      <c r="AI76" s="6">
        <v>813316482765</v>
      </c>
      <c r="AJ76" s="4"/>
      <c r="AK76" s="8">
        <v>3.8566237038032414E-3</v>
      </c>
    </row>
    <row r="77" spans="1:37">
      <c r="A77" s="1" t="s">
        <v>261</v>
      </c>
      <c r="C77" s="4" t="s">
        <v>80</v>
      </c>
      <c r="D77" s="4"/>
      <c r="E77" s="4" t="s">
        <v>80</v>
      </c>
      <c r="F77" s="4"/>
      <c r="G77" s="4" t="s">
        <v>262</v>
      </c>
      <c r="H77" s="4"/>
      <c r="I77" s="4" t="s">
        <v>263</v>
      </c>
      <c r="J77" s="4"/>
      <c r="K77" s="6">
        <v>0</v>
      </c>
      <c r="L77" s="4"/>
      <c r="M77" s="6">
        <v>0</v>
      </c>
      <c r="N77" s="4"/>
      <c r="O77" s="6">
        <v>0</v>
      </c>
      <c r="P77" s="4"/>
      <c r="Q77" s="6">
        <v>0</v>
      </c>
      <c r="R77" s="4"/>
      <c r="S77" s="6">
        <v>0</v>
      </c>
      <c r="T77" s="4"/>
      <c r="U77" s="6">
        <v>3663838</v>
      </c>
      <c r="V77" s="4"/>
      <c r="W77" s="6">
        <v>3022345033409</v>
      </c>
      <c r="X77" s="4"/>
      <c r="Y77" s="6">
        <v>0</v>
      </c>
      <c r="Z77" s="4"/>
      <c r="AA77" s="6">
        <v>0</v>
      </c>
      <c r="AB77" s="4"/>
      <c r="AC77" s="6">
        <v>3663838</v>
      </c>
      <c r="AD77" s="4"/>
      <c r="AE77" s="6">
        <v>847360</v>
      </c>
      <c r="AF77" s="4"/>
      <c r="AG77" s="6">
        <v>3022345033409</v>
      </c>
      <c r="AH77" s="4"/>
      <c r="AI77" s="6">
        <v>3104469464826</v>
      </c>
      <c r="AJ77" s="4"/>
      <c r="AK77" s="8">
        <v>1.4720924485727817E-2</v>
      </c>
    </row>
    <row r="78" spans="1:37">
      <c r="A78" s="1" t="s">
        <v>264</v>
      </c>
      <c r="C78" s="4" t="s">
        <v>80</v>
      </c>
      <c r="D78" s="4"/>
      <c r="E78" s="4" t="s">
        <v>80</v>
      </c>
      <c r="F78" s="4"/>
      <c r="G78" s="4" t="s">
        <v>109</v>
      </c>
      <c r="H78" s="4"/>
      <c r="I78" s="4" t="s">
        <v>265</v>
      </c>
      <c r="J78" s="4"/>
      <c r="K78" s="6">
        <v>0</v>
      </c>
      <c r="L78" s="4"/>
      <c r="M78" s="6">
        <v>0</v>
      </c>
      <c r="N78" s="4"/>
      <c r="O78" s="6">
        <v>0</v>
      </c>
      <c r="P78" s="4"/>
      <c r="Q78" s="6">
        <v>0</v>
      </c>
      <c r="R78" s="4"/>
      <c r="S78" s="6">
        <v>0</v>
      </c>
      <c r="T78" s="4"/>
      <c r="U78" s="6">
        <v>78700</v>
      </c>
      <c r="V78" s="4"/>
      <c r="W78" s="6">
        <v>54514393267</v>
      </c>
      <c r="X78" s="4"/>
      <c r="Y78" s="6">
        <v>0</v>
      </c>
      <c r="Z78" s="4"/>
      <c r="AA78" s="6">
        <v>0</v>
      </c>
      <c r="AB78" s="4"/>
      <c r="AC78" s="6">
        <v>78700</v>
      </c>
      <c r="AD78" s="4"/>
      <c r="AE78" s="6">
        <v>694790</v>
      </c>
      <c r="AF78" s="4"/>
      <c r="AG78" s="6">
        <v>54514393266</v>
      </c>
      <c r="AH78" s="4"/>
      <c r="AI78" s="6">
        <v>54677854151</v>
      </c>
      <c r="AJ78" s="4"/>
      <c r="AK78" s="8">
        <v>2.5927411144423154E-4</v>
      </c>
    </row>
    <row r="79" spans="1:37">
      <c r="A79" s="1" t="s">
        <v>266</v>
      </c>
      <c r="C79" s="4" t="s">
        <v>80</v>
      </c>
      <c r="D79" s="4"/>
      <c r="E79" s="4" t="s">
        <v>80</v>
      </c>
      <c r="F79" s="4"/>
      <c r="G79" s="4" t="s">
        <v>267</v>
      </c>
      <c r="H79" s="4"/>
      <c r="I79" s="4" t="s">
        <v>268</v>
      </c>
      <c r="J79" s="4"/>
      <c r="K79" s="6">
        <v>0</v>
      </c>
      <c r="L79" s="4"/>
      <c r="M79" s="6">
        <v>0</v>
      </c>
      <c r="N79" s="4"/>
      <c r="O79" s="6">
        <v>0</v>
      </c>
      <c r="P79" s="4"/>
      <c r="Q79" s="6">
        <v>0</v>
      </c>
      <c r="R79" s="4"/>
      <c r="S79" s="6">
        <v>0</v>
      </c>
      <c r="T79" s="4"/>
      <c r="U79" s="6">
        <v>25100</v>
      </c>
      <c r="V79" s="4"/>
      <c r="W79" s="6">
        <v>22269833918</v>
      </c>
      <c r="X79" s="4"/>
      <c r="Y79" s="6">
        <v>0</v>
      </c>
      <c r="Z79" s="4"/>
      <c r="AA79" s="6">
        <v>0</v>
      </c>
      <c r="AB79" s="4"/>
      <c r="AC79" s="6">
        <v>25100</v>
      </c>
      <c r="AD79" s="4"/>
      <c r="AE79" s="6">
        <v>894000</v>
      </c>
      <c r="AF79" s="4"/>
      <c r="AG79" s="6">
        <v>22269833918</v>
      </c>
      <c r="AH79" s="4"/>
      <c r="AI79" s="6">
        <v>22438530473</v>
      </c>
      <c r="AJ79" s="4"/>
      <c r="AK79" s="8">
        <v>1.0640011647924199E-4</v>
      </c>
    </row>
    <row r="80" spans="1:37">
      <c r="A80" s="1" t="s">
        <v>274</v>
      </c>
      <c r="C80" s="4" t="s">
        <v>80</v>
      </c>
      <c r="D80" s="4"/>
      <c r="E80" s="4" t="s">
        <v>80</v>
      </c>
      <c r="F80" s="4"/>
      <c r="G80" s="4" t="s">
        <v>412</v>
      </c>
      <c r="H80" s="4"/>
      <c r="I80" s="4" t="s">
        <v>309</v>
      </c>
      <c r="J80" s="4"/>
      <c r="K80" s="16">
        <v>0.185</v>
      </c>
      <c r="L80" s="4"/>
      <c r="M80" s="4">
        <v>0</v>
      </c>
      <c r="N80" s="4"/>
      <c r="O80" s="6">
        <v>5449295</v>
      </c>
      <c r="P80" s="4"/>
      <c r="Q80" s="6">
        <v>5176846500000</v>
      </c>
      <c r="R80" s="4"/>
      <c r="S80" s="6">
        <v>5141706469498</v>
      </c>
      <c r="T80" s="4"/>
      <c r="U80" s="6">
        <v>0</v>
      </c>
      <c r="V80" s="4"/>
      <c r="W80" s="6">
        <v>0</v>
      </c>
      <c r="X80" s="4"/>
      <c r="Y80" s="6">
        <v>0</v>
      </c>
      <c r="Z80" s="4"/>
      <c r="AA80" s="6">
        <v>0</v>
      </c>
      <c r="AB80" s="4"/>
      <c r="AC80" s="6">
        <v>5449295</v>
      </c>
      <c r="AD80" s="4"/>
      <c r="AE80" s="6"/>
      <c r="AF80" s="4"/>
      <c r="AG80" s="6">
        <v>5176846500000</v>
      </c>
      <c r="AH80" s="4"/>
      <c r="AI80" s="6">
        <f>5150319429825-199574849</f>
        <v>5150119854976</v>
      </c>
      <c r="AJ80" s="4"/>
      <c r="AK80" s="8">
        <v>2.4421089122162926E-2</v>
      </c>
    </row>
    <row r="81" spans="3:37" ht="24.75" thickBot="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>
        <f>SUM(Q9:Q80)</f>
        <v>165995451013975</v>
      </c>
      <c r="R81" s="4"/>
      <c r="S81" s="11">
        <f>SUM(S9:S80)</f>
        <v>171621133762032</v>
      </c>
      <c r="T81" s="4"/>
      <c r="U81" s="4"/>
      <c r="V81" s="4"/>
      <c r="W81" s="11">
        <f>SUM(W9:W80)</f>
        <v>9323440773780</v>
      </c>
      <c r="X81" s="4"/>
      <c r="Y81" s="4"/>
      <c r="Z81" s="4"/>
      <c r="AA81" s="11">
        <f>SUM(AA9:AA80)</f>
        <v>12909051159870</v>
      </c>
      <c r="AB81" s="4"/>
      <c r="AC81" s="4"/>
      <c r="AD81" s="4"/>
      <c r="AE81" s="4"/>
      <c r="AF81" s="4"/>
      <c r="AG81" s="11">
        <f>SUM(AG9:AG80)</f>
        <v>162982901719183</v>
      </c>
      <c r="AH81" s="4"/>
      <c r="AI81" s="11">
        <f>SUM(AI9:AI80)</f>
        <v>169118092142744</v>
      </c>
      <c r="AJ81" s="4"/>
      <c r="AK81" s="12">
        <f>SUM(AK9:AK80)</f>
        <v>0.8019324048153359</v>
      </c>
    </row>
    <row r="82" spans="3:37" ht="24.75" thickTop="1">
      <c r="Q82" s="17"/>
      <c r="R82" s="17"/>
      <c r="S82" s="17"/>
      <c r="AG82" s="3"/>
      <c r="AI82" s="3"/>
    </row>
    <row r="83" spans="3:37"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3:37">
      <c r="AI84" s="1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4"/>
  <sheetViews>
    <sheetView rightToLeft="1" workbookViewId="0">
      <selection activeCell="I79" sqref="I79"/>
    </sheetView>
  </sheetViews>
  <sheetFormatPr defaultRowHeight="24"/>
  <cols>
    <col min="1" max="1" width="33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4.7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4.75">
      <c r="A7" s="20" t="s">
        <v>3</v>
      </c>
      <c r="C7" s="20" t="s">
        <v>7</v>
      </c>
      <c r="E7" s="20" t="s">
        <v>269</v>
      </c>
      <c r="G7" s="20" t="s">
        <v>270</v>
      </c>
      <c r="I7" s="20" t="s">
        <v>271</v>
      </c>
      <c r="K7" s="20" t="s">
        <v>272</v>
      </c>
      <c r="M7" s="20" t="s">
        <v>273</v>
      </c>
    </row>
    <row r="8" spans="1:13">
      <c r="A8" s="1" t="s">
        <v>79</v>
      </c>
      <c r="C8" s="6">
        <v>979500</v>
      </c>
      <c r="D8" s="4"/>
      <c r="E8" s="6">
        <v>940000</v>
      </c>
      <c r="F8" s="4"/>
      <c r="G8" s="6">
        <v>989247</v>
      </c>
      <c r="H8" s="4"/>
      <c r="I8" s="8">
        <f>(E8-G8)/E8</f>
        <v>-5.2390425531914891E-2</v>
      </c>
      <c r="J8" s="4"/>
      <c r="K8" s="6">
        <v>968967436500</v>
      </c>
      <c r="M8" s="1" t="s">
        <v>407</v>
      </c>
    </row>
    <row r="9" spans="1:13">
      <c r="A9" s="1" t="s">
        <v>162</v>
      </c>
      <c r="C9" s="6">
        <v>3497458</v>
      </c>
      <c r="D9" s="4"/>
      <c r="E9" s="6">
        <v>957000</v>
      </c>
      <c r="F9" s="4"/>
      <c r="G9" s="6">
        <v>985616</v>
      </c>
      <c r="H9" s="4"/>
      <c r="I9" s="8">
        <f t="shared" ref="I9:I72" si="0">(E9-G9)/E9</f>
        <v>-2.9901776384535006E-2</v>
      </c>
      <c r="J9" s="4"/>
      <c r="K9" s="6">
        <v>3447150564128</v>
      </c>
      <c r="M9" s="1" t="s">
        <v>407</v>
      </c>
    </row>
    <row r="10" spans="1:13">
      <c r="A10" s="1" t="s">
        <v>248</v>
      </c>
      <c r="C10" s="6">
        <v>1700000</v>
      </c>
      <c r="D10" s="4"/>
      <c r="E10" s="6">
        <v>999999</v>
      </c>
      <c r="F10" s="4"/>
      <c r="G10" s="6">
        <v>998440</v>
      </c>
      <c r="H10" s="4"/>
      <c r="I10" s="8">
        <f t="shared" si="0"/>
        <v>1.559001559001559E-3</v>
      </c>
      <c r="J10" s="4"/>
      <c r="K10" s="6">
        <v>1697348000000</v>
      </c>
      <c r="M10" s="1" t="s">
        <v>407</v>
      </c>
    </row>
    <row r="11" spans="1:13">
      <c r="A11" s="1" t="s">
        <v>247</v>
      </c>
      <c r="C11" s="6">
        <v>726612</v>
      </c>
      <c r="D11" s="4"/>
      <c r="E11" s="6">
        <v>999000</v>
      </c>
      <c r="F11" s="4"/>
      <c r="G11" s="6">
        <v>998750</v>
      </c>
      <c r="H11" s="4"/>
      <c r="I11" s="8">
        <f t="shared" si="0"/>
        <v>2.5025025025025025E-4</v>
      </c>
      <c r="J11" s="4"/>
      <c r="K11" s="6">
        <v>725703735000</v>
      </c>
      <c r="M11" s="1" t="s">
        <v>407</v>
      </c>
    </row>
    <row r="12" spans="1:13">
      <c r="A12" s="1" t="s">
        <v>249</v>
      </c>
      <c r="C12" s="6">
        <v>3900000</v>
      </c>
      <c r="D12" s="4"/>
      <c r="E12" s="6">
        <v>1000000</v>
      </c>
      <c r="F12" s="4"/>
      <c r="G12" s="6">
        <v>998750</v>
      </c>
      <c r="H12" s="4"/>
      <c r="I12" s="8">
        <f t="shared" si="0"/>
        <v>1.25E-3</v>
      </c>
      <c r="J12" s="4"/>
      <c r="K12" s="6">
        <v>3895125000000</v>
      </c>
      <c r="M12" s="1" t="s">
        <v>407</v>
      </c>
    </row>
    <row r="13" spans="1:13">
      <c r="A13" s="1" t="s">
        <v>244</v>
      </c>
      <c r="C13" s="6">
        <v>1000000</v>
      </c>
      <c r="D13" s="4"/>
      <c r="E13" s="6">
        <v>1000000</v>
      </c>
      <c r="F13" s="4"/>
      <c r="G13" s="6">
        <v>998750</v>
      </c>
      <c r="H13" s="4"/>
      <c r="I13" s="8">
        <f t="shared" si="0"/>
        <v>1.25E-3</v>
      </c>
      <c r="J13" s="4"/>
      <c r="K13" s="6">
        <v>998750000000</v>
      </c>
      <c r="M13" s="1" t="s">
        <v>407</v>
      </c>
    </row>
    <row r="14" spans="1:13">
      <c r="A14" s="1" t="s">
        <v>250</v>
      </c>
      <c r="C14" s="6">
        <v>1000000</v>
      </c>
      <c r="D14" s="4"/>
      <c r="E14" s="6">
        <v>1000000</v>
      </c>
      <c r="F14" s="4"/>
      <c r="G14" s="6">
        <v>996528</v>
      </c>
      <c r="H14" s="4"/>
      <c r="I14" s="8">
        <f t="shared" si="0"/>
        <v>3.4719999999999998E-3</v>
      </c>
      <c r="J14" s="4"/>
      <c r="K14" s="6">
        <v>996528000000</v>
      </c>
      <c r="M14" s="1" t="s">
        <v>407</v>
      </c>
    </row>
    <row r="15" spans="1:13">
      <c r="A15" s="1" t="s">
        <v>87</v>
      </c>
      <c r="C15" s="6">
        <v>3700000</v>
      </c>
      <c r="D15" s="4"/>
      <c r="E15" s="6">
        <v>965000</v>
      </c>
      <c r="F15" s="4"/>
      <c r="G15" s="6">
        <v>965300</v>
      </c>
      <c r="H15" s="4"/>
      <c r="I15" s="8">
        <f t="shared" si="0"/>
        <v>-3.1088082901554402E-4</v>
      </c>
      <c r="J15" s="4"/>
      <c r="K15" s="6">
        <v>3571610000000</v>
      </c>
      <c r="M15" s="1" t="s">
        <v>407</v>
      </c>
    </row>
    <row r="16" spans="1:13">
      <c r="A16" s="1" t="s">
        <v>159</v>
      </c>
      <c r="C16" s="6">
        <v>622879</v>
      </c>
      <c r="D16" s="4"/>
      <c r="E16" s="6">
        <v>1020000</v>
      </c>
      <c r="F16" s="4"/>
      <c r="G16" s="6">
        <v>991001</v>
      </c>
      <c r="H16" s="4"/>
      <c r="I16" s="8">
        <f t="shared" si="0"/>
        <v>2.8430392156862744E-2</v>
      </c>
      <c r="J16" s="4"/>
      <c r="K16" s="6">
        <v>617273711879</v>
      </c>
      <c r="M16" s="1" t="s">
        <v>407</v>
      </c>
    </row>
    <row r="17" spans="1:13">
      <c r="A17" s="1" t="s">
        <v>111</v>
      </c>
      <c r="C17" s="6">
        <v>865175</v>
      </c>
      <c r="D17" s="4"/>
      <c r="E17" s="6">
        <v>807900</v>
      </c>
      <c r="F17" s="4"/>
      <c r="G17" s="6">
        <v>816591</v>
      </c>
      <c r="H17" s="4"/>
      <c r="I17" s="8">
        <f t="shared" si="0"/>
        <v>-1.0757519494987003E-2</v>
      </c>
      <c r="J17" s="4"/>
      <c r="K17" s="6">
        <v>706494118425</v>
      </c>
      <c r="M17" s="1" t="s">
        <v>407</v>
      </c>
    </row>
    <row r="18" spans="1:13">
      <c r="A18" s="1" t="s">
        <v>114</v>
      </c>
      <c r="C18" s="6">
        <v>719475</v>
      </c>
      <c r="D18" s="4"/>
      <c r="E18" s="6">
        <v>795190</v>
      </c>
      <c r="F18" s="4"/>
      <c r="G18" s="6">
        <v>803430</v>
      </c>
      <c r="H18" s="4"/>
      <c r="I18" s="8">
        <f t="shared" si="0"/>
        <v>-1.0362303348885172E-2</v>
      </c>
      <c r="J18" s="4"/>
      <c r="K18" s="6">
        <v>578047799250</v>
      </c>
      <c r="M18" s="1" t="s">
        <v>407</v>
      </c>
    </row>
    <row r="19" spans="1:13">
      <c r="A19" s="1" t="s">
        <v>202</v>
      </c>
      <c r="C19" s="6">
        <v>1998800</v>
      </c>
      <c r="D19" s="4"/>
      <c r="E19" s="6">
        <v>1000000</v>
      </c>
      <c r="F19" s="4"/>
      <c r="G19" s="6">
        <v>977459</v>
      </c>
      <c r="H19" s="4"/>
      <c r="I19" s="8">
        <f t="shared" si="0"/>
        <v>2.2540999999999999E-2</v>
      </c>
      <c r="J19" s="4"/>
      <c r="K19" s="6">
        <v>1953745049200</v>
      </c>
      <c r="M19" s="1" t="s">
        <v>407</v>
      </c>
    </row>
    <row r="20" spans="1:13">
      <c r="A20" s="1" t="s">
        <v>211</v>
      </c>
      <c r="C20" s="6">
        <v>100000</v>
      </c>
      <c r="D20" s="4"/>
      <c r="E20" s="6">
        <v>970000</v>
      </c>
      <c r="F20" s="4"/>
      <c r="G20" s="6">
        <v>970399</v>
      </c>
      <c r="H20" s="4"/>
      <c r="I20" s="8">
        <f t="shared" si="0"/>
        <v>-4.1134020618556699E-4</v>
      </c>
      <c r="J20" s="4"/>
      <c r="K20" s="6">
        <v>97039900000</v>
      </c>
      <c r="M20" s="1" t="s">
        <v>407</v>
      </c>
    </row>
    <row r="21" spans="1:13">
      <c r="A21" s="1" t="s">
        <v>118</v>
      </c>
      <c r="C21" s="6">
        <v>1715451</v>
      </c>
      <c r="D21" s="4"/>
      <c r="E21" s="6">
        <v>955370</v>
      </c>
      <c r="F21" s="4"/>
      <c r="G21" s="6">
        <v>956599</v>
      </c>
      <c r="H21" s="4"/>
      <c r="I21" s="8">
        <f t="shared" si="0"/>
        <v>-1.2864125940735003E-3</v>
      </c>
      <c r="J21" s="4"/>
      <c r="K21" s="6">
        <v>1640998711149</v>
      </c>
      <c r="M21" s="1" t="s">
        <v>407</v>
      </c>
    </row>
    <row r="22" spans="1:13">
      <c r="A22" s="1" t="s">
        <v>120</v>
      </c>
      <c r="C22" s="6">
        <v>2061593</v>
      </c>
      <c r="D22" s="4"/>
      <c r="E22" s="6">
        <v>944850</v>
      </c>
      <c r="F22" s="4"/>
      <c r="G22" s="6">
        <v>944175</v>
      </c>
      <c r="H22" s="4"/>
      <c r="I22" s="8">
        <f t="shared" si="0"/>
        <v>7.1439911096999524E-4</v>
      </c>
      <c r="J22" s="4"/>
      <c r="K22" s="6">
        <v>1946504570775</v>
      </c>
      <c r="M22" s="1" t="s">
        <v>407</v>
      </c>
    </row>
    <row r="23" spans="1:13">
      <c r="A23" s="1" t="s">
        <v>214</v>
      </c>
      <c r="C23" s="6">
        <v>4721729</v>
      </c>
      <c r="D23" s="4"/>
      <c r="E23" s="6">
        <v>1000000</v>
      </c>
      <c r="F23" s="4"/>
      <c r="G23" s="6">
        <v>996666</v>
      </c>
      <c r="H23" s="4"/>
      <c r="I23" s="8">
        <f t="shared" si="0"/>
        <v>3.3340000000000002E-3</v>
      </c>
      <c r="J23" s="4"/>
      <c r="K23" s="6">
        <v>4705986755514</v>
      </c>
      <c r="M23" s="1" t="s">
        <v>407</v>
      </c>
    </row>
    <row r="24" spans="1:13">
      <c r="A24" s="1" t="s">
        <v>152</v>
      </c>
      <c r="C24" s="6">
        <v>1219535</v>
      </c>
      <c r="D24" s="4"/>
      <c r="E24" s="6">
        <v>990000</v>
      </c>
      <c r="F24" s="4"/>
      <c r="G24" s="6">
        <v>946537</v>
      </c>
      <c r="H24" s="4"/>
      <c r="I24" s="8">
        <f t="shared" si="0"/>
        <v>4.3902020202020199E-2</v>
      </c>
      <c r="J24" s="4"/>
      <c r="K24" s="6">
        <v>1154335000295</v>
      </c>
      <c r="M24" s="1" t="s">
        <v>407</v>
      </c>
    </row>
    <row r="25" spans="1:13">
      <c r="A25" s="1" t="s">
        <v>126</v>
      </c>
      <c r="C25" s="6">
        <v>1855248</v>
      </c>
      <c r="D25" s="4"/>
      <c r="E25" s="6">
        <v>927910</v>
      </c>
      <c r="F25" s="4"/>
      <c r="G25" s="6">
        <v>925512</v>
      </c>
      <c r="H25" s="4"/>
      <c r="I25" s="8">
        <f t="shared" si="0"/>
        <v>2.584302356909614E-3</v>
      </c>
      <c r="J25" s="4"/>
      <c r="K25" s="6">
        <v>1717054286976</v>
      </c>
      <c r="M25" s="1" t="s">
        <v>407</v>
      </c>
    </row>
    <row r="26" spans="1:13">
      <c r="A26" s="1" t="s">
        <v>135</v>
      </c>
      <c r="C26" s="6">
        <v>390729</v>
      </c>
      <c r="D26" s="4"/>
      <c r="E26" s="6">
        <v>826840</v>
      </c>
      <c r="F26" s="4"/>
      <c r="G26" s="6">
        <v>831403</v>
      </c>
      <c r="H26" s="4"/>
      <c r="I26" s="8">
        <f t="shared" si="0"/>
        <v>-5.5186009385128926E-3</v>
      </c>
      <c r="J26" s="4"/>
      <c r="K26" s="6">
        <v>324853262787</v>
      </c>
      <c r="M26" s="1" t="s">
        <v>407</v>
      </c>
    </row>
    <row r="27" spans="1:13">
      <c r="A27" s="1" t="s">
        <v>141</v>
      </c>
      <c r="C27" s="6">
        <v>744636</v>
      </c>
      <c r="D27" s="4"/>
      <c r="E27" s="6">
        <v>839000</v>
      </c>
      <c r="F27" s="4"/>
      <c r="G27" s="6">
        <v>844830</v>
      </c>
      <c r="H27" s="4"/>
      <c r="I27" s="8">
        <f t="shared" si="0"/>
        <v>-6.9487485101311086E-3</v>
      </c>
      <c r="J27" s="4"/>
      <c r="K27" s="6">
        <v>629090831880</v>
      </c>
      <c r="M27" s="1" t="s">
        <v>407</v>
      </c>
    </row>
    <row r="28" spans="1:13">
      <c r="A28" s="1" t="s">
        <v>256</v>
      </c>
      <c r="C28" s="6">
        <v>3000000</v>
      </c>
      <c r="D28" s="4"/>
      <c r="E28" s="6">
        <v>1000000</v>
      </c>
      <c r="F28" s="4"/>
      <c r="G28" s="6">
        <v>982143</v>
      </c>
      <c r="H28" s="4"/>
      <c r="I28" s="8">
        <f t="shared" si="0"/>
        <v>1.7857000000000001E-2</v>
      </c>
      <c r="J28" s="4"/>
      <c r="K28" s="6">
        <v>2946429000000</v>
      </c>
      <c r="M28" s="1" t="s">
        <v>407</v>
      </c>
    </row>
    <row r="29" spans="1:13">
      <c r="A29" s="1" t="s">
        <v>220</v>
      </c>
      <c r="C29" s="6">
        <v>6567600</v>
      </c>
      <c r="D29" s="4"/>
      <c r="E29" s="6">
        <v>960710</v>
      </c>
      <c r="F29" s="4"/>
      <c r="G29" s="6">
        <v>965646</v>
      </c>
      <c r="H29" s="4"/>
      <c r="I29" s="8">
        <f t="shared" si="0"/>
        <v>-5.1378667860228376E-3</v>
      </c>
      <c r="J29" s="4"/>
      <c r="K29" s="6">
        <v>6341976669600</v>
      </c>
      <c r="M29" s="1" t="s">
        <v>407</v>
      </c>
    </row>
    <row r="30" spans="1:13">
      <c r="A30" s="1" t="s">
        <v>217</v>
      </c>
      <c r="C30" s="6">
        <v>1238600</v>
      </c>
      <c r="D30" s="4"/>
      <c r="E30" s="6">
        <v>988000</v>
      </c>
      <c r="F30" s="4"/>
      <c r="G30" s="6">
        <v>987836</v>
      </c>
      <c r="H30" s="4"/>
      <c r="I30" s="8">
        <f t="shared" si="0"/>
        <v>1.6599190283400809E-4</v>
      </c>
      <c r="J30" s="4"/>
      <c r="K30" s="6">
        <v>1223533669600</v>
      </c>
      <c r="M30" s="1" t="s">
        <v>407</v>
      </c>
    </row>
    <row r="31" spans="1:13">
      <c r="A31" s="1" t="s">
        <v>155</v>
      </c>
      <c r="C31" s="6">
        <v>4000000</v>
      </c>
      <c r="D31" s="4"/>
      <c r="E31" s="6">
        <v>1000000</v>
      </c>
      <c r="F31" s="4"/>
      <c r="G31" s="6">
        <v>983197</v>
      </c>
      <c r="H31" s="4"/>
      <c r="I31" s="8">
        <f t="shared" si="0"/>
        <v>1.6802999999999998E-2</v>
      </c>
      <c r="J31" s="4"/>
      <c r="K31" s="6">
        <v>3932788000000</v>
      </c>
      <c r="M31" s="1" t="s">
        <v>407</v>
      </c>
    </row>
    <row r="32" spans="1:13">
      <c r="A32" s="1" t="s">
        <v>158</v>
      </c>
      <c r="C32" s="6">
        <v>2000000</v>
      </c>
      <c r="D32" s="4"/>
      <c r="E32" s="6">
        <v>1050000</v>
      </c>
      <c r="F32" s="4"/>
      <c r="G32" s="6">
        <v>985000</v>
      </c>
      <c r="H32" s="4"/>
      <c r="I32" s="8">
        <f t="shared" si="0"/>
        <v>6.1904761904761907E-2</v>
      </c>
      <c r="J32" s="4"/>
      <c r="K32" s="6">
        <v>1970000000000</v>
      </c>
      <c r="M32" s="1" t="s">
        <v>407</v>
      </c>
    </row>
    <row r="33" spans="1:13">
      <c r="A33" s="1" t="s">
        <v>240</v>
      </c>
      <c r="C33" s="6">
        <v>7038846</v>
      </c>
      <c r="D33" s="4"/>
      <c r="E33" s="6">
        <v>985000</v>
      </c>
      <c r="F33" s="4"/>
      <c r="G33" s="6">
        <v>959801</v>
      </c>
      <c r="H33" s="4"/>
      <c r="I33" s="8">
        <f t="shared" si="0"/>
        <v>2.5582741116751267E-2</v>
      </c>
      <c r="J33" s="4"/>
      <c r="K33" s="6">
        <v>6755891429646</v>
      </c>
      <c r="M33" s="1" t="s">
        <v>407</v>
      </c>
    </row>
    <row r="34" spans="1:13">
      <c r="A34" s="1" t="s">
        <v>143</v>
      </c>
      <c r="C34" s="6">
        <v>2042889</v>
      </c>
      <c r="D34" s="4"/>
      <c r="E34" s="6">
        <v>879360</v>
      </c>
      <c r="F34" s="4"/>
      <c r="G34" s="6">
        <v>883911</v>
      </c>
      <c r="H34" s="4"/>
      <c r="I34" s="8">
        <f t="shared" si="0"/>
        <v>-5.1753548034934498E-3</v>
      </c>
      <c r="J34" s="4"/>
      <c r="K34" s="6">
        <v>1805732058879</v>
      </c>
      <c r="M34" s="1" t="s">
        <v>407</v>
      </c>
    </row>
    <row r="35" spans="1:13">
      <c r="A35" s="1" t="s">
        <v>99</v>
      </c>
      <c r="C35" s="6">
        <v>4597639</v>
      </c>
      <c r="D35" s="4"/>
      <c r="E35" s="6">
        <v>806400</v>
      </c>
      <c r="F35" s="4"/>
      <c r="G35" s="6">
        <v>816521</v>
      </c>
      <c r="H35" s="4"/>
      <c r="I35" s="8">
        <f t="shared" si="0"/>
        <v>-1.2550843253968253E-2</v>
      </c>
      <c r="J35" s="4"/>
      <c r="K35" s="6">
        <v>3754068793919</v>
      </c>
      <c r="M35" s="1" t="s">
        <v>407</v>
      </c>
    </row>
    <row r="36" spans="1:13">
      <c r="A36" s="1" t="s">
        <v>237</v>
      </c>
      <c r="C36" s="6">
        <v>7021051</v>
      </c>
      <c r="D36" s="4"/>
      <c r="E36" s="6">
        <v>980000</v>
      </c>
      <c r="F36" s="4"/>
      <c r="G36" s="6">
        <v>989879</v>
      </c>
      <c r="H36" s="4"/>
      <c r="I36" s="8">
        <f t="shared" si="0"/>
        <v>-1.0080612244897959E-2</v>
      </c>
      <c r="J36" s="4"/>
      <c r="K36" s="6">
        <v>6949990942829</v>
      </c>
      <c r="M36" s="1" t="s">
        <v>407</v>
      </c>
    </row>
    <row r="37" spans="1:13">
      <c r="A37" s="1" t="s">
        <v>223</v>
      </c>
      <c r="C37" s="6">
        <v>5977306</v>
      </c>
      <c r="D37" s="4"/>
      <c r="E37" s="6">
        <v>978050</v>
      </c>
      <c r="F37" s="4"/>
      <c r="G37" s="6">
        <v>987288</v>
      </c>
      <c r="H37" s="4"/>
      <c r="I37" s="8">
        <f t="shared" si="0"/>
        <v>-9.4453248811410453E-3</v>
      </c>
      <c r="J37" s="4"/>
      <c r="K37" s="6">
        <v>5901322486128</v>
      </c>
      <c r="M37" s="1" t="s">
        <v>407</v>
      </c>
    </row>
    <row r="38" spans="1:13">
      <c r="A38" s="1" t="s">
        <v>102</v>
      </c>
      <c r="C38" s="6">
        <v>5937079</v>
      </c>
      <c r="D38" s="4"/>
      <c r="E38" s="6">
        <v>795000</v>
      </c>
      <c r="F38" s="4"/>
      <c r="G38" s="6">
        <v>803892</v>
      </c>
      <c r="H38" s="4"/>
      <c r="I38" s="8">
        <f t="shared" si="0"/>
        <v>-1.1184905660377359E-2</v>
      </c>
      <c r="J38" s="4"/>
      <c r="K38" s="6">
        <v>4772770311468</v>
      </c>
      <c r="M38" s="1" t="s">
        <v>407</v>
      </c>
    </row>
    <row r="39" spans="1:13">
      <c r="A39" s="1" t="s">
        <v>274</v>
      </c>
      <c r="C39" s="6">
        <v>5449295</v>
      </c>
      <c r="D39" s="4"/>
      <c r="E39" s="6">
        <v>1000000</v>
      </c>
      <c r="F39" s="4"/>
      <c r="G39" s="6">
        <v>945135</v>
      </c>
      <c r="H39" s="4"/>
      <c r="I39" s="8">
        <f t="shared" si="0"/>
        <v>5.4864999999999997E-2</v>
      </c>
      <c r="J39" s="4"/>
      <c r="K39" s="6">
        <v>5150319429825</v>
      </c>
      <c r="M39" s="1" t="s">
        <v>407</v>
      </c>
    </row>
    <row r="40" spans="1:13">
      <c r="A40" s="1" t="s">
        <v>105</v>
      </c>
      <c r="C40" s="6">
        <v>4983649</v>
      </c>
      <c r="D40" s="4"/>
      <c r="E40" s="6">
        <v>772010</v>
      </c>
      <c r="F40" s="4"/>
      <c r="G40" s="6">
        <v>782634</v>
      </c>
      <c r="H40" s="4"/>
      <c r="I40" s="8">
        <f t="shared" si="0"/>
        <v>-1.3761479773578063E-2</v>
      </c>
      <c r="J40" s="4"/>
      <c r="K40" s="6">
        <v>3900373151466</v>
      </c>
      <c r="M40" s="1" t="s">
        <v>407</v>
      </c>
    </row>
    <row r="41" spans="1:13">
      <c r="A41" s="1" t="s">
        <v>90</v>
      </c>
      <c r="C41" s="6">
        <v>4000000</v>
      </c>
      <c r="D41" s="4"/>
      <c r="E41" s="6">
        <v>1000000</v>
      </c>
      <c r="F41" s="4"/>
      <c r="G41" s="6">
        <v>1004521</v>
      </c>
      <c r="H41" s="4"/>
      <c r="I41" s="8">
        <f t="shared" si="0"/>
        <v>-4.5209999999999998E-3</v>
      </c>
      <c r="J41" s="4"/>
      <c r="K41" s="6">
        <v>4018084000000</v>
      </c>
      <c r="M41" s="1" t="s">
        <v>407</v>
      </c>
    </row>
    <row r="42" spans="1:13">
      <c r="A42" s="1" t="s">
        <v>229</v>
      </c>
      <c r="C42" s="6">
        <v>467500</v>
      </c>
      <c r="D42" s="4"/>
      <c r="E42" s="6">
        <v>955050</v>
      </c>
      <c r="F42" s="4"/>
      <c r="G42" s="6">
        <v>947330</v>
      </c>
      <c r="H42" s="4"/>
      <c r="I42" s="8">
        <f t="shared" si="0"/>
        <v>8.0833464216533164E-3</v>
      </c>
      <c r="J42" s="4"/>
      <c r="K42" s="6">
        <v>442876775000</v>
      </c>
      <c r="M42" s="1" t="s">
        <v>407</v>
      </c>
    </row>
    <row r="43" spans="1:13">
      <c r="A43" s="1" t="s">
        <v>226</v>
      </c>
      <c r="C43" s="6">
        <v>7958900</v>
      </c>
      <c r="D43" s="4"/>
      <c r="E43" s="6">
        <v>960990</v>
      </c>
      <c r="F43" s="4"/>
      <c r="G43" s="6">
        <v>972708</v>
      </c>
      <c r="H43" s="4"/>
      <c r="I43" s="8">
        <f t="shared" si="0"/>
        <v>-1.2193675272375363E-2</v>
      </c>
      <c r="J43" s="4"/>
      <c r="K43" s="6">
        <v>7741685701200</v>
      </c>
      <c r="M43" s="1" t="s">
        <v>407</v>
      </c>
    </row>
    <row r="44" spans="1:13">
      <c r="A44" s="1" t="s">
        <v>123</v>
      </c>
      <c r="C44" s="6">
        <v>2043466</v>
      </c>
      <c r="D44" s="4"/>
      <c r="E44" s="6">
        <v>679840</v>
      </c>
      <c r="F44" s="4"/>
      <c r="G44" s="6">
        <v>680600</v>
      </c>
      <c r="H44" s="4"/>
      <c r="I44" s="8">
        <f t="shared" si="0"/>
        <v>-1.1179100964932925E-3</v>
      </c>
      <c r="J44" s="4"/>
      <c r="K44" s="6">
        <v>1390782959600</v>
      </c>
      <c r="M44" s="1" t="s">
        <v>407</v>
      </c>
    </row>
    <row r="45" spans="1:13">
      <c r="A45" s="1" t="s">
        <v>146</v>
      </c>
      <c r="C45" s="6">
        <v>450000</v>
      </c>
      <c r="D45" s="4"/>
      <c r="E45" s="6">
        <v>1000000</v>
      </c>
      <c r="F45" s="4"/>
      <c r="G45" s="6">
        <v>969387</v>
      </c>
      <c r="H45" s="4"/>
      <c r="I45" s="8">
        <f t="shared" si="0"/>
        <v>3.0613000000000001E-2</v>
      </c>
      <c r="J45" s="4"/>
      <c r="K45" s="6">
        <v>436224150000</v>
      </c>
      <c r="M45" s="1" t="s">
        <v>407</v>
      </c>
    </row>
    <row r="46" spans="1:13">
      <c r="A46" s="1" t="s">
        <v>130</v>
      </c>
      <c r="C46" s="6">
        <v>674123</v>
      </c>
      <c r="D46" s="4"/>
      <c r="E46" s="6">
        <v>655310</v>
      </c>
      <c r="F46" s="4"/>
      <c r="G46" s="6">
        <v>656810</v>
      </c>
      <c r="H46" s="4"/>
      <c r="I46" s="8">
        <f t="shared" si="0"/>
        <v>-2.2889929956814332E-3</v>
      </c>
      <c r="J46" s="4"/>
      <c r="K46" s="6">
        <v>442770727630</v>
      </c>
      <c r="M46" s="1" t="s">
        <v>407</v>
      </c>
    </row>
    <row r="47" spans="1:13">
      <c r="A47" s="1" t="s">
        <v>108</v>
      </c>
      <c r="C47" s="6">
        <v>3182263</v>
      </c>
      <c r="D47" s="4"/>
      <c r="E47" s="6">
        <v>644120</v>
      </c>
      <c r="F47" s="4"/>
      <c r="G47" s="6">
        <v>646390</v>
      </c>
      <c r="H47" s="4"/>
      <c r="I47" s="8">
        <f t="shared" si="0"/>
        <v>-3.5241880394957462E-3</v>
      </c>
      <c r="J47" s="4"/>
      <c r="K47" s="6">
        <v>2056982980570</v>
      </c>
      <c r="M47" s="1" t="s">
        <v>407</v>
      </c>
    </row>
    <row r="48" spans="1:13">
      <c r="A48" s="1" t="s">
        <v>129</v>
      </c>
      <c r="C48" s="6">
        <v>3762578</v>
      </c>
      <c r="D48" s="4"/>
      <c r="E48" s="6">
        <v>665650</v>
      </c>
      <c r="F48" s="4"/>
      <c r="G48" s="6">
        <v>667430</v>
      </c>
      <c r="H48" s="4"/>
      <c r="I48" s="8">
        <f t="shared" si="0"/>
        <v>-2.6740779689025766E-3</v>
      </c>
      <c r="J48" s="4"/>
      <c r="K48" s="6">
        <v>2511257434540</v>
      </c>
      <c r="M48" s="1" t="s">
        <v>407</v>
      </c>
    </row>
    <row r="49" spans="1:13">
      <c r="A49" s="1" t="s">
        <v>264</v>
      </c>
      <c r="C49" s="6">
        <v>78700</v>
      </c>
      <c r="D49" s="4"/>
      <c r="E49" s="6">
        <v>693920</v>
      </c>
      <c r="F49" s="4"/>
      <c r="G49" s="6">
        <v>694790</v>
      </c>
      <c r="H49" s="4"/>
      <c r="I49" s="8">
        <f t="shared" si="0"/>
        <v>-1.2537468296057181E-3</v>
      </c>
      <c r="J49" s="4"/>
      <c r="K49" s="6">
        <v>54679973000</v>
      </c>
      <c r="M49" s="1" t="s">
        <v>407</v>
      </c>
    </row>
    <row r="50" spans="1:13">
      <c r="A50" s="1" t="s">
        <v>116</v>
      </c>
      <c r="C50" s="6">
        <v>3583172</v>
      </c>
      <c r="D50" s="4"/>
      <c r="E50" s="6">
        <v>621500</v>
      </c>
      <c r="F50" s="4"/>
      <c r="G50" s="6">
        <v>626417</v>
      </c>
      <c r="H50" s="4"/>
      <c r="I50" s="8">
        <f t="shared" si="0"/>
        <v>-7.9115044247787605E-3</v>
      </c>
      <c r="J50" s="4"/>
      <c r="K50" s="6">
        <v>2244559854724</v>
      </c>
      <c r="M50" s="1" t="s">
        <v>407</v>
      </c>
    </row>
    <row r="51" spans="1:13">
      <c r="A51" s="1" t="s">
        <v>132</v>
      </c>
      <c r="C51" s="6">
        <v>1115467</v>
      </c>
      <c r="D51" s="4"/>
      <c r="E51" s="6">
        <v>636780</v>
      </c>
      <c r="F51" s="4"/>
      <c r="G51" s="6">
        <v>638950</v>
      </c>
      <c r="H51" s="4"/>
      <c r="I51" s="8">
        <f t="shared" si="0"/>
        <v>-3.4077703445459968E-3</v>
      </c>
      <c r="J51" s="4"/>
      <c r="K51" s="6">
        <v>712727639650</v>
      </c>
      <c r="M51" s="1" t="s">
        <v>407</v>
      </c>
    </row>
    <row r="52" spans="1:13">
      <c r="A52" s="1" t="s">
        <v>138</v>
      </c>
      <c r="C52" s="6">
        <v>1510972</v>
      </c>
      <c r="D52" s="4"/>
      <c r="E52" s="6">
        <v>633510</v>
      </c>
      <c r="F52" s="4"/>
      <c r="G52" s="6">
        <v>636350</v>
      </c>
      <c r="H52" s="4"/>
      <c r="I52" s="8">
        <f t="shared" si="0"/>
        <v>-4.4829600164164735E-3</v>
      </c>
      <c r="J52" s="4"/>
      <c r="K52" s="6">
        <v>961507032200</v>
      </c>
      <c r="M52" s="1" t="s">
        <v>407</v>
      </c>
    </row>
    <row r="53" spans="1:13">
      <c r="A53" s="1" t="s">
        <v>84</v>
      </c>
      <c r="C53" s="6">
        <v>2000000</v>
      </c>
      <c r="D53" s="4"/>
      <c r="E53" s="6">
        <v>1000000</v>
      </c>
      <c r="F53" s="4"/>
      <c r="G53" s="6">
        <v>961517</v>
      </c>
      <c r="H53" s="4"/>
      <c r="I53" s="8">
        <f t="shared" si="0"/>
        <v>3.8483000000000003E-2</v>
      </c>
      <c r="J53" s="4"/>
      <c r="K53" s="6">
        <v>1923034000000</v>
      </c>
      <c r="M53" s="1" t="s">
        <v>407</v>
      </c>
    </row>
    <row r="54" spans="1:13">
      <c r="A54" s="1" t="s">
        <v>96</v>
      </c>
      <c r="C54" s="6">
        <v>1209361</v>
      </c>
      <c r="D54" s="4"/>
      <c r="E54" s="6">
        <v>618970</v>
      </c>
      <c r="F54" s="4"/>
      <c r="G54" s="6">
        <v>621430</v>
      </c>
      <c r="H54" s="4"/>
      <c r="I54" s="8">
        <f t="shared" si="0"/>
        <v>-3.97434447549962E-3</v>
      </c>
      <c r="J54" s="4"/>
      <c r="K54" s="6">
        <v>751533206230</v>
      </c>
      <c r="M54" s="1" t="s">
        <v>407</v>
      </c>
    </row>
    <row r="55" spans="1:13">
      <c r="A55" s="1" t="s">
        <v>93</v>
      </c>
      <c r="C55" s="6">
        <v>1070900</v>
      </c>
      <c r="D55" s="4"/>
      <c r="E55" s="6">
        <v>614141</v>
      </c>
      <c r="F55" s="4"/>
      <c r="G55" s="6">
        <v>616159</v>
      </c>
      <c r="H55" s="4"/>
      <c r="I55" s="8">
        <f t="shared" si="0"/>
        <v>-3.2858903737089692E-3</v>
      </c>
      <c r="J55" s="4"/>
      <c r="K55" s="6">
        <v>659844673100</v>
      </c>
      <c r="M55" s="1" t="s">
        <v>407</v>
      </c>
    </row>
    <row r="56" spans="1:13">
      <c r="A56" s="1" t="s">
        <v>231</v>
      </c>
      <c r="C56" s="6">
        <v>1697976</v>
      </c>
      <c r="D56" s="4"/>
      <c r="E56" s="6">
        <v>929430</v>
      </c>
      <c r="F56" s="4"/>
      <c r="G56" s="6">
        <v>934695</v>
      </c>
      <c r="H56" s="4"/>
      <c r="I56" s="8">
        <f t="shared" si="0"/>
        <v>-5.664762273651593E-3</v>
      </c>
      <c r="J56" s="4"/>
      <c r="K56" s="6">
        <v>1587089677320</v>
      </c>
      <c r="M56" s="1" t="s">
        <v>407</v>
      </c>
    </row>
    <row r="57" spans="1:13">
      <c r="A57" s="1" t="s">
        <v>165</v>
      </c>
      <c r="C57" s="6">
        <v>7500000</v>
      </c>
      <c r="D57" s="4"/>
      <c r="E57" s="6">
        <v>940000</v>
      </c>
      <c r="F57" s="4"/>
      <c r="G57" s="6">
        <v>953845</v>
      </c>
      <c r="H57" s="4"/>
      <c r="I57" s="8">
        <f t="shared" si="0"/>
        <v>-1.4728723404255319E-2</v>
      </c>
      <c r="J57" s="4"/>
      <c r="K57" s="6">
        <v>7153837500000</v>
      </c>
      <c r="M57" s="1" t="s">
        <v>407</v>
      </c>
    </row>
    <row r="58" spans="1:13">
      <c r="A58" s="1" t="s">
        <v>234</v>
      </c>
      <c r="C58" s="6">
        <v>6000000</v>
      </c>
      <c r="D58" s="4"/>
      <c r="E58" s="6">
        <v>974500</v>
      </c>
      <c r="F58" s="4"/>
      <c r="G58" s="6">
        <v>968865</v>
      </c>
      <c r="H58" s="4"/>
      <c r="I58" s="8">
        <f t="shared" si="0"/>
        <v>5.7824525397639813E-3</v>
      </c>
      <c r="J58" s="4"/>
      <c r="K58" s="6">
        <v>5813190000000</v>
      </c>
      <c r="M58" s="1" t="s">
        <v>407</v>
      </c>
    </row>
    <row r="59" spans="1:13">
      <c r="A59" s="1" t="s">
        <v>149</v>
      </c>
      <c r="C59" s="6">
        <v>1994901</v>
      </c>
      <c r="D59" s="4"/>
      <c r="E59" s="6">
        <v>1000000</v>
      </c>
      <c r="F59" s="4"/>
      <c r="G59" s="6">
        <v>1001088</v>
      </c>
      <c r="H59" s="4"/>
      <c r="I59" s="8">
        <f t="shared" si="0"/>
        <v>-1.088E-3</v>
      </c>
      <c r="J59" s="4"/>
      <c r="K59" s="6">
        <v>1997071452288</v>
      </c>
      <c r="M59" s="1" t="s">
        <v>407</v>
      </c>
    </row>
    <row r="60" spans="1:13">
      <c r="A60" s="1" t="s">
        <v>183</v>
      </c>
      <c r="C60" s="6">
        <v>1000000</v>
      </c>
      <c r="D60" s="4"/>
      <c r="E60" s="6">
        <v>967210</v>
      </c>
      <c r="F60" s="4"/>
      <c r="G60" s="6">
        <v>959985</v>
      </c>
      <c r="H60" s="4"/>
      <c r="I60" s="8">
        <f t="shared" si="0"/>
        <v>7.4699393099740491E-3</v>
      </c>
      <c r="J60" s="4"/>
      <c r="K60" s="6">
        <v>959985000000</v>
      </c>
      <c r="M60" s="1" t="s">
        <v>407</v>
      </c>
    </row>
    <row r="61" spans="1:13">
      <c r="A61" s="1" t="s">
        <v>186</v>
      </c>
      <c r="C61" s="6">
        <v>4000000</v>
      </c>
      <c r="D61" s="4"/>
      <c r="E61" s="6">
        <v>988360</v>
      </c>
      <c r="F61" s="4"/>
      <c r="G61" s="6">
        <v>986542</v>
      </c>
      <c r="H61" s="4"/>
      <c r="I61" s="8">
        <f t="shared" si="0"/>
        <v>1.8394107410255372E-3</v>
      </c>
      <c r="J61" s="4"/>
      <c r="K61" s="6">
        <v>3946168000000</v>
      </c>
      <c r="M61" s="1" t="s">
        <v>407</v>
      </c>
    </row>
    <row r="62" spans="1:13">
      <c r="A62" s="1" t="s">
        <v>189</v>
      </c>
      <c r="C62" s="6">
        <v>1011900</v>
      </c>
      <c r="D62" s="4"/>
      <c r="E62" s="6">
        <v>962080</v>
      </c>
      <c r="F62" s="4"/>
      <c r="G62" s="6">
        <v>959963</v>
      </c>
      <c r="H62" s="4"/>
      <c r="I62" s="8">
        <f t="shared" si="0"/>
        <v>2.2004407117911192E-3</v>
      </c>
      <c r="J62" s="4"/>
      <c r="K62" s="6">
        <v>971386559700</v>
      </c>
      <c r="M62" s="1" t="s">
        <v>407</v>
      </c>
    </row>
    <row r="63" spans="1:13">
      <c r="A63" s="1" t="s">
        <v>194</v>
      </c>
      <c r="C63" s="6">
        <v>7500000</v>
      </c>
      <c r="D63" s="4"/>
      <c r="E63" s="6">
        <v>1010000</v>
      </c>
      <c r="F63" s="4"/>
      <c r="G63" s="6">
        <v>964450</v>
      </c>
      <c r="H63" s="4"/>
      <c r="I63" s="8">
        <f t="shared" si="0"/>
        <v>4.5099009900990097E-2</v>
      </c>
      <c r="J63" s="4"/>
      <c r="K63" s="6">
        <v>7233375000000</v>
      </c>
      <c r="M63" s="1" t="s">
        <v>407</v>
      </c>
    </row>
    <row r="64" spans="1:13">
      <c r="A64" s="1" t="s">
        <v>191</v>
      </c>
      <c r="C64" s="6">
        <v>300000</v>
      </c>
      <c r="D64" s="4"/>
      <c r="E64" s="6">
        <v>990500</v>
      </c>
      <c r="F64" s="4"/>
      <c r="G64" s="6">
        <v>978510</v>
      </c>
      <c r="H64" s="4"/>
      <c r="I64" s="8">
        <f t="shared" si="0"/>
        <v>1.2104997476022211E-2</v>
      </c>
      <c r="J64" s="4"/>
      <c r="K64" s="6">
        <v>293553000000</v>
      </c>
      <c r="M64" s="1" t="s">
        <v>407</v>
      </c>
    </row>
    <row r="65" spans="1:13">
      <c r="A65" s="1" t="s">
        <v>241</v>
      </c>
      <c r="C65" s="6">
        <v>4500000</v>
      </c>
      <c r="D65" s="4"/>
      <c r="E65" s="6">
        <v>1000000</v>
      </c>
      <c r="F65" s="4"/>
      <c r="G65" s="6">
        <v>1001967</v>
      </c>
      <c r="H65" s="4"/>
      <c r="I65" s="8">
        <f t="shared" si="0"/>
        <v>-1.967E-3</v>
      </c>
      <c r="J65" s="4"/>
      <c r="K65" s="6">
        <v>4508851500000</v>
      </c>
      <c r="M65" s="1" t="s">
        <v>407</v>
      </c>
    </row>
    <row r="66" spans="1:13">
      <c r="A66" s="1" t="s">
        <v>171</v>
      </c>
      <c r="C66" s="6">
        <v>3977021</v>
      </c>
      <c r="D66" s="4"/>
      <c r="E66" s="6">
        <v>867500</v>
      </c>
      <c r="F66" s="4"/>
      <c r="G66" s="6">
        <v>874591</v>
      </c>
      <c r="H66" s="4"/>
      <c r="I66" s="8">
        <f t="shared" si="0"/>
        <v>-8.1740634005763695E-3</v>
      </c>
      <c r="J66" s="4"/>
      <c r="K66" s="6">
        <v>3478266773411</v>
      </c>
      <c r="M66" s="1" t="s">
        <v>407</v>
      </c>
    </row>
    <row r="67" spans="1:13">
      <c r="A67" s="1" t="s">
        <v>177</v>
      </c>
      <c r="C67" s="6">
        <v>2500000</v>
      </c>
      <c r="D67" s="4"/>
      <c r="E67" s="6">
        <v>899350</v>
      </c>
      <c r="F67" s="4"/>
      <c r="G67" s="6">
        <v>898631</v>
      </c>
      <c r="H67" s="4"/>
      <c r="I67" s="8">
        <f t="shared" si="0"/>
        <v>7.9946628120309117E-4</v>
      </c>
      <c r="J67" s="4"/>
      <c r="K67" s="6">
        <v>2246577500000</v>
      </c>
      <c r="M67" s="1" t="s">
        <v>407</v>
      </c>
    </row>
    <row r="68" spans="1:13">
      <c r="A68" s="1" t="s">
        <v>196</v>
      </c>
      <c r="C68" s="6">
        <v>5066800</v>
      </c>
      <c r="D68" s="4"/>
      <c r="E68" s="6">
        <v>1000000</v>
      </c>
      <c r="F68" s="4"/>
      <c r="G68" s="6">
        <v>978940</v>
      </c>
      <c r="H68" s="4"/>
      <c r="I68" s="8">
        <f t="shared" si="0"/>
        <v>2.1059999999999999E-2</v>
      </c>
      <c r="J68" s="4"/>
      <c r="K68" s="6">
        <v>4960093192000</v>
      </c>
      <c r="M68" s="1" t="s">
        <v>407</v>
      </c>
    </row>
    <row r="69" spans="1:13">
      <c r="A69" s="1" t="s">
        <v>174</v>
      </c>
      <c r="C69" s="6">
        <v>1227255</v>
      </c>
      <c r="D69" s="4"/>
      <c r="E69" s="6">
        <v>858462</v>
      </c>
      <c r="F69" s="4"/>
      <c r="G69" s="6">
        <v>863211</v>
      </c>
      <c r="H69" s="4"/>
      <c r="I69" s="8">
        <f t="shared" si="0"/>
        <v>-5.5319862731256593E-3</v>
      </c>
      <c r="J69" s="4"/>
      <c r="K69" s="6">
        <v>1059380015805</v>
      </c>
      <c r="M69" s="1" t="s">
        <v>407</v>
      </c>
    </row>
    <row r="70" spans="1:13">
      <c r="A70" s="1" t="s">
        <v>199</v>
      </c>
      <c r="C70" s="6">
        <v>2000000</v>
      </c>
      <c r="D70" s="4"/>
      <c r="E70" s="6">
        <v>938420</v>
      </c>
      <c r="F70" s="4"/>
      <c r="G70" s="6">
        <v>936332</v>
      </c>
      <c r="H70" s="4"/>
      <c r="I70" s="8">
        <f t="shared" si="0"/>
        <v>2.2250165171245283E-3</v>
      </c>
      <c r="J70" s="4"/>
      <c r="K70" s="6">
        <v>1872664000000</v>
      </c>
      <c r="M70" s="1" t="s">
        <v>407</v>
      </c>
    </row>
    <row r="71" spans="1:13">
      <c r="A71" s="1" t="s">
        <v>180</v>
      </c>
      <c r="C71" s="6">
        <v>1200000</v>
      </c>
      <c r="D71" s="4"/>
      <c r="E71" s="6">
        <v>847000</v>
      </c>
      <c r="F71" s="4"/>
      <c r="G71" s="6">
        <v>861803</v>
      </c>
      <c r="H71" s="4"/>
      <c r="I71" s="8">
        <f t="shared" si="0"/>
        <v>-1.7476977567886659E-2</v>
      </c>
      <c r="J71" s="4"/>
      <c r="K71" s="6">
        <v>1034163600000</v>
      </c>
      <c r="M71" s="1" t="s">
        <v>407</v>
      </c>
    </row>
    <row r="72" spans="1:13">
      <c r="A72" s="1" t="s">
        <v>168</v>
      </c>
      <c r="C72" s="6">
        <v>2000000</v>
      </c>
      <c r="D72" s="4"/>
      <c r="E72" s="6">
        <v>1010000</v>
      </c>
      <c r="F72" s="4"/>
      <c r="G72" s="6">
        <v>970631</v>
      </c>
      <c r="H72" s="4"/>
      <c r="I72" s="8">
        <f t="shared" si="0"/>
        <v>3.8979207920792076E-2</v>
      </c>
      <c r="J72" s="4"/>
      <c r="K72" s="6">
        <v>1941262000000</v>
      </c>
      <c r="M72" s="1" t="s">
        <v>407</v>
      </c>
    </row>
    <row r="73" spans="1:13">
      <c r="A73" s="1" t="s">
        <v>261</v>
      </c>
      <c r="C73" s="6">
        <v>3663838</v>
      </c>
      <c r="D73" s="4"/>
      <c r="E73" s="6">
        <v>827584</v>
      </c>
      <c r="F73" s="4"/>
      <c r="G73" s="6">
        <v>847360</v>
      </c>
      <c r="H73" s="4"/>
      <c r="I73" s="8">
        <f t="shared" ref="I73:I74" si="1">(E73-G73)/E73</f>
        <v>-2.3896063722836595E-2</v>
      </c>
      <c r="J73" s="4"/>
      <c r="K73" s="6">
        <v>3104589767680</v>
      </c>
      <c r="M73" s="1" t="s">
        <v>407</v>
      </c>
    </row>
    <row r="74" spans="1:13">
      <c r="A74" s="1" t="s">
        <v>258</v>
      </c>
      <c r="C74" s="6">
        <v>1000000</v>
      </c>
      <c r="D74" s="4"/>
      <c r="E74" s="6">
        <v>814325</v>
      </c>
      <c r="F74" s="4"/>
      <c r="G74" s="6">
        <v>813348</v>
      </c>
      <c r="H74" s="4"/>
      <c r="I74" s="8">
        <f t="shared" si="1"/>
        <v>1.1997666779234334E-3</v>
      </c>
      <c r="J74" s="4"/>
      <c r="K74" s="6">
        <v>813348000000</v>
      </c>
      <c r="M74" s="1" t="s">
        <v>407</v>
      </c>
    </row>
  </sheetData>
  <mergeCells count="11">
    <mergeCell ref="A2:M2"/>
    <mergeCell ref="A4:M4"/>
    <mergeCell ref="A3:M3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276</v>
      </c>
      <c r="C6" s="20" t="s">
        <v>277</v>
      </c>
      <c r="D6" s="20" t="s">
        <v>277</v>
      </c>
      <c r="E6" s="20" t="s">
        <v>277</v>
      </c>
      <c r="F6" s="20" t="s">
        <v>277</v>
      </c>
      <c r="G6" s="20" t="s">
        <v>277</v>
      </c>
      <c r="H6" s="20" t="s">
        <v>277</v>
      </c>
      <c r="I6" s="20" t="s">
        <v>277</v>
      </c>
      <c r="K6" s="20" t="s">
        <v>406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276</v>
      </c>
      <c r="C7" s="20" t="s">
        <v>278</v>
      </c>
      <c r="E7" s="20" t="s">
        <v>279</v>
      </c>
      <c r="G7" s="20" t="s">
        <v>280</v>
      </c>
      <c r="I7" s="20" t="s">
        <v>77</v>
      </c>
      <c r="K7" s="20" t="s">
        <v>281</v>
      </c>
      <c r="M7" s="20" t="s">
        <v>282</v>
      </c>
      <c r="O7" s="20" t="s">
        <v>283</v>
      </c>
      <c r="Q7" s="20" t="s">
        <v>281</v>
      </c>
      <c r="S7" s="20" t="s">
        <v>275</v>
      </c>
    </row>
    <row r="8" spans="1:19">
      <c r="A8" s="1" t="s">
        <v>284</v>
      </c>
      <c r="C8" s="4" t="s">
        <v>285</v>
      </c>
      <c r="D8" s="4"/>
      <c r="E8" s="4" t="s">
        <v>286</v>
      </c>
      <c r="F8" s="4"/>
      <c r="G8" s="4" t="s">
        <v>287</v>
      </c>
      <c r="H8" s="4"/>
      <c r="I8" s="6">
        <v>8</v>
      </c>
      <c r="J8" s="4"/>
      <c r="K8" s="6">
        <v>349151565625</v>
      </c>
      <c r="L8" s="4"/>
      <c r="M8" s="6">
        <v>5160293615777</v>
      </c>
      <c r="N8" s="4"/>
      <c r="O8" s="6">
        <v>4014332250312</v>
      </c>
      <c r="P8" s="4"/>
      <c r="Q8" s="6">
        <v>1495112931090</v>
      </c>
      <c r="R8" s="4"/>
      <c r="S8" s="8">
        <v>7.0895993037073269E-3</v>
      </c>
    </row>
    <row r="9" spans="1:19">
      <c r="A9" s="1" t="s">
        <v>288</v>
      </c>
      <c r="C9" s="4" t="s">
        <v>289</v>
      </c>
      <c r="D9" s="4"/>
      <c r="E9" s="4" t="s">
        <v>286</v>
      </c>
      <c r="F9" s="4"/>
      <c r="G9" s="4" t="s">
        <v>290</v>
      </c>
      <c r="H9" s="4"/>
      <c r="I9" s="6">
        <v>8</v>
      </c>
      <c r="J9" s="4"/>
      <c r="K9" s="6">
        <v>1479809589275</v>
      </c>
      <c r="L9" s="4"/>
      <c r="M9" s="6">
        <v>23991381478065</v>
      </c>
      <c r="N9" s="4"/>
      <c r="O9" s="6">
        <v>18590812324467</v>
      </c>
      <c r="P9" s="4"/>
      <c r="Q9" s="6">
        <v>6880378742873</v>
      </c>
      <c r="R9" s="4"/>
      <c r="S9" s="8">
        <v>3.2625714974689628E-2</v>
      </c>
    </row>
    <row r="10" spans="1:19">
      <c r="A10" s="1" t="s">
        <v>291</v>
      </c>
      <c r="C10" s="4" t="s">
        <v>292</v>
      </c>
      <c r="D10" s="4"/>
      <c r="E10" s="4" t="s">
        <v>286</v>
      </c>
      <c r="F10" s="4"/>
      <c r="G10" s="4" t="s">
        <v>293</v>
      </c>
      <c r="H10" s="4"/>
      <c r="I10" s="6">
        <v>8</v>
      </c>
      <c r="J10" s="4"/>
      <c r="K10" s="6">
        <v>552102713020</v>
      </c>
      <c r="L10" s="4"/>
      <c r="M10" s="6">
        <v>614706999976</v>
      </c>
      <c r="N10" s="4"/>
      <c r="O10" s="6">
        <v>211973536363</v>
      </c>
      <c r="P10" s="4"/>
      <c r="Q10" s="6">
        <v>954836176633</v>
      </c>
      <c r="R10" s="4"/>
      <c r="S10" s="8">
        <v>4.527688679728495E-3</v>
      </c>
    </row>
    <row r="11" spans="1:19">
      <c r="A11" s="1" t="s">
        <v>291</v>
      </c>
      <c r="C11" s="4" t="s">
        <v>294</v>
      </c>
      <c r="D11" s="4"/>
      <c r="E11" s="4" t="s">
        <v>295</v>
      </c>
      <c r="F11" s="4"/>
      <c r="G11" s="4" t="s">
        <v>296</v>
      </c>
      <c r="H11" s="4"/>
      <c r="I11" s="6">
        <v>8</v>
      </c>
      <c r="J11" s="4"/>
      <c r="K11" s="6">
        <v>1029659000000</v>
      </c>
      <c r="L11" s="4"/>
      <c r="M11" s="6">
        <v>0</v>
      </c>
      <c r="N11" s="4"/>
      <c r="O11" s="6">
        <v>0</v>
      </c>
      <c r="P11" s="4"/>
      <c r="Q11" s="6">
        <v>1029659000000</v>
      </c>
      <c r="R11" s="4"/>
      <c r="S11" s="8">
        <v>4.882487187194663E-3</v>
      </c>
    </row>
    <row r="12" spans="1:19">
      <c r="A12" s="1" t="s">
        <v>291</v>
      </c>
      <c r="C12" s="4" t="s">
        <v>297</v>
      </c>
      <c r="D12" s="4"/>
      <c r="E12" s="4" t="s">
        <v>295</v>
      </c>
      <c r="F12" s="4"/>
      <c r="G12" s="4" t="s">
        <v>298</v>
      </c>
      <c r="H12" s="4"/>
      <c r="I12" s="6">
        <v>8</v>
      </c>
      <c r="J12" s="4"/>
      <c r="K12" s="6">
        <v>3000000000000</v>
      </c>
      <c r="L12" s="4"/>
      <c r="M12" s="6">
        <v>0</v>
      </c>
      <c r="N12" s="4"/>
      <c r="O12" s="6">
        <v>0</v>
      </c>
      <c r="P12" s="4"/>
      <c r="Q12" s="6">
        <v>3000000000000</v>
      </c>
      <c r="R12" s="4"/>
      <c r="S12" s="8">
        <v>1.4225546090097779E-2</v>
      </c>
    </row>
    <row r="13" spans="1:19" ht="24.75" thickBot="1">
      <c r="C13" s="4"/>
      <c r="D13" s="4"/>
      <c r="E13" s="4"/>
      <c r="F13" s="4"/>
      <c r="G13" s="4"/>
      <c r="H13" s="4"/>
      <c r="I13" s="4"/>
      <c r="J13" s="4"/>
      <c r="K13" s="4"/>
      <c r="L13" s="4"/>
      <c r="M13" s="11">
        <f>SUM(M8:M12)</f>
        <v>29766382093818</v>
      </c>
      <c r="N13" s="4"/>
      <c r="O13" s="11">
        <f>SUM(O8:O12)</f>
        <v>22817118111142</v>
      </c>
      <c r="P13" s="4"/>
      <c r="Q13" s="11">
        <f>SUM(Q8:Q12)</f>
        <v>13359986850596</v>
      </c>
      <c r="R13" s="4"/>
      <c r="S13" s="12">
        <f>SUM(S8:S12)</f>
        <v>6.3351036235417893E-2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7"/>
  <sheetViews>
    <sheetView rightToLeft="1" workbookViewId="0">
      <selection activeCell="S71" sqref="S71"/>
    </sheetView>
  </sheetViews>
  <sheetFormatPr defaultRowHeight="24"/>
  <cols>
    <col min="1" max="1" width="50.5703125" style="1" customWidth="1"/>
    <col min="2" max="2" width="1" style="1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8.710937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16.85546875" style="4" bestFit="1" customWidth="1"/>
    <col min="18" max="18" width="1" style="4" customWidth="1"/>
    <col min="19" max="19" width="20.570312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300</v>
      </c>
      <c r="B6" s="20" t="s">
        <v>300</v>
      </c>
      <c r="C6" s="20" t="s">
        <v>300</v>
      </c>
      <c r="D6" s="20" t="s">
        <v>300</v>
      </c>
      <c r="E6" s="20" t="s">
        <v>300</v>
      </c>
      <c r="F6" s="20" t="s">
        <v>300</v>
      </c>
      <c r="G6" s="20" t="s">
        <v>300</v>
      </c>
      <c r="I6" s="20" t="s">
        <v>301</v>
      </c>
      <c r="J6" s="20" t="s">
        <v>301</v>
      </c>
      <c r="K6" s="20" t="s">
        <v>301</v>
      </c>
      <c r="L6" s="20" t="s">
        <v>301</v>
      </c>
      <c r="M6" s="20" t="s">
        <v>301</v>
      </c>
      <c r="O6" s="20" t="s">
        <v>302</v>
      </c>
      <c r="P6" s="20" t="s">
        <v>302</v>
      </c>
      <c r="Q6" s="20" t="s">
        <v>302</v>
      </c>
      <c r="R6" s="20" t="s">
        <v>302</v>
      </c>
      <c r="S6" s="20" t="s">
        <v>302</v>
      </c>
    </row>
    <row r="7" spans="1:19" ht="24.75">
      <c r="A7" s="20" t="s">
        <v>303</v>
      </c>
      <c r="C7" s="20" t="s">
        <v>304</v>
      </c>
      <c r="E7" s="20" t="s">
        <v>76</v>
      </c>
      <c r="G7" s="20" t="s">
        <v>77</v>
      </c>
      <c r="I7" s="20" t="s">
        <v>305</v>
      </c>
      <c r="K7" s="20" t="s">
        <v>306</v>
      </c>
      <c r="M7" s="20" t="s">
        <v>307</v>
      </c>
      <c r="O7" s="20" t="s">
        <v>305</v>
      </c>
      <c r="Q7" s="20" t="s">
        <v>306</v>
      </c>
      <c r="S7" s="20" t="s">
        <v>307</v>
      </c>
    </row>
    <row r="8" spans="1:19">
      <c r="A8" s="1" t="s">
        <v>168</v>
      </c>
      <c r="C8" s="4" t="s">
        <v>408</v>
      </c>
      <c r="E8" s="4" t="s">
        <v>170</v>
      </c>
      <c r="G8" s="6">
        <v>18</v>
      </c>
      <c r="I8" s="6">
        <v>27591780822</v>
      </c>
      <c r="K8" s="4">
        <v>0</v>
      </c>
      <c r="M8" s="6">
        <f>I8-K8</f>
        <v>27591780822</v>
      </c>
      <c r="O8" s="6">
        <v>99567671233</v>
      </c>
      <c r="Q8" s="4">
        <v>0</v>
      </c>
      <c r="S8" s="6">
        <f>O8-Q8</f>
        <v>99567671233</v>
      </c>
    </row>
    <row r="9" spans="1:19">
      <c r="A9" s="1" t="s">
        <v>199</v>
      </c>
      <c r="C9" s="4" t="s">
        <v>408</v>
      </c>
      <c r="E9" s="4" t="s">
        <v>201</v>
      </c>
      <c r="G9" s="6">
        <v>18</v>
      </c>
      <c r="I9" s="6">
        <v>28035616438</v>
      </c>
      <c r="K9" s="4">
        <v>0</v>
      </c>
      <c r="M9" s="6">
        <f t="shared" ref="M9:M69" si="0">I9-K9</f>
        <v>28035616438</v>
      </c>
      <c r="O9" s="6">
        <v>48928438357</v>
      </c>
      <c r="Q9" s="4">
        <v>0</v>
      </c>
      <c r="S9" s="6">
        <f t="shared" ref="S9:S69" si="1">O9-Q9</f>
        <v>48928438357</v>
      </c>
    </row>
    <row r="10" spans="1:19">
      <c r="A10" s="1" t="s">
        <v>196</v>
      </c>
      <c r="C10" s="4" t="s">
        <v>408</v>
      </c>
      <c r="E10" s="4" t="s">
        <v>198</v>
      </c>
      <c r="G10" s="6">
        <v>18</v>
      </c>
      <c r="I10" s="6">
        <v>72500834680</v>
      </c>
      <c r="K10" s="4">
        <v>0</v>
      </c>
      <c r="M10" s="6">
        <f t="shared" si="0"/>
        <v>72500834680</v>
      </c>
      <c r="O10" s="6">
        <v>158838508466</v>
      </c>
      <c r="Q10" s="4">
        <v>0</v>
      </c>
      <c r="S10" s="6">
        <f t="shared" si="1"/>
        <v>158838508466</v>
      </c>
    </row>
    <row r="11" spans="1:19">
      <c r="A11" s="1" t="s">
        <v>241</v>
      </c>
      <c r="C11" s="4" t="s">
        <v>408</v>
      </c>
      <c r="E11" s="4" t="s">
        <v>243</v>
      </c>
      <c r="G11" s="6">
        <v>18</v>
      </c>
      <c r="I11" s="6">
        <v>66805795575</v>
      </c>
      <c r="K11" s="4">
        <v>0</v>
      </c>
      <c r="M11" s="6">
        <f t="shared" si="0"/>
        <v>66805795575</v>
      </c>
      <c r="O11" s="6">
        <v>207800827939</v>
      </c>
      <c r="Q11" s="4">
        <v>0</v>
      </c>
      <c r="S11" s="6">
        <f t="shared" si="1"/>
        <v>207800827939</v>
      </c>
    </row>
    <row r="12" spans="1:19">
      <c r="A12" s="1" t="s">
        <v>191</v>
      </c>
      <c r="C12" s="4" t="s">
        <v>408</v>
      </c>
      <c r="E12" s="4" t="s">
        <v>193</v>
      </c>
      <c r="G12" s="6">
        <v>18</v>
      </c>
      <c r="I12" s="6">
        <v>4538764878</v>
      </c>
      <c r="K12" s="4">
        <v>0</v>
      </c>
      <c r="M12" s="6">
        <f t="shared" si="0"/>
        <v>4538764878</v>
      </c>
      <c r="O12" s="6">
        <v>15726623850</v>
      </c>
      <c r="Q12" s="4">
        <v>0</v>
      </c>
      <c r="S12" s="6">
        <f t="shared" si="1"/>
        <v>15726623850</v>
      </c>
    </row>
    <row r="13" spans="1:19">
      <c r="A13" s="1" t="s">
        <v>194</v>
      </c>
      <c r="C13" s="4" t="s">
        <v>408</v>
      </c>
      <c r="E13" s="4" t="s">
        <v>195</v>
      </c>
      <c r="G13" s="6">
        <v>18</v>
      </c>
      <c r="I13" s="6">
        <v>113469121941</v>
      </c>
      <c r="K13" s="4">
        <v>0</v>
      </c>
      <c r="M13" s="6">
        <f t="shared" si="0"/>
        <v>113469121941</v>
      </c>
      <c r="O13" s="6">
        <v>420600943183</v>
      </c>
      <c r="Q13" s="4">
        <v>0</v>
      </c>
      <c r="S13" s="6">
        <f t="shared" si="1"/>
        <v>420600943183</v>
      </c>
    </row>
    <row r="14" spans="1:19">
      <c r="A14" s="1" t="s">
        <v>186</v>
      </c>
      <c r="C14" s="4" t="s">
        <v>408</v>
      </c>
      <c r="E14" s="4" t="s">
        <v>188</v>
      </c>
      <c r="G14" s="6">
        <v>18</v>
      </c>
      <c r="I14" s="6">
        <v>61739231985</v>
      </c>
      <c r="K14" s="4">
        <v>0</v>
      </c>
      <c r="M14" s="6">
        <f t="shared" si="0"/>
        <v>61739231985</v>
      </c>
      <c r="O14" s="6">
        <v>293028843486</v>
      </c>
      <c r="Q14" s="4">
        <v>0</v>
      </c>
      <c r="S14" s="6">
        <f t="shared" si="1"/>
        <v>293028843486</v>
      </c>
    </row>
    <row r="15" spans="1:19">
      <c r="A15" s="1" t="s">
        <v>189</v>
      </c>
      <c r="C15" s="4" t="s">
        <v>408</v>
      </c>
      <c r="E15" s="4" t="s">
        <v>190</v>
      </c>
      <c r="G15" s="6">
        <v>18</v>
      </c>
      <c r="I15" s="6">
        <v>15618482209</v>
      </c>
      <c r="K15" s="4">
        <v>0</v>
      </c>
      <c r="M15" s="6">
        <f t="shared" si="0"/>
        <v>15618482209</v>
      </c>
      <c r="O15" s="6">
        <v>109469076217</v>
      </c>
      <c r="Q15" s="4">
        <v>0</v>
      </c>
      <c r="S15" s="6">
        <f t="shared" si="1"/>
        <v>109469076217</v>
      </c>
    </row>
    <row r="16" spans="1:19">
      <c r="A16" s="1" t="s">
        <v>149</v>
      </c>
      <c r="C16" s="4" t="s">
        <v>408</v>
      </c>
      <c r="E16" s="4" t="s">
        <v>151</v>
      </c>
      <c r="G16" s="6">
        <v>20</v>
      </c>
      <c r="I16" s="6">
        <v>31633365437</v>
      </c>
      <c r="K16" s="4">
        <v>0</v>
      </c>
      <c r="M16" s="6">
        <f t="shared" si="0"/>
        <v>31633365437</v>
      </c>
      <c r="O16" s="6">
        <v>55149432958</v>
      </c>
      <c r="Q16" s="4">
        <v>0</v>
      </c>
      <c r="S16" s="6">
        <f t="shared" si="1"/>
        <v>55149432958</v>
      </c>
    </row>
    <row r="17" spans="1:19">
      <c r="A17" s="1" t="s">
        <v>234</v>
      </c>
      <c r="C17" s="4" t="s">
        <v>408</v>
      </c>
      <c r="E17" s="4" t="s">
        <v>236</v>
      </c>
      <c r="G17" s="6">
        <v>16</v>
      </c>
      <c r="I17" s="6">
        <v>79077525215</v>
      </c>
      <c r="K17" s="4">
        <v>0</v>
      </c>
      <c r="M17" s="6">
        <f t="shared" si="0"/>
        <v>79077525215</v>
      </c>
      <c r="O17" s="6">
        <f>874244727980-1201</f>
        <v>874244726779</v>
      </c>
      <c r="Q17" s="4">
        <v>0</v>
      </c>
      <c r="S17" s="6">
        <f t="shared" si="1"/>
        <v>874244726779</v>
      </c>
    </row>
    <row r="18" spans="1:19">
      <c r="A18" s="1" t="s">
        <v>165</v>
      </c>
      <c r="C18" s="4" t="s">
        <v>408</v>
      </c>
      <c r="E18" s="4" t="s">
        <v>167</v>
      </c>
      <c r="G18" s="6">
        <v>18</v>
      </c>
      <c r="I18" s="6">
        <v>108351369863</v>
      </c>
      <c r="K18" s="4">
        <v>0</v>
      </c>
      <c r="M18" s="6">
        <f t="shared" si="0"/>
        <v>108351369863</v>
      </c>
      <c r="O18" s="6">
        <v>812449456203</v>
      </c>
      <c r="Q18" s="4">
        <v>0</v>
      </c>
      <c r="S18" s="6">
        <f t="shared" si="1"/>
        <v>812449456203</v>
      </c>
    </row>
    <row r="19" spans="1:19">
      <c r="A19" s="1" t="s">
        <v>231</v>
      </c>
      <c r="C19" s="4" t="s">
        <v>408</v>
      </c>
      <c r="E19" s="4" t="s">
        <v>233</v>
      </c>
      <c r="G19" s="6">
        <v>17</v>
      </c>
      <c r="I19" s="6">
        <v>24408376402</v>
      </c>
      <c r="K19" s="4">
        <v>0</v>
      </c>
      <c r="M19" s="6">
        <f t="shared" si="0"/>
        <v>24408376402</v>
      </c>
      <c r="O19" s="6">
        <v>670864722574</v>
      </c>
      <c r="Q19" s="4">
        <v>0</v>
      </c>
      <c r="S19" s="6">
        <f t="shared" si="1"/>
        <v>670864722574</v>
      </c>
    </row>
    <row r="20" spans="1:19">
      <c r="A20" s="1" t="s">
        <v>205</v>
      </c>
      <c r="C20" s="4" t="s">
        <v>408</v>
      </c>
      <c r="E20" s="4" t="s">
        <v>207</v>
      </c>
      <c r="G20" s="6">
        <v>15</v>
      </c>
      <c r="I20" s="6">
        <v>3321192004</v>
      </c>
      <c r="K20" s="4">
        <v>0</v>
      </c>
      <c r="M20" s="6">
        <f t="shared" si="0"/>
        <v>3321192004</v>
      </c>
      <c r="O20" s="6">
        <v>21541953739</v>
      </c>
      <c r="Q20" s="4">
        <v>0</v>
      </c>
      <c r="S20" s="6">
        <f t="shared" si="1"/>
        <v>21541953739</v>
      </c>
    </row>
    <row r="21" spans="1:19">
      <c r="A21" s="1" t="s">
        <v>84</v>
      </c>
      <c r="C21" s="4" t="s">
        <v>408</v>
      </c>
      <c r="E21" s="4" t="s">
        <v>86</v>
      </c>
      <c r="G21" s="6">
        <v>18</v>
      </c>
      <c r="I21" s="6">
        <v>29426301369</v>
      </c>
      <c r="K21" s="4">
        <v>0</v>
      </c>
      <c r="M21" s="6">
        <f t="shared" si="0"/>
        <v>29426301369</v>
      </c>
      <c r="O21" s="6">
        <v>66593782013</v>
      </c>
      <c r="Q21" s="4">
        <v>0</v>
      </c>
      <c r="S21" s="6">
        <f t="shared" si="1"/>
        <v>66593782013</v>
      </c>
    </row>
    <row r="22" spans="1:19">
      <c r="A22" s="1" t="s">
        <v>146</v>
      </c>
      <c r="C22" s="4" t="s">
        <v>408</v>
      </c>
      <c r="E22" s="4" t="s">
        <v>148</v>
      </c>
      <c r="G22" s="6">
        <v>18</v>
      </c>
      <c r="I22" s="6">
        <v>6594287671</v>
      </c>
      <c r="K22" s="4">
        <v>0</v>
      </c>
      <c r="M22" s="6">
        <f t="shared" si="0"/>
        <v>6594287671</v>
      </c>
      <c r="O22" s="6">
        <v>11786513102</v>
      </c>
      <c r="Q22" s="4">
        <v>0</v>
      </c>
      <c r="S22" s="6">
        <f t="shared" si="1"/>
        <v>11786513102</v>
      </c>
    </row>
    <row r="23" spans="1:19">
      <c r="A23" s="1" t="s">
        <v>229</v>
      </c>
      <c r="C23" s="4" t="s">
        <v>408</v>
      </c>
      <c r="E23" s="4" t="s">
        <v>230</v>
      </c>
      <c r="G23" s="6">
        <v>17</v>
      </c>
      <c r="I23" s="6">
        <v>6793122502</v>
      </c>
      <c r="K23" s="4">
        <v>0</v>
      </c>
      <c r="M23" s="6">
        <f t="shared" si="0"/>
        <v>6793122502</v>
      </c>
      <c r="O23" s="6">
        <v>363082887389</v>
      </c>
      <c r="Q23" s="4">
        <v>0</v>
      </c>
      <c r="S23" s="6">
        <f t="shared" si="1"/>
        <v>363082887389</v>
      </c>
    </row>
    <row r="24" spans="1:19">
      <c r="A24" s="1" t="s">
        <v>226</v>
      </c>
      <c r="C24" s="4" t="s">
        <v>408</v>
      </c>
      <c r="E24" s="4" t="s">
        <v>228</v>
      </c>
      <c r="G24" s="6">
        <v>16</v>
      </c>
      <c r="I24" s="6">
        <v>108599932235</v>
      </c>
      <c r="K24" s="4">
        <v>0</v>
      </c>
      <c r="M24" s="6">
        <f t="shared" si="0"/>
        <v>108599932235</v>
      </c>
      <c r="O24" s="6">
        <v>1276201592301</v>
      </c>
      <c r="Q24" s="4">
        <v>0</v>
      </c>
      <c r="S24" s="6">
        <f t="shared" si="1"/>
        <v>1276201592301</v>
      </c>
    </row>
    <row r="25" spans="1:19">
      <c r="A25" s="1" t="s">
        <v>90</v>
      </c>
      <c r="C25" s="4" t="s">
        <v>408</v>
      </c>
      <c r="E25" s="4" t="s">
        <v>92</v>
      </c>
      <c r="G25" s="6">
        <v>18</v>
      </c>
      <c r="I25" s="6">
        <v>63070476070</v>
      </c>
      <c r="K25" s="4">
        <v>0</v>
      </c>
      <c r="M25" s="6">
        <f t="shared" si="0"/>
        <v>63070476070</v>
      </c>
      <c r="O25" s="6">
        <v>155959554655</v>
      </c>
      <c r="Q25" s="4">
        <v>0</v>
      </c>
      <c r="S25" s="6">
        <f t="shared" si="1"/>
        <v>155959554655</v>
      </c>
    </row>
    <row r="26" spans="1:19">
      <c r="A26" s="1" t="s">
        <v>308</v>
      </c>
      <c r="C26" s="4" t="s">
        <v>408</v>
      </c>
      <c r="E26" s="4" t="s">
        <v>309</v>
      </c>
      <c r="G26" s="6">
        <v>18.5</v>
      </c>
      <c r="I26" s="6">
        <v>77621754811</v>
      </c>
      <c r="K26" s="4">
        <v>0</v>
      </c>
      <c r="M26" s="6">
        <f t="shared" si="0"/>
        <v>77621754811</v>
      </c>
      <c r="O26" s="6">
        <v>161737046226</v>
      </c>
      <c r="Q26" s="4">
        <v>0</v>
      </c>
      <c r="S26" s="6">
        <f t="shared" si="1"/>
        <v>161737046226</v>
      </c>
    </row>
    <row r="27" spans="1:19">
      <c r="A27" s="1" t="s">
        <v>310</v>
      </c>
      <c r="C27" s="4" t="s">
        <v>408</v>
      </c>
      <c r="E27" s="4" t="s">
        <v>311</v>
      </c>
      <c r="G27" s="6">
        <v>18</v>
      </c>
      <c r="I27" s="6">
        <v>0</v>
      </c>
      <c r="K27" s="4">
        <v>0</v>
      </c>
      <c r="M27" s="6">
        <f t="shared" si="0"/>
        <v>0</v>
      </c>
      <c r="O27" s="6">
        <v>242130324815</v>
      </c>
      <c r="Q27" s="4">
        <v>0</v>
      </c>
      <c r="S27" s="6">
        <f t="shared" si="1"/>
        <v>242130324815</v>
      </c>
    </row>
    <row r="28" spans="1:19">
      <c r="A28" s="1" t="s">
        <v>223</v>
      </c>
      <c r="C28" s="4" t="s">
        <v>408</v>
      </c>
      <c r="E28" s="4" t="s">
        <v>225</v>
      </c>
      <c r="G28" s="6">
        <v>16</v>
      </c>
      <c r="I28" s="6">
        <v>77146468806</v>
      </c>
      <c r="K28" s="4">
        <v>0</v>
      </c>
      <c r="M28" s="6">
        <f t="shared" si="0"/>
        <v>77146468806</v>
      </c>
      <c r="O28" s="6">
        <v>1075465044907</v>
      </c>
      <c r="Q28" s="4">
        <v>0</v>
      </c>
      <c r="S28" s="6">
        <f t="shared" si="1"/>
        <v>1075465044907</v>
      </c>
    </row>
    <row r="29" spans="1:19">
      <c r="A29" s="1" t="s">
        <v>237</v>
      </c>
      <c r="C29" s="4" t="s">
        <v>408</v>
      </c>
      <c r="E29" s="4" t="s">
        <v>239</v>
      </c>
      <c r="G29" s="6">
        <v>16</v>
      </c>
      <c r="I29" s="6">
        <v>92940409565</v>
      </c>
      <c r="K29" s="4">
        <v>0</v>
      </c>
      <c r="M29" s="6">
        <f t="shared" si="0"/>
        <v>92940409565</v>
      </c>
      <c r="O29" s="6">
        <v>1122758858847</v>
      </c>
      <c r="Q29" s="4">
        <v>0</v>
      </c>
      <c r="S29" s="6">
        <f t="shared" si="1"/>
        <v>1122758858847</v>
      </c>
    </row>
    <row r="30" spans="1:19">
      <c r="A30" s="1" t="s">
        <v>240</v>
      </c>
      <c r="C30" s="4" t="s">
        <v>408</v>
      </c>
      <c r="E30" s="4" t="s">
        <v>107</v>
      </c>
      <c r="G30" s="6">
        <v>17</v>
      </c>
      <c r="I30" s="6">
        <v>100361013854</v>
      </c>
      <c r="K30" s="4">
        <v>0</v>
      </c>
      <c r="M30" s="6">
        <f t="shared" si="0"/>
        <v>100361013854</v>
      </c>
      <c r="O30" s="6">
        <v>1168703229597</v>
      </c>
      <c r="Q30" s="4">
        <v>0</v>
      </c>
      <c r="S30" s="6">
        <f t="shared" si="1"/>
        <v>1168703229597</v>
      </c>
    </row>
    <row r="31" spans="1:19">
      <c r="A31" s="1" t="s">
        <v>158</v>
      </c>
      <c r="C31" s="4" t="s">
        <v>408</v>
      </c>
      <c r="E31" s="4" t="s">
        <v>157</v>
      </c>
      <c r="G31" s="6">
        <v>20</v>
      </c>
      <c r="I31" s="6">
        <v>32529680370</v>
      </c>
      <c r="K31" s="4">
        <v>0</v>
      </c>
      <c r="M31" s="6">
        <f t="shared" si="0"/>
        <v>32529680370</v>
      </c>
      <c r="O31" s="6">
        <v>137242445907</v>
      </c>
      <c r="Q31" s="4">
        <v>0</v>
      </c>
      <c r="S31" s="6">
        <f t="shared" si="1"/>
        <v>137242445907</v>
      </c>
    </row>
    <row r="32" spans="1:19">
      <c r="A32" s="1" t="s">
        <v>155</v>
      </c>
      <c r="C32" s="4" t="s">
        <v>408</v>
      </c>
      <c r="E32" s="4" t="s">
        <v>157</v>
      </c>
      <c r="G32" s="6">
        <v>20</v>
      </c>
      <c r="I32" s="6">
        <v>65059360733</v>
      </c>
      <c r="K32" s="4">
        <v>0</v>
      </c>
      <c r="M32" s="6">
        <f t="shared" si="0"/>
        <v>65059360733</v>
      </c>
      <c r="O32" s="6">
        <v>111598173516</v>
      </c>
      <c r="Q32" s="4">
        <v>0</v>
      </c>
      <c r="S32" s="6">
        <f t="shared" si="1"/>
        <v>111598173516</v>
      </c>
    </row>
    <row r="33" spans="1:19">
      <c r="A33" s="1" t="s">
        <v>217</v>
      </c>
      <c r="C33" s="4" t="s">
        <v>408</v>
      </c>
      <c r="E33" s="4" t="s">
        <v>219</v>
      </c>
      <c r="G33" s="6">
        <v>16</v>
      </c>
      <c r="I33" s="6">
        <v>16801123629</v>
      </c>
      <c r="K33" s="4">
        <v>0</v>
      </c>
      <c r="M33" s="6">
        <f t="shared" si="0"/>
        <v>16801123629</v>
      </c>
      <c r="O33" s="6">
        <v>198111375753</v>
      </c>
      <c r="Q33" s="4">
        <v>0</v>
      </c>
      <c r="S33" s="6">
        <f t="shared" si="1"/>
        <v>198111375753</v>
      </c>
    </row>
    <row r="34" spans="1:19">
      <c r="A34" s="1" t="s">
        <v>220</v>
      </c>
      <c r="C34" s="4" t="s">
        <v>408</v>
      </c>
      <c r="E34" s="4" t="s">
        <v>222</v>
      </c>
      <c r="G34" s="6">
        <v>17</v>
      </c>
      <c r="I34" s="6">
        <v>96048069604</v>
      </c>
      <c r="K34" s="4">
        <v>0</v>
      </c>
      <c r="M34" s="6">
        <f t="shared" si="0"/>
        <v>96048069604</v>
      </c>
      <c r="O34" s="6">
        <v>1056816956921</v>
      </c>
      <c r="Q34" s="4">
        <v>0</v>
      </c>
      <c r="S34" s="6">
        <f t="shared" si="1"/>
        <v>1056816956921</v>
      </c>
    </row>
    <row r="35" spans="1:19">
      <c r="A35" s="1" t="s">
        <v>152</v>
      </c>
      <c r="C35" s="4" t="s">
        <v>408</v>
      </c>
      <c r="E35" s="4" t="s">
        <v>154</v>
      </c>
      <c r="G35" s="6">
        <v>18</v>
      </c>
      <c r="I35" s="6">
        <v>17971001850</v>
      </c>
      <c r="K35" s="4">
        <v>0</v>
      </c>
      <c r="M35" s="6">
        <f t="shared" si="0"/>
        <v>17971001850</v>
      </c>
      <c r="O35" s="6">
        <v>36943145870</v>
      </c>
      <c r="Q35" s="4">
        <v>0</v>
      </c>
      <c r="S35" s="6">
        <f t="shared" si="1"/>
        <v>36943145870</v>
      </c>
    </row>
    <row r="36" spans="1:19">
      <c r="A36" s="1" t="s">
        <v>312</v>
      </c>
      <c r="C36" s="4" t="s">
        <v>408</v>
      </c>
      <c r="E36" s="4" t="s">
        <v>313</v>
      </c>
      <c r="G36" s="6">
        <v>16</v>
      </c>
      <c r="I36" s="6">
        <v>0</v>
      </c>
      <c r="K36" s="4">
        <v>0</v>
      </c>
      <c r="M36" s="6">
        <f t="shared" si="0"/>
        <v>0</v>
      </c>
      <c r="O36" s="6">
        <v>190292448309</v>
      </c>
      <c r="Q36" s="4">
        <v>0</v>
      </c>
      <c r="S36" s="6">
        <f t="shared" si="1"/>
        <v>190292448309</v>
      </c>
    </row>
    <row r="37" spans="1:19">
      <c r="A37" s="1" t="s">
        <v>214</v>
      </c>
      <c r="C37" s="4" t="s">
        <v>408</v>
      </c>
      <c r="E37" s="4" t="s">
        <v>216</v>
      </c>
      <c r="G37" s="6">
        <v>16</v>
      </c>
      <c r="I37" s="6">
        <v>61569621327</v>
      </c>
      <c r="K37" s="4">
        <v>0</v>
      </c>
      <c r="M37" s="6">
        <f t="shared" si="0"/>
        <v>61569621327</v>
      </c>
      <c r="O37" s="6">
        <v>759450654105</v>
      </c>
      <c r="Q37" s="4">
        <v>0</v>
      </c>
      <c r="S37" s="6">
        <f t="shared" si="1"/>
        <v>759450654105</v>
      </c>
    </row>
    <row r="38" spans="1:19">
      <c r="A38" s="1" t="s">
        <v>314</v>
      </c>
      <c r="C38" s="4" t="s">
        <v>408</v>
      </c>
      <c r="E38" s="4" t="s">
        <v>315</v>
      </c>
      <c r="G38" s="6">
        <v>15</v>
      </c>
      <c r="I38" s="6">
        <v>0</v>
      </c>
      <c r="K38" s="4">
        <v>0</v>
      </c>
      <c r="M38" s="6">
        <f t="shared" si="0"/>
        <v>0</v>
      </c>
      <c r="O38" s="6">
        <v>103167749741</v>
      </c>
      <c r="Q38" s="4">
        <v>0</v>
      </c>
      <c r="S38" s="6">
        <f t="shared" si="1"/>
        <v>103167749741</v>
      </c>
    </row>
    <row r="39" spans="1:19">
      <c r="A39" s="1" t="s">
        <v>211</v>
      </c>
      <c r="C39" s="4" t="s">
        <v>408</v>
      </c>
      <c r="E39" s="4" t="s">
        <v>213</v>
      </c>
      <c r="G39" s="6">
        <v>17</v>
      </c>
      <c r="I39" s="6">
        <v>1322700913</v>
      </c>
      <c r="K39" s="4">
        <v>0</v>
      </c>
      <c r="M39" s="6">
        <f t="shared" si="0"/>
        <v>1322700913</v>
      </c>
      <c r="O39" s="6">
        <v>16999999999</v>
      </c>
      <c r="Q39" s="4">
        <v>0</v>
      </c>
      <c r="S39" s="6">
        <f t="shared" si="1"/>
        <v>16999999999</v>
      </c>
    </row>
    <row r="40" spans="1:19">
      <c r="A40" s="1" t="s">
        <v>316</v>
      </c>
      <c r="C40" s="4" t="s">
        <v>408</v>
      </c>
      <c r="E40" s="4" t="s">
        <v>317</v>
      </c>
      <c r="G40" s="6">
        <v>15</v>
      </c>
      <c r="I40" s="6">
        <v>0</v>
      </c>
      <c r="K40" s="4">
        <v>0</v>
      </c>
      <c r="M40" s="6">
        <f t="shared" si="0"/>
        <v>0</v>
      </c>
      <c r="O40" s="6">
        <v>137783927055</v>
      </c>
      <c r="Q40" s="4">
        <v>0</v>
      </c>
      <c r="S40" s="6">
        <f>O40-Q40</f>
        <v>137783927055</v>
      </c>
    </row>
    <row r="41" spans="1:19">
      <c r="A41" s="1" t="s">
        <v>318</v>
      </c>
      <c r="C41" s="4" t="s">
        <v>408</v>
      </c>
      <c r="E41" s="4" t="s">
        <v>319</v>
      </c>
      <c r="G41" s="6">
        <v>15</v>
      </c>
      <c r="I41" s="6">
        <v>0</v>
      </c>
      <c r="K41" s="4">
        <v>0</v>
      </c>
      <c r="M41" s="6">
        <f t="shared" si="0"/>
        <v>0</v>
      </c>
      <c r="O41" s="6">
        <v>9792659588</v>
      </c>
      <c r="Q41" s="4">
        <v>0</v>
      </c>
      <c r="S41" s="6">
        <f t="shared" si="1"/>
        <v>9792659588</v>
      </c>
    </row>
    <row r="42" spans="1:19">
      <c r="A42" s="1" t="s">
        <v>208</v>
      </c>
      <c r="C42" s="4" t="s">
        <v>408</v>
      </c>
      <c r="E42" s="4" t="s">
        <v>210</v>
      </c>
      <c r="G42" s="6">
        <v>16</v>
      </c>
      <c r="I42" s="6">
        <v>44036541801</v>
      </c>
      <c r="K42" s="4">
        <v>0</v>
      </c>
      <c r="M42" s="6">
        <f t="shared" si="0"/>
        <v>44036541801</v>
      </c>
      <c r="O42" s="6">
        <v>742067547614</v>
      </c>
      <c r="Q42" s="4">
        <v>0</v>
      </c>
      <c r="S42" s="6">
        <f>O42-Q42</f>
        <v>742067547614</v>
      </c>
    </row>
    <row r="43" spans="1:19">
      <c r="A43" s="1" t="s">
        <v>320</v>
      </c>
      <c r="C43" s="4" t="s">
        <v>408</v>
      </c>
      <c r="E43" s="4" t="s">
        <v>321</v>
      </c>
      <c r="G43" s="6">
        <v>16</v>
      </c>
      <c r="I43" s="6">
        <v>0</v>
      </c>
      <c r="K43" s="4">
        <v>0</v>
      </c>
      <c r="M43" s="6">
        <f t="shared" si="0"/>
        <v>0</v>
      </c>
      <c r="O43" s="6">
        <v>68963112085</v>
      </c>
      <c r="Q43" s="4">
        <v>0</v>
      </c>
      <c r="S43" s="6">
        <f t="shared" si="1"/>
        <v>68963112085</v>
      </c>
    </row>
    <row r="44" spans="1:19">
      <c r="A44" s="1" t="s">
        <v>322</v>
      </c>
      <c r="C44" s="4" t="s">
        <v>408</v>
      </c>
      <c r="E44" s="4" t="s">
        <v>323</v>
      </c>
      <c r="G44" s="6">
        <v>15</v>
      </c>
      <c r="I44" s="6">
        <v>0</v>
      </c>
      <c r="K44" s="4">
        <v>0</v>
      </c>
      <c r="M44" s="6">
        <f t="shared" si="0"/>
        <v>0</v>
      </c>
      <c r="O44" s="6">
        <v>774657523398</v>
      </c>
      <c r="Q44" s="4">
        <v>0</v>
      </c>
      <c r="S44" s="6">
        <f t="shared" si="1"/>
        <v>774657523398</v>
      </c>
    </row>
    <row r="45" spans="1:19">
      <c r="A45" s="1" t="s">
        <v>324</v>
      </c>
      <c r="C45" s="4" t="s">
        <v>408</v>
      </c>
      <c r="E45" s="4" t="s">
        <v>187</v>
      </c>
      <c r="G45" s="6">
        <v>15</v>
      </c>
      <c r="I45" s="6">
        <v>0</v>
      </c>
      <c r="K45" s="4">
        <v>0</v>
      </c>
      <c r="M45" s="6">
        <f t="shared" si="0"/>
        <v>0</v>
      </c>
      <c r="O45" s="6">
        <v>565066802428</v>
      </c>
      <c r="Q45" s="4">
        <v>0</v>
      </c>
      <c r="S45" s="6">
        <f t="shared" si="1"/>
        <v>565066802428</v>
      </c>
    </row>
    <row r="46" spans="1:19">
      <c r="A46" s="1" t="s">
        <v>202</v>
      </c>
      <c r="C46" s="4" t="s">
        <v>408</v>
      </c>
      <c r="E46" s="4" t="s">
        <v>204</v>
      </c>
      <c r="G46" s="6">
        <v>18</v>
      </c>
      <c r="I46" s="6">
        <v>27516083179</v>
      </c>
      <c r="K46" s="4">
        <v>0</v>
      </c>
      <c r="M46" s="6">
        <f t="shared" si="0"/>
        <v>27516083179</v>
      </c>
      <c r="O46" s="6">
        <v>359386457398</v>
      </c>
      <c r="Q46" s="4">
        <v>0</v>
      </c>
      <c r="S46" s="6">
        <f t="shared" si="1"/>
        <v>359386457398</v>
      </c>
    </row>
    <row r="47" spans="1:19">
      <c r="A47" s="1" t="s">
        <v>159</v>
      </c>
      <c r="C47" s="4" t="s">
        <v>408</v>
      </c>
      <c r="E47" s="4" t="s">
        <v>161</v>
      </c>
      <c r="G47" s="6">
        <v>21</v>
      </c>
      <c r="I47" s="6">
        <v>10017302197</v>
      </c>
      <c r="K47" s="4">
        <v>0</v>
      </c>
      <c r="M47" s="6">
        <f t="shared" si="0"/>
        <v>10017302197</v>
      </c>
      <c r="O47" s="6">
        <v>22766488110</v>
      </c>
      <c r="Q47" s="4">
        <v>0</v>
      </c>
      <c r="S47" s="6">
        <f t="shared" si="1"/>
        <v>22766488110</v>
      </c>
    </row>
    <row r="48" spans="1:19">
      <c r="A48" s="1" t="s">
        <v>87</v>
      </c>
      <c r="C48" s="4" t="s">
        <v>408</v>
      </c>
      <c r="E48" s="4" t="s">
        <v>89</v>
      </c>
      <c r="G48" s="6">
        <v>18</v>
      </c>
      <c r="I48" s="6">
        <v>54438657535</v>
      </c>
      <c r="K48" s="4">
        <v>0</v>
      </c>
      <c r="M48" s="6">
        <f t="shared" si="0"/>
        <v>54438657535</v>
      </c>
      <c r="O48" s="6">
        <v>439985891502</v>
      </c>
      <c r="Q48" s="4">
        <v>0</v>
      </c>
      <c r="S48" s="6">
        <f t="shared" si="1"/>
        <v>439985891502</v>
      </c>
    </row>
    <row r="49" spans="1:19">
      <c r="A49" s="1" t="s">
        <v>250</v>
      </c>
      <c r="C49" s="4" t="s">
        <v>408</v>
      </c>
      <c r="E49" s="4" t="s">
        <v>252</v>
      </c>
      <c r="G49" s="6">
        <v>18</v>
      </c>
      <c r="I49" s="6">
        <v>15144051202</v>
      </c>
      <c r="K49" s="4">
        <v>0</v>
      </c>
      <c r="M49" s="6">
        <f t="shared" si="0"/>
        <v>15144051202</v>
      </c>
      <c r="O49" s="6">
        <v>178932804148</v>
      </c>
      <c r="Q49" s="4">
        <v>0</v>
      </c>
      <c r="S49" s="6">
        <f t="shared" si="1"/>
        <v>178932804148</v>
      </c>
    </row>
    <row r="50" spans="1:19">
      <c r="A50" s="1" t="s">
        <v>244</v>
      </c>
      <c r="C50" s="4" t="s">
        <v>408</v>
      </c>
      <c r="E50" s="4" t="s">
        <v>246</v>
      </c>
      <c r="G50" s="6">
        <v>18</v>
      </c>
      <c r="I50" s="6">
        <v>15563924732</v>
      </c>
      <c r="K50" s="4">
        <v>0</v>
      </c>
      <c r="M50" s="6">
        <f t="shared" si="0"/>
        <v>15563924732</v>
      </c>
      <c r="O50" s="6">
        <v>178973922250</v>
      </c>
      <c r="Q50" s="4">
        <v>0</v>
      </c>
      <c r="S50" s="6">
        <f t="shared" si="1"/>
        <v>178973922250</v>
      </c>
    </row>
    <row r="51" spans="1:19">
      <c r="A51" s="1" t="s">
        <v>249</v>
      </c>
      <c r="C51" s="4" t="s">
        <v>408</v>
      </c>
      <c r="E51" s="4" t="s">
        <v>246</v>
      </c>
      <c r="G51" s="6">
        <v>18</v>
      </c>
      <c r="I51" s="6">
        <v>60699306454</v>
      </c>
      <c r="K51" s="4">
        <v>0</v>
      </c>
      <c r="M51" s="6">
        <f t="shared" si="0"/>
        <v>60699306454</v>
      </c>
      <c r="O51" s="6">
        <v>686626437749</v>
      </c>
      <c r="Q51" s="4">
        <v>0</v>
      </c>
      <c r="S51" s="6">
        <f t="shared" si="1"/>
        <v>686626437749</v>
      </c>
    </row>
    <row r="52" spans="1:19">
      <c r="A52" s="1" t="s">
        <v>247</v>
      </c>
      <c r="C52" s="4" t="s">
        <v>408</v>
      </c>
      <c r="E52" s="4" t="s">
        <v>246</v>
      </c>
      <c r="G52" s="6">
        <v>18</v>
      </c>
      <c r="I52" s="6">
        <v>11308934479</v>
      </c>
      <c r="K52" s="4">
        <v>0</v>
      </c>
      <c r="M52" s="6">
        <f t="shared" si="0"/>
        <v>11308934479</v>
      </c>
      <c r="O52" s="6">
        <v>130113283124</v>
      </c>
      <c r="Q52" s="4">
        <v>0</v>
      </c>
      <c r="S52" s="6">
        <f t="shared" si="1"/>
        <v>130113283124</v>
      </c>
    </row>
    <row r="53" spans="1:19">
      <c r="A53" s="1" t="s">
        <v>248</v>
      </c>
      <c r="C53" s="4" t="s">
        <v>408</v>
      </c>
      <c r="E53" s="4" t="s">
        <v>246</v>
      </c>
      <c r="G53" s="6">
        <v>18</v>
      </c>
      <c r="I53" s="6">
        <v>26458672044</v>
      </c>
      <c r="K53" s="4">
        <v>0</v>
      </c>
      <c r="M53" s="6">
        <f t="shared" si="0"/>
        <v>26458672044</v>
      </c>
      <c r="O53" s="6">
        <v>301724805728</v>
      </c>
      <c r="Q53" s="4">
        <v>0</v>
      </c>
      <c r="S53" s="6">
        <f t="shared" si="1"/>
        <v>301724805728</v>
      </c>
    </row>
    <row r="54" spans="1:19">
      <c r="A54" s="1" t="s">
        <v>253</v>
      </c>
      <c r="C54" s="4" t="s">
        <v>408</v>
      </c>
      <c r="E54" s="4" t="s">
        <v>255</v>
      </c>
      <c r="G54" s="6">
        <v>18</v>
      </c>
      <c r="I54" s="6">
        <v>69100364568</v>
      </c>
      <c r="K54" s="4">
        <v>0</v>
      </c>
      <c r="M54" s="6">
        <f t="shared" si="0"/>
        <v>69100364568</v>
      </c>
      <c r="O54" s="6">
        <v>1173891184938</v>
      </c>
      <c r="Q54" s="4">
        <v>0</v>
      </c>
      <c r="S54" s="6">
        <f t="shared" si="1"/>
        <v>1173891184938</v>
      </c>
    </row>
    <row r="55" spans="1:19">
      <c r="A55" s="1" t="s">
        <v>325</v>
      </c>
      <c r="C55" s="4" t="s">
        <v>408</v>
      </c>
      <c r="E55" s="4" t="s">
        <v>326</v>
      </c>
      <c r="G55" s="6">
        <v>19</v>
      </c>
      <c r="I55" s="6">
        <v>0</v>
      </c>
      <c r="K55" s="4">
        <v>0</v>
      </c>
      <c r="M55" s="6">
        <f t="shared" si="0"/>
        <v>0</v>
      </c>
      <c r="O55" s="6">
        <v>128022699954</v>
      </c>
      <c r="Q55" s="4">
        <v>0</v>
      </c>
      <c r="S55" s="6">
        <f t="shared" si="1"/>
        <v>128022699954</v>
      </c>
    </row>
    <row r="56" spans="1:19">
      <c r="A56" s="1" t="s">
        <v>162</v>
      </c>
      <c r="C56" s="4" t="s">
        <v>408</v>
      </c>
      <c r="E56" s="4" t="s">
        <v>164</v>
      </c>
      <c r="G56" s="6">
        <v>16</v>
      </c>
      <c r="I56" s="6">
        <v>45196739438</v>
      </c>
      <c r="K56" s="4">
        <v>0</v>
      </c>
      <c r="M56" s="6">
        <f t="shared" si="0"/>
        <v>45196739438</v>
      </c>
      <c r="O56" s="6">
        <v>404553472239</v>
      </c>
      <c r="Q56" s="4">
        <v>0</v>
      </c>
      <c r="S56" s="6">
        <f t="shared" si="1"/>
        <v>404553472239</v>
      </c>
    </row>
    <row r="57" spans="1:19">
      <c r="A57" s="1" t="s">
        <v>83</v>
      </c>
      <c r="C57" s="4" t="s">
        <v>408</v>
      </c>
      <c r="E57" s="4" t="s">
        <v>82</v>
      </c>
      <c r="G57" s="6">
        <v>16</v>
      </c>
      <c r="I57" s="6">
        <v>13121782</v>
      </c>
      <c r="K57" s="4">
        <v>0</v>
      </c>
      <c r="M57" s="6">
        <f t="shared" si="0"/>
        <v>13121782</v>
      </c>
      <c r="O57" s="6">
        <v>159901057</v>
      </c>
      <c r="Q57" s="4">
        <v>0</v>
      </c>
      <c r="S57" s="6">
        <f t="shared" si="1"/>
        <v>159901057</v>
      </c>
    </row>
    <row r="58" spans="1:19">
      <c r="A58" s="1" t="s">
        <v>79</v>
      </c>
      <c r="C58" s="4" t="s">
        <v>408</v>
      </c>
      <c r="E58" s="4" t="s">
        <v>82</v>
      </c>
      <c r="G58" s="6">
        <v>16</v>
      </c>
      <c r="I58" s="6">
        <v>12852785790</v>
      </c>
      <c r="K58" s="4">
        <v>0</v>
      </c>
      <c r="M58" s="6">
        <f t="shared" si="0"/>
        <v>12852785790</v>
      </c>
      <c r="O58" s="6">
        <v>156623085087</v>
      </c>
      <c r="Q58" s="4">
        <v>0</v>
      </c>
      <c r="S58" s="6">
        <f t="shared" si="1"/>
        <v>156623085087</v>
      </c>
    </row>
    <row r="59" spans="1:19">
      <c r="A59" s="1" t="s">
        <v>327</v>
      </c>
      <c r="C59" s="4" t="s">
        <v>408</v>
      </c>
      <c r="E59" s="4" t="s">
        <v>328</v>
      </c>
      <c r="G59" s="6">
        <v>16</v>
      </c>
      <c r="I59" s="6">
        <v>0</v>
      </c>
      <c r="K59" s="4">
        <v>0</v>
      </c>
      <c r="M59" s="6">
        <f t="shared" si="0"/>
        <v>0</v>
      </c>
      <c r="O59" s="6">
        <v>549036370324</v>
      </c>
      <c r="Q59" s="4">
        <v>0</v>
      </c>
      <c r="S59" s="6">
        <f t="shared" si="1"/>
        <v>549036370324</v>
      </c>
    </row>
    <row r="60" spans="1:19">
      <c r="A60" s="1" t="s">
        <v>329</v>
      </c>
      <c r="C60" s="4" t="s">
        <v>408</v>
      </c>
      <c r="E60" s="4" t="s">
        <v>330</v>
      </c>
      <c r="G60" s="6">
        <v>18</v>
      </c>
      <c r="I60" s="6">
        <v>0</v>
      </c>
      <c r="K60" s="4">
        <v>0</v>
      </c>
      <c r="M60" s="6">
        <f t="shared" si="0"/>
        <v>0</v>
      </c>
      <c r="O60" s="6">
        <v>185872132</v>
      </c>
      <c r="Q60" s="4">
        <v>0</v>
      </c>
      <c r="S60" s="6">
        <f t="shared" si="1"/>
        <v>185872132</v>
      </c>
    </row>
    <row r="61" spans="1:19">
      <c r="A61" s="1" t="s">
        <v>331</v>
      </c>
      <c r="C61" s="4" t="s">
        <v>408</v>
      </c>
      <c r="E61" s="4" t="s">
        <v>330</v>
      </c>
      <c r="G61" s="6">
        <v>18</v>
      </c>
      <c r="I61" s="6">
        <v>0</v>
      </c>
      <c r="K61" s="4">
        <v>0</v>
      </c>
      <c r="M61" s="6">
        <f t="shared" si="0"/>
        <v>0</v>
      </c>
      <c r="O61" s="6">
        <v>61337803280</v>
      </c>
      <c r="Q61" s="4">
        <v>0</v>
      </c>
      <c r="S61" s="6">
        <f t="shared" si="1"/>
        <v>61337803280</v>
      </c>
    </row>
    <row r="62" spans="1:19">
      <c r="A62" s="1" t="s">
        <v>332</v>
      </c>
      <c r="C62" s="4" t="s">
        <v>408</v>
      </c>
      <c r="E62" s="4" t="s">
        <v>333</v>
      </c>
      <c r="G62" s="6">
        <v>17</v>
      </c>
      <c r="I62" s="6">
        <v>0</v>
      </c>
      <c r="K62" s="4">
        <v>0</v>
      </c>
      <c r="M62" s="6">
        <f t="shared" si="0"/>
        <v>0</v>
      </c>
      <c r="O62" s="6">
        <v>71129835074</v>
      </c>
      <c r="Q62" s="4">
        <v>0</v>
      </c>
      <c r="S62" s="6">
        <f t="shared" si="1"/>
        <v>71129835074</v>
      </c>
    </row>
    <row r="63" spans="1:19">
      <c r="A63" s="1" t="s">
        <v>334</v>
      </c>
      <c r="C63" s="4" t="s">
        <v>408</v>
      </c>
      <c r="E63" s="4" t="s">
        <v>335</v>
      </c>
      <c r="G63" s="6">
        <v>17</v>
      </c>
      <c r="I63" s="6">
        <v>0</v>
      </c>
      <c r="K63" s="4">
        <v>0</v>
      </c>
      <c r="M63" s="6">
        <f t="shared" si="0"/>
        <v>0</v>
      </c>
      <c r="O63" s="6">
        <v>12747065441</v>
      </c>
      <c r="Q63" s="4">
        <v>0</v>
      </c>
      <c r="S63" s="6">
        <f t="shared" si="1"/>
        <v>12747065441</v>
      </c>
    </row>
    <row r="64" spans="1:19">
      <c r="A64" s="1" t="s">
        <v>183</v>
      </c>
      <c r="C64" s="4" t="s">
        <v>408</v>
      </c>
      <c r="E64" s="4" t="s">
        <v>185</v>
      </c>
      <c r="G64" s="6">
        <v>16</v>
      </c>
      <c r="I64" s="6">
        <v>12501917809</v>
      </c>
      <c r="K64" s="4">
        <v>0</v>
      </c>
      <c r="M64" s="6">
        <f t="shared" si="0"/>
        <v>12501917809</v>
      </c>
      <c r="O64" s="6">
        <v>119708334706</v>
      </c>
      <c r="Q64" s="4">
        <v>0</v>
      </c>
      <c r="S64" s="6">
        <f t="shared" si="1"/>
        <v>119708334706</v>
      </c>
    </row>
    <row r="65" spans="1:19">
      <c r="A65" s="1" t="s">
        <v>284</v>
      </c>
      <c r="C65" s="4" t="s">
        <v>408</v>
      </c>
      <c r="E65" s="4" t="s">
        <v>408</v>
      </c>
      <c r="G65" s="6">
        <v>8</v>
      </c>
      <c r="I65" s="6">
        <v>270328207</v>
      </c>
      <c r="K65" s="4">
        <v>0</v>
      </c>
      <c r="M65" s="6">
        <f t="shared" si="0"/>
        <v>270328207</v>
      </c>
      <c r="O65" s="6">
        <v>18967740641</v>
      </c>
      <c r="Q65" s="4">
        <v>0</v>
      </c>
      <c r="S65" s="6">
        <f t="shared" si="1"/>
        <v>18967740641</v>
      </c>
    </row>
    <row r="66" spans="1:19">
      <c r="A66" s="1" t="s">
        <v>288</v>
      </c>
      <c r="C66" s="4" t="s">
        <v>408</v>
      </c>
      <c r="E66" s="4" t="s">
        <v>69</v>
      </c>
      <c r="G66" s="6">
        <v>8</v>
      </c>
      <c r="I66" s="6">
        <v>74055928</v>
      </c>
      <c r="K66" s="4">
        <v>0</v>
      </c>
      <c r="M66" s="6">
        <f t="shared" si="0"/>
        <v>74055928</v>
      </c>
      <c r="O66" s="6">
        <v>51136128569</v>
      </c>
      <c r="Q66" s="4">
        <v>0</v>
      </c>
      <c r="S66" s="6">
        <f t="shared" si="1"/>
        <v>51136128569</v>
      </c>
    </row>
    <row r="67" spans="1:19">
      <c r="A67" s="1" t="s">
        <v>291</v>
      </c>
      <c r="C67" s="4" t="s">
        <v>408</v>
      </c>
      <c r="E67" s="4" t="s">
        <v>69</v>
      </c>
      <c r="G67" s="6">
        <v>8</v>
      </c>
      <c r="I67" s="6">
        <v>2842767</v>
      </c>
      <c r="K67" s="4">
        <v>0</v>
      </c>
      <c r="M67" s="6">
        <f t="shared" si="0"/>
        <v>2842767</v>
      </c>
      <c r="O67" s="6">
        <v>59658540022</v>
      </c>
      <c r="Q67" s="6">
        <v>0</v>
      </c>
      <c r="S67" s="6">
        <f t="shared" si="1"/>
        <v>59658540022</v>
      </c>
    </row>
    <row r="68" spans="1:19">
      <c r="A68" s="1" t="s">
        <v>291</v>
      </c>
      <c r="C68" s="4" t="s">
        <v>408</v>
      </c>
      <c r="E68" s="4" t="s">
        <v>69</v>
      </c>
      <c r="G68" s="6">
        <v>8</v>
      </c>
      <c r="I68" s="6">
        <v>18787750522</v>
      </c>
      <c r="K68" s="6">
        <v>465898</v>
      </c>
      <c r="M68" s="6">
        <f t="shared" si="0"/>
        <v>18787284624</v>
      </c>
      <c r="O68" s="6">
        <v>218874634869</v>
      </c>
      <c r="Q68" s="6">
        <v>92142879</v>
      </c>
      <c r="S68" s="6">
        <f>O68-Q68</f>
        <v>218782491990</v>
      </c>
    </row>
    <row r="69" spans="1:19">
      <c r="A69" s="1" t="s">
        <v>291</v>
      </c>
      <c r="C69" s="4" t="s">
        <v>408</v>
      </c>
      <c r="E69" s="4" t="s">
        <v>69</v>
      </c>
      <c r="G69" s="6">
        <v>8</v>
      </c>
      <c r="I69" s="6">
        <v>54739726078</v>
      </c>
      <c r="K69" s="6">
        <v>1357434</v>
      </c>
      <c r="M69" s="6">
        <f t="shared" si="0"/>
        <v>54738368644</v>
      </c>
      <c r="O69" s="6">
        <v>470013698617</v>
      </c>
      <c r="Q69" s="6">
        <v>268466199</v>
      </c>
      <c r="S69" s="6">
        <f t="shared" si="1"/>
        <v>469745232418</v>
      </c>
    </row>
    <row r="70" spans="1:19" ht="24.75" thickBot="1">
      <c r="I70" s="11">
        <f>SUM(I8:I69)</f>
        <v>1969669889270</v>
      </c>
      <c r="K70" s="11">
        <f>SUM(K8:K69)</f>
        <v>1823332</v>
      </c>
      <c r="M70" s="11">
        <f>SUM(M8:M69)</f>
        <v>1969668065938</v>
      </c>
      <c r="O70" s="11">
        <f>SUM(O8:O69)</f>
        <v>20136141038084</v>
      </c>
      <c r="Q70" s="13">
        <f>SUM(Q8:Q69)</f>
        <v>360609078</v>
      </c>
      <c r="S70" s="11">
        <f>SUM(S8:S69)</f>
        <v>20135780429006</v>
      </c>
    </row>
    <row r="71" spans="1:19" ht="24.75" thickTop="1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>
      <c r="I72" s="6"/>
      <c r="S72" s="6"/>
    </row>
    <row r="73" spans="1:19">
      <c r="S73" s="6"/>
    </row>
    <row r="75" spans="1:19"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>
      <c r="M76" s="6"/>
      <c r="S76" s="6"/>
    </row>
    <row r="77" spans="1:19">
      <c r="M77" s="6"/>
      <c r="S77" s="6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7"/>
  <sheetViews>
    <sheetView rightToLeft="1" topLeftCell="B1" workbookViewId="0">
      <selection activeCell="M42" sqref="M42"/>
    </sheetView>
  </sheetViews>
  <sheetFormatPr defaultRowHeight="24"/>
  <cols>
    <col min="1" max="1" width="27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336</v>
      </c>
      <c r="D6" s="20" t="s">
        <v>336</v>
      </c>
      <c r="E6" s="20" t="s">
        <v>336</v>
      </c>
      <c r="F6" s="20" t="s">
        <v>336</v>
      </c>
      <c r="G6" s="20" t="s">
        <v>336</v>
      </c>
      <c r="I6" s="20" t="s">
        <v>301</v>
      </c>
      <c r="J6" s="20" t="s">
        <v>301</v>
      </c>
      <c r="K6" s="20" t="s">
        <v>301</v>
      </c>
      <c r="L6" s="20" t="s">
        <v>301</v>
      </c>
      <c r="M6" s="20" t="s">
        <v>301</v>
      </c>
      <c r="O6" s="20" t="s">
        <v>302</v>
      </c>
      <c r="P6" s="20" t="s">
        <v>302</v>
      </c>
      <c r="Q6" s="20" t="s">
        <v>302</v>
      </c>
      <c r="R6" s="20" t="s">
        <v>302</v>
      </c>
      <c r="S6" s="20" t="s">
        <v>302</v>
      </c>
    </row>
    <row r="7" spans="1:19" ht="24.75">
      <c r="A7" s="20" t="s">
        <v>3</v>
      </c>
      <c r="C7" s="20" t="s">
        <v>337</v>
      </c>
      <c r="E7" s="20" t="s">
        <v>338</v>
      </c>
      <c r="G7" s="20" t="s">
        <v>339</v>
      </c>
      <c r="I7" s="20" t="s">
        <v>340</v>
      </c>
      <c r="K7" s="20" t="s">
        <v>306</v>
      </c>
      <c r="M7" s="20" t="s">
        <v>341</v>
      </c>
      <c r="O7" s="20" t="s">
        <v>340</v>
      </c>
      <c r="Q7" s="20" t="s">
        <v>306</v>
      </c>
      <c r="S7" s="20" t="s">
        <v>341</v>
      </c>
    </row>
    <row r="8" spans="1:19">
      <c r="A8" s="1" t="s">
        <v>37</v>
      </c>
      <c r="C8" s="4" t="s">
        <v>342</v>
      </c>
      <c r="D8" s="4"/>
      <c r="E8" s="6">
        <v>26413139</v>
      </c>
      <c r="F8" s="4"/>
      <c r="G8" s="6">
        <v>2400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63391533600</v>
      </c>
      <c r="P8" s="4"/>
      <c r="Q8" s="6">
        <v>0</v>
      </c>
      <c r="R8" s="4"/>
      <c r="S8" s="6">
        <f>O8-Q8</f>
        <v>63391533600</v>
      </c>
    </row>
    <row r="9" spans="1:19">
      <c r="A9" s="1" t="s">
        <v>38</v>
      </c>
      <c r="C9" s="4" t="s">
        <v>343</v>
      </c>
      <c r="D9" s="4"/>
      <c r="E9" s="6">
        <v>45423097</v>
      </c>
      <c r="F9" s="4"/>
      <c r="G9" s="6">
        <v>1930</v>
      </c>
      <c r="H9" s="4"/>
      <c r="I9" s="6">
        <v>0</v>
      </c>
      <c r="J9" s="4"/>
      <c r="K9" s="6">
        <v>0</v>
      </c>
      <c r="L9" s="4"/>
      <c r="M9" s="6">
        <f t="shared" ref="M9:M35" si="0">I9-K9</f>
        <v>0</v>
      </c>
      <c r="N9" s="4"/>
      <c r="O9" s="6">
        <v>87666577210</v>
      </c>
      <c r="P9" s="4"/>
      <c r="Q9" s="6">
        <v>0</v>
      </c>
      <c r="R9" s="4"/>
      <c r="S9" s="6">
        <f t="shared" ref="S9:S35" si="1">O9-Q9</f>
        <v>87666577210</v>
      </c>
    </row>
    <row r="10" spans="1:19">
      <c r="A10" s="1" t="s">
        <v>58</v>
      </c>
      <c r="C10" s="4" t="s">
        <v>342</v>
      </c>
      <c r="D10" s="4"/>
      <c r="E10" s="6">
        <v>124000000</v>
      </c>
      <c r="F10" s="4"/>
      <c r="G10" s="6">
        <v>700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86800000000</v>
      </c>
      <c r="P10" s="4"/>
      <c r="Q10" s="6">
        <v>0</v>
      </c>
      <c r="R10" s="4"/>
      <c r="S10" s="6">
        <f t="shared" si="1"/>
        <v>86800000000</v>
      </c>
    </row>
    <row r="11" spans="1:19">
      <c r="A11" s="1" t="s">
        <v>27</v>
      </c>
      <c r="C11" s="4" t="s">
        <v>344</v>
      </c>
      <c r="D11" s="4"/>
      <c r="E11" s="6">
        <v>37601092</v>
      </c>
      <c r="F11" s="4"/>
      <c r="G11" s="6">
        <v>400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15040436800</v>
      </c>
      <c r="P11" s="4"/>
      <c r="Q11" s="6">
        <v>1333172301</v>
      </c>
      <c r="R11" s="4"/>
      <c r="S11" s="6">
        <f t="shared" si="1"/>
        <v>13707264499</v>
      </c>
    </row>
    <row r="12" spans="1:19">
      <c r="A12" s="1" t="s">
        <v>25</v>
      </c>
      <c r="C12" s="4" t="s">
        <v>345</v>
      </c>
      <c r="D12" s="4"/>
      <c r="E12" s="6">
        <v>2010777</v>
      </c>
      <c r="F12" s="4"/>
      <c r="G12" s="6">
        <v>3750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7540413750</v>
      </c>
      <c r="P12" s="4"/>
      <c r="Q12" s="6">
        <v>0</v>
      </c>
      <c r="R12" s="4"/>
      <c r="S12" s="6">
        <f t="shared" si="1"/>
        <v>7540413750</v>
      </c>
    </row>
    <row r="13" spans="1:19">
      <c r="A13" s="1" t="s">
        <v>17</v>
      </c>
      <c r="C13" s="4" t="s">
        <v>342</v>
      </c>
      <c r="D13" s="4"/>
      <c r="E13" s="6">
        <v>75932221</v>
      </c>
      <c r="F13" s="4"/>
      <c r="G13" s="6">
        <v>650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49355943650</v>
      </c>
      <c r="P13" s="4"/>
      <c r="Q13" s="6">
        <v>0</v>
      </c>
      <c r="R13" s="4"/>
      <c r="S13" s="6">
        <f t="shared" si="1"/>
        <v>49355943650</v>
      </c>
    </row>
    <row r="14" spans="1:19">
      <c r="A14" s="1" t="s">
        <v>57</v>
      </c>
      <c r="C14" s="4" t="s">
        <v>346</v>
      </c>
      <c r="D14" s="4"/>
      <c r="E14" s="6">
        <v>72595553</v>
      </c>
      <c r="F14" s="4"/>
      <c r="G14" s="6">
        <v>1590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115426929270</v>
      </c>
      <c r="P14" s="4"/>
      <c r="Q14" s="6">
        <v>0</v>
      </c>
      <c r="R14" s="4"/>
      <c r="S14" s="6">
        <f t="shared" si="1"/>
        <v>115426929270</v>
      </c>
    </row>
    <row r="15" spans="1:19">
      <c r="A15" s="1" t="s">
        <v>54</v>
      </c>
      <c r="C15" s="4" t="s">
        <v>347</v>
      </c>
      <c r="D15" s="4"/>
      <c r="E15" s="6">
        <v>168761838</v>
      </c>
      <c r="F15" s="4"/>
      <c r="G15" s="6">
        <v>1700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286895124600</v>
      </c>
      <c r="P15" s="4"/>
      <c r="Q15" s="6">
        <v>0</v>
      </c>
      <c r="R15" s="4"/>
      <c r="S15" s="6">
        <f t="shared" si="1"/>
        <v>286895124600</v>
      </c>
    </row>
    <row r="16" spans="1:19">
      <c r="A16" s="1" t="s">
        <v>52</v>
      </c>
      <c r="C16" s="4" t="s">
        <v>344</v>
      </c>
      <c r="D16" s="4"/>
      <c r="E16" s="6">
        <v>173030500</v>
      </c>
      <c r="F16" s="4"/>
      <c r="G16" s="6">
        <v>330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57100065000</v>
      </c>
      <c r="P16" s="4"/>
      <c r="Q16" s="6">
        <v>0</v>
      </c>
      <c r="R16" s="4"/>
      <c r="S16" s="6">
        <f t="shared" si="1"/>
        <v>57100065000</v>
      </c>
    </row>
    <row r="17" spans="1:19">
      <c r="A17" s="1" t="s">
        <v>60</v>
      </c>
      <c r="C17" s="4" t="s">
        <v>348</v>
      </c>
      <c r="D17" s="4"/>
      <c r="E17" s="6">
        <v>12674035</v>
      </c>
      <c r="F17" s="4"/>
      <c r="G17" s="6">
        <v>2000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25348070000</v>
      </c>
      <c r="P17" s="4"/>
      <c r="Q17" s="6">
        <v>1925169873</v>
      </c>
      <c r="R17" s="4"/>
      <c r="S17" s="6">
        <f t="shared" si="1"/>
        <v>23422900127</v>
      </c>
    </row>
    <row r="18" spans="1:19">
      <c r="A18" s="1" t="s">
        <v>20</v>
      </c>
      <c r="C18" s="4" t="s">
        <v>349</v>
      </c>
      <c r="D18" s="4"/>
      <c r="E18" s="6">
        <v>42820342</v>
      </c>
      <c r="F18" s="4"/>
      <c r="G18" s="6">
        <v>1850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79217632700</v>
      </c>
      <c r="P18" s="4"/>
      <c r="Q18" s="6">
        <v>964761427</v>
      </c>
      <c r="R18" s="4"/>
      <c r="S18" s="6">
        <f t="shared" si="1"/>
        <v>78252871273</v>
      </c>
    </row>
    <row r="19" spans="1:19">
      <c r="A19" s="1" t="s">
        <v>18</v>
      </c>
      <c r="C19" s="4" t="s">
        <v>342</v>
      </c>
      <c r="D19" s="4"/>
      <c r="E19" s="6">
        <v>164430177</v>
      </c>
      <c r="F19" s="4"/>
      <c r="G19" s="6">
        <v>1350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221980738950</v>
      </c>
      <c r="P19" s="4"/>
      <c r="Q19" s="6">
        <v>303667222</v>
      </c>
      <c r="R19" s="4"/>
      <c r="S19" s="6">
        <f t="shared" si="1"/>
        <v>221677071728</v>
      </c>
    </row>
    <row r="20" spans="1:19">
      <c r="A20" s="1" t="s">
        <v>55</v>
      </c>
      <c r="C20" s="4" t="s">
        <v>350</v>
      </c>
      <c r="D20" s="4"/>
      <c r="E20" s="6">
        <v>13726712</v>
      </c>
      <c r="F20" s="4"/>
      <c r="G20" s="6">
        <v>3530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48455293360</v>
      </c>
      <c r="P20" s="4"/>
      <c r="Q20" s="6">
        <v>0</v>
      </c>
      <c r="R20" s="4"/>
      <c r="S20" s="6">
        <f t="shared" si="1"/>
        <v>48455293360</v>
      </c>
    </row>
    <row r="21" spans="1:19">
      <c r="A21" s="1" t="s">
        <v>22</v>
      </c>
      <c r="C21" s="4" t="s">
        <v>351</v>
      </c>
      <c r="D21" s="4"/>
      <c r="E21" s="6">
        <v>1048429</v>
      </c>
      <c r="F21" s="4"/>
      <c r="G21" s="6">
        <v>13500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14153791500</v>
      </c>
      <c r="P21" s="4"/>
      <c r="Q21" s="6">
        <v>0</v>
      </c>
      <c r="R21" s="4"/>
      <c r="S21" s="6">
        <f t="shared" si="1"/>
        <v>14153791500</v>
      </c>
    </row>
    <row r="22" spans="1:19">
      <c r="A22" s="1" t="s">
        <v>40</v>
      </c>
      <c r="C22" s="4" t="s">
        <v>352</v>
      </c>
      <c r="D22" s="4"/>
      <c r="E22" s="6">
        <v>39325907</v>
      </c>
      <c r="F22" s="4"/>
      <c r="G22" s="6">
        <v>500</v>
      </c>
      <c r="H22" s="4"/>
      <c r="I22" s="6">
        <v>19662953500</v>
      </c>
      <c r="J22" s="4"/>
      <c r="K22" s="6">
        <v>1177498181</v>
      </c>
      <c r="L22" s="4"/>
      <c r="M22" s="6">
        <f t="shared" si="0"/>
        <v>18485455319</v>
      </c>
      <c r="N22" s="4"/>
      <c r="O22" s="6">
        <v>19662953500</v>
      </c>
      <c r="P22" s="4"/>
      <c r="Q22" s="6">
        <v>1177498181</v>
      </c>
      <c r="R22" s="4"/>
      <c r="S22" s="6">
        <f t="shared" si="1"/>
        <v>18485455319</v>
      </c>
    </row>
    <row r="23" spans="1:19">
      <c r="A23" s="1" t="s">
        <v>59</v>
      </c>
      <c r="C23" s="4" t="s">
        <v>353</v>
      </c>
      <c r="D23" s="4"/>
      <c r="E23" s="6">
        <v>2085800</v>
      </c>
      <c r="F23" s="4"/>
      <c r="G23" s="6">
        <v>2200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4588760000</v>
      </c>
      <c r="P23" s="4"/>
      <c r="Q23" s="6">
        <v>401516500</v>
      </c>
      <c r="R23" s="4"/>
      <c r="S23" s="6">
        <f t="shared" si="1"/>
        <v>4187243500</v>
      </c>
    </row>
    <row r="24" spans="1:19">
      <c r="A24" s="1" t="s">
        <v>32</v>
      </c>
      <c r="C24" s="4" t="s">
        <v>354</v>
      </c>
      <c r="D24" s="4"/>
      <c r="E24" s="6">
        <v>10853575</v>
      </c>
      <c r="F24" s="4"/>
      <c r="G24" s="6">
        <v>2750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29847331250</v>
      </c>
      <c r="P24" s="4"/>
      <c r="Q24" s="6">
        <v>1178184128</v>
      </c>
      <c r="R24" s="4"/>
      <c r="S24" s="6">
        <f t="shared" si="1"/>
        <v>28669147122</v>
      </c>
    </row>
    <row r="25" spans="1:19">
      <c r="A25" s="1" t="s">
        <v>355</v>
      </c>
      <c r="C25" s="4" t="s">
        <v>356</v>
      </c>
      <c r="D25" s="4"/>
      <c r="E25" s="6">
        <v>20442772</v>
      </c>
      <c r="F25" s="4"/>
      <c r="G25" s="6">
        <v>1800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36796989600</v>
      </c>
      <c r="P25" s="4"/>
      <c r="Q25" s="6">
        <v>0</v>
      </c>
      <c r="R25" s="4"/>
      <c r="S25" s="6">
        <f t="shared" si="1"/>
        <v>36796989600</v>
      </c>
    </row>
    <row r="26" spans="1:19">
      <c r="A26" s="1" t="s">
        <v>56</v>
      </c>
      <c r="C26" s="4" t="s">
        <v>357</v>
      </c>
      <c r="D26" s="4"/>
      <c r="E26" s="6">
        <v>18034478</v>
      </c>
      <c r="F26" s="4"/>
      <c r="G26" s="6">
        <v>6500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117224107000</v>
      </c>
      <c r="P26" s="4"/>
      <c r="Q26" s="6">
        <v>0</v>
      </c>
      <c r="R26" s="4"/>
      <c r="S26" s="6">
        <f t="shared" si="1"/>
        <v>117224107000</v>
      </c>
    </row>
    <row r="27" spans="1:19">
      <c r="A27" s="1" t="s">
        <v>51</v>
      </c>
      <c r="C27" s="4" t="s">
        <v>342</v>
      </c>
      <c r="D27" s="4"/>
      <c r="E27" s="6">
        <v>47957992</v>
      </c>
      <c r="F27" s="4"/>
      <c r="G27" s="6">
        <v>4350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208617265200</v>
      </c>
      <c r="P27" s="4"/>
      <c r="Q27" s="6">
        <v>0</v>
      </c>
      <c r="R27" s="4"/>
      <c r="S27" s="6">
        <f t="shared" si="1"/>
        <v>208617265200</v>
      </c>
    </row>
    <row r="28" spans="1:19">
      <c r="A28" s="1" t="s">
        <v>19</v>
      </c>
      <c r="C28" s="4" t="s">
        <v>342</v>
      </c>
      <c r="D28" s="4"/>
      <c r="E28" s="6">
        <v>33700000</v>
      </c>
      <c r="F28" s="4"/>
      <c r="G28" s="6">
        <v>230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7751000000</v>
      </c>
      <c r="P28" s="4"/>
      <c r="Q28" s="6">
        <v>0</v>
      </c>
      <c r="R28" s="4"/>
      <c r="S28" s="6">
        <f t="shared" si="1"/>
        <v>7751000000</v>
      </c>
    </row>
    <row r="29" spans="1:19">
      <c r="A29" s="1" t="s">
        <v>21</v>
      </c>
      <c r="C29" s="4" t="s">
        <v>358</v>
      </c>
      <c r="D29" s="4"/>
      <c r="E29" s="6">
        <v>11661854</v>
      </c>
      <c r="F29" s="4"/>
      <c r="G29" s="6">
        <v>270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3148700580</v>
      </c>
      <c r="P29" s="4"/>
      <c r="Q29" s="6">
        <v>0</v>
      </c>
      <c r="R29" s="4"/>
      <c r="S29" s="6">
        <f t="shared" si="1"/>
        <v>3148700580</v>
      </c>
    </row>
    <row r="30" spans="1:19">
      <c r="A30" s="1" t="s">
        <v>23</v>
      </c>
      <c r="C30" s="4" t="s">
        <v>359</v>
      </c>
      <c r="D30" s="4"/>
      <c r="E30" s="6">
        <v>90206120</v>
      </c>
      <c r="F30" s="4"/>
      <c r="G30" s="6">
        <v>1250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112757650000</v>
      </c>
      <c r="P30" s="4"/>
      <c r="Q30" s="6">
        <v>0</v>
      </c>
      <c r="R30" s="4"/>
      <c r="S30" s="6">
        <f t="shared" si="1"/>
        <v>112757650000</v>
      </c>
    </row>
    <row r="31" spans="1:19">
      <c r="A31" s="1" t="s">
        <v>26</v>
      </c>
      <c r="C31" s="4" t="s">
        <v>360</v>
      </c>
      <c r="D31" s="4"/>
      <c r="E31" s="6">
        <v>2002500</v>
      </c>
      <c r="F31" s="4"/>
      <c r="G31" s="6">
        <v>9400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18823500000</v>
      </c>
      <c r="P31" s="4"/>
      <c r="Q31" s="6">
        <v>0</v>
      </c>
      <c r="R31" s="4"/>
      <c r="S31" s="6">
        <f t="shared" si="1"/>
        <v>18823500000</v>
      </c>
    </row>
    <row r="32" spans="1:19">
      <c r="A32" s="1" t="s">
        <v>34</v>
      </c>
      <c r="C32" s="4" t="s">
        <v>361</v>
      </c>
      <c r="D32" s="4"/>
      <c r="E32" s="6">
        <v>5822450</v>
      </c>
      <c r="F32" s="4"/>
      <c r="G32" s="6">
        <v>955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5560439750</v>
      </c>
      <c r="P32" s="4"/>
      <c r="Q32" s="6">
        <v>658119681</v>
      </c>
      <c r="R32" s="4"/>
      <c r="S32" s="6">
        <f t="shared" si="1"/>
        <v>4902320069</v>
      </c>
    </row>
    <row r="33" spans="1:19">
      <c r="A33" s="1" t="s">
        <v>33</v>
      </c>
      <c r="C33" s="4" t="s">
        <v>362</v>
      </c>
      <c r="D33" s="4"/>
      <c r="E33" s="6">
        <v>1802214</v>
      </c>
      <c r="F33" s="4"/>
      <c r="G33" s="6">
        <v>1260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2270789640</v>
      </c>
      <c r="P33" s="4"/>
      <c r="Q33" s="6">
        <v>45720597</v>
      </c>
      <c r="R33" s="4"/>
      <c r="S33" s="6">
        <f t="shared" si="1"/>
        <v>2225069043</v>
      </c>
    </row>
    <row r="34" spans="1:19">
      <c r="A34" s="1" t="s">
        <v>30</v>
      </c>
      <c r="C34" s="4" t="s">
        <v>363</v>
      </c>
      <c r="D34" s="4"/>
      <c r="E34" s="6">
        <v>2642606</v>
      </c>
      <c r="F34" s="4"/>
      <c r="G34" s="6">
        <v>800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2114084800</v>
      </c>
      <c r="P34" s="4"/>
      <c r="Q34" s="6">
        <v>0</v>
      </c>
      <c r="R34" s="4"/>
      <c r="S34" s="6">
        <f t="shared" si="1"/>
        <v>2114084800</v>
      </c>
    </row>
    <row r="35" spans="1:19">
      <c r="A35" s="1" t="s">
        <v>15</v>
      </c>
      <c r="C35" s="4" t="s">
        <v>346</v>
      </c>
      <c r="D35" s="4"/>
      <c r="E35" s="6">
        <v>10453000</v>
      </c>
      <c r="F35" s="4"/>
      <c r="G35" s="6">
        <v>1000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10453000000</v>
      </c>
      <c r="P35" s="4"/>
      <c r="Q35" s="6">
        <v>0</v>
      </c>
      <c r="R35" s="4"/>
      <c r="S35" s="6">
        <f t="shared" si="1"/>
        <v>10453000000</v>
      </c>
    </row>
    <row r="36" spans="1:19" ht="24.75" thickBot="1">
      <c r="C36" s="4"/>
      <c r="D36" s="4"/>
      <c r="E36" s="4"/>
      <c r="F36" s="4"/>
      <c r="G36" s="4"/>
      <c r="H36" s="4"/>
      <c r="I36" s="11">
        <f>SUM(I8:I35)</f>
        <v>19662953500</v>
      </c>
      <c r="J36" s="4"/>
      <c r="K36" s="11">
        <f>SUM(K8:K35)</f>
        <v>1177498181</v>
      </c>
      <c r="L36" s="4"/>
      <c r="M36" s="11">
        <f>SUM(M8:M35)</f>
        <v>18485455319</v>
      </c>
      <c r="N36" s="4"/>
      <c r="O36" s="11">
        <f>SUM(O8:O35)</f>
        <v>1737989121710</v>
      </c>
      <c r="P36" s="4"/>
      <c r="Q36" s="11">
        <f>SUM(Q8:Q35)</f>
        <v>7987809910</v>
      </c>
      <c r="R36" s="4"/>
      <c r="S36" s="11">
        <f>SUM(S8:S35)</f>
        <v>1730001311800</v>
      </c>
    </row>
    <row r="37" spans="1:19" ht="24.75" thickTop="1"/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2"/>
  <sheetViews>
    <sheetView rightToLeft="1" workbookViewId="0">
      <selection activeCell="Q125" sqref="Q125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301</v>
      </c>
      <c r="D6" s="20" t="s">
        <v>301</v>
      </c>
      <c r="E6" s="20" t="s">
        <v>301</v>
      </c>
      <c r="F6" s="20" t="s">
        <v>301</v>
      </c>
      <c r="G6" s="20" t="s">
        <v>301</v>
      </c>
      <c r="H6" s="20" t="s">
        <v>301</v>
      </c>
      <c r="I6" s="20" t="s">
        <v>301</v>
      </c>
      <c r="K6" s="20" t="s">
        <v>302</v>
      </c>
      <c r="L6" s="20" t="s">
        <v>302</v>
      </c>
      <c r="M6" s="20" t="s">
        <v>302</v>
      </c>
      <c r="N6" s="20" t="s">
        <v>302</v>
      </c>
      <c r="O6" s="20" t="s">
        <v>302</v>
      </c>
      <c r="P6" s="20" t="s">
        <v>302</v>
      </c>
      <c r="Q6" s="20" t="s">
        <v>302</v>
      </c>
    </row>
    <row r="7" spans="1:17" ht="24.75">
      <c r="A7" s="20" t="s">
        <v>3</v>
      </c>
      <c r="C7" s="20" t="s">
        <v>7</v>
      </c>
      <c r="E7" s="20" t="s">
        <v>364</v>
      </c>
      <c r="G7" s="20" t="s">
        <v>365</v>
      </c>
      <c r="I7" s="20" t="s">
        <v>366</v>
      </c>
      <c r="K7" s="20" t="s">
        <v>7</v>
      </c>
      <c r="M7" s="20" t="s">
        <v>364</v>
      </c>
      <c r="O7" s="20" t="s">
        <v>365</v>
      </c>
      <c r="Q7" s="20" t="s">
        <v>366</v>
      </c>
    </row>
    <row r="8" spans="1:17">
      <c r="A8" s="1" t="s">
        <v>44</v>
      </c>
      <c r="C8" s="7">
        <v>1000000</v>
      </c>
      <c r="D8" s="7"/>
      <c r="E8" s="7">
        <v>9997150000</v>
      </c>
      <c r="F8" s="7"/>
      <c r="G8" s="7">
        <v>9997150000</v>
      </c>
      <c r="H8" s="7"/>
      <c r="I8" s="7">
        <f>E8-G8</f>
        <v>0</v>
      </c>
      <c r="J8" s="7"/>
      <c r="K8" s="7">
        <v>1000000</v>
      </c>
      <c r="L8" s="7"/>
      <c r="M8" s="7">
        <v>9997150000</v>
      </c>
      <c r="N8" s="7"/>
      <c r="O8" s="7">
        <v>9998429995</v>
      </c>
      <c r="P8" s="7"/>
      <c r="Q8" s="7">
        <f>M8-O8</f>
        <v>-1279995</v>
      </c>
    </row>
    <row r="9" spans="1:17">
      <c r="A9" s="1" t="s">
        <v>37</v>
      </c>
      <c r="C9" s="7">
        <v>26413139</v>
      </c>
      <c r="D9" s="7"/>
      <c r="E9" s="7">
        <v>285872556069</v>
      </c>
      <c r="F9" s="7"/>
      <c r="G9" s="7">
        <v>286879525554</v>
      </c>
      <c r="H9" s="7"/>
      <c r="I9" s="7">
        <f t="shared" ref="I9:I72" si="0">E9-G9</f>
        <v>-1006969485</v>
      </c>
      <c r="J9" s="7"/>
      <c r="K9" s="7">
        <v>26413139</v>
      </c>
      <c r="L9" s="7"/>
      <c r="M9" s="7">
        <v>285872556069</v>
      </c>
      <c r="N9" s="7"/>
      <c r="O9" s="7">
        <v>387246192938</v>
      </c>
      <c r="P9" s="7"/>
      <c r="Q9" s="7">
        <f t="shared" ref="Q9:Q72" si="1">M9-O9</f>
        <v>-101373636869</v>
      </c>
    </row>
    <row r="10" spans="1:17">
      <c r="A10" s="1" t="s">
        <v>26</v>
      </c>
      <c r="C10" s="7">
        <v>2002500</v>
      </c>
      <c r="D10" s="7"/>
      <c r="E10" s="7">
        <v>128984002717</v>
      </c>
      <c r="F10" s="7"/>
      <c r="G10" s="7">
        <v>129012577033</v>
      </c>
      <c r="H10" s="7"/>
      <c r="I10" s="7">
        <f t="shared" si="0"/>
        <v>-28574316</v>
      </c>
      <c r="J10" s="7"/>
      <c r="K10" s="7">
        <v>2002500</v>
      </c>
      <c r="L10" s="7"/>
      <c r="M10" s="7">
        <v>128984002717</v>
      </c>
      <c r="N10" s="7"/>
      <c r="O10" s="7">
        <v>146949401233</v>
      </c>
      <c r="P10" s="7"/>
      <c r="Q10" s="7">
        <f t="shared" si="1"/>
        <v>-17965398516</v>
      </c>
    </row>
    <row r="11" spans="1:17">
      <c r="A11" s="1" t="s">
        <v>35</v>
      </c>
      <c r="C11" s="7">
        <v>33750357</v>
      </c>
      <c r="D11" s="7"/>
      <c r="E11" s="7">
        <v>283699540628</v>
      </c>
      <c r="F11" s="7"/>
      <c r="G11" s="7">
        <v>286388260050</v>
      </c>
      <c r="H11" s="7"/>
      <c r="I11" s="7">
        <f t="shared" si="0"/>
        <v>-2688719422</v>
      </c>
      <c r="J11" s="7"/>
      <c r="K11" s="7">
        <v>33750357</v>
      </c>
      <c r="L11" s="7"/>
      <c r="M11" s="7">
        <v>283699540628</v>
      </c>
      <c r="N11" s="7"/>
      <c r="O11" s="7">
        <v>288679657236</v>
      </c>
      <c r="P11" s="7"/>
      <c r="Q11" s="7">
        <f t="shared" si="1"/>
        <v>-4980116608</v>
      </c>
    </row>
    <row r="12" spans="1:17">
      <c r="A12" s="1" t="s">
        <v>36</v>
      </c>
      <c r="C12" s="7">
        <v>31828344</v>
      </c>
      <c r="D12" s="7"/>
      <c r="E12" s="7">
        <v>126806091397</v>
      </c>
      <c r="F12" s="7"/>
      <c r="G12" s="7">
        <v>127575801074</v>
      </c>
      <c r="H12" s="7"/>
      <c r="I12" s="7">
        <f t="shared" si="0"/>
        <v>-769709677</v>
      </c>
      <c r="J12" s="7"/>
      <c r="K12" s="7">
        <v>31828344</v>
      </c>
      <c r="L12" s="7"/>
      <c r="M12" s="7">
        <v>126806091397</v>
      </c>
      <c r="N12" s="7"/>
      <c r="O12" s="7">
        <v>127971240977</v>
      </c>
      <c r="P12" s="7"/>
      <c r="Q12" s="7">
        <f t="shared" si="1"/>
        <v>-1165149580</v>
      </c>
    </row>
    <row r="13" spans="1:17">
      <c r="A13" s="1" t="s">
        <v>21</v>
      </c>
      <c r="C13" s="7">
        <v>11661854</v>
      </c>
      <c r="D13" s="7"/>
      <c r="E13" s="7">
        <v>25626356792</v>
      </c>
      <c r="F13" s="7"/>
      <c r="G13" s="7">
        <v>25722889261</v>
      </c>
      <c r="H13" s="7"/>
      <c r="I13" s="7">
        <f t="shared" si="0"/>
        <v>-96532469</v>
      </c>
      <c r="J13" s="7"/>
      <c r="K13" s="7">
        <v>11661854</v>
      </c>
      <c r="L13" s="7"/>
      <c r="M13" s="7">
        <v>25626356792</v>
      </c>
      <c r="N13" s="7"/>
      <c r="O13" s="7">
        <v>29209530901</v>
      </c>
      <c r="P13" s="7"/>
      <c r="Q13" s="7">
        <f t="shared" si="1"/>
        <v>-3583174109</v>
      </c>
    </row>
    <row r="14" spans="1:17">
      <c r="A14" s="1" t="s">
        <v>51</v>
      </c>
      <c r="C14" s="7">
        <v>47957992</v>
      </c>
      <c r="D14" s="7"/>
      <c r="E14" s="7">
        <v>671241255382</v>
      </c>
      <c r="F14" s="7"/>
      <c r="G14" s="7">
        <v>676019450534</v>
      </c>
      <c r="H14" s="7"/>
      <c r="I14" s="7">
        <f t="shared" si="0"/>
        <v>-4778195152</v>
      </c>
      <c r="J14" s="7"/>
      <c r="K14" s="7">
        <v>47957992</v>
      </c>
      <c r="L14" s="7"/>
      <c r="M14" s="7">
        <v>671241255382</v>
      </c>
      <c r="N14" s="7"/>
      <c r="O14" s="7">
        <v>896666600785</v>
      </c>
      <c r="P14" s="7"/>
      <c r="Q14" s="7">
        <f t="shared" si="1"/>
        <v>-225425345403</v>
      </c>
    </row>
    <row r="15" spans="1:17">
      <c r="A15" s="1" t="s">
        <v>59</v>
      </c>
      <c r="C15" s="7">
        <v>2518551</v>
      </c>
      <c r="D15" s="7"/>
      <c r="E15" s="7">
        <v>33171284363</v>
      </c>
      <c r="F15" s="7"/>
      <c r="G15" s="7">
        <v>33480655389</v>
      </c>
      <c r="H15" s="7"/>
      <c r="I15" s="7">
        <f t="shared" si="0"/>
        <v>-309371026</v>
      </c>
      <c r="J15" s="7"/>
      <c r="K15" s="7">
        <v>2518551</v>
      </c>
      <c r="L15" s="7"/>
      <c r="M15" s="7">
        <v>33171284363</v>
      </c>
      <c r="N15" s="7"/>
      <c r="O15" s="7">
        <v>38558690287</v>
      </c>
      <c r="P15" s="7"/>
      <c r="Q15" s="7">
        <f t="shared" si="1"/>
        <v>-5387405924</v>
      </c>
    </row>
    <row r="16" spans="1:17">
      <c r="A16" s="1" t="s">
        <v>53</v>
      </c>
      <c r="C16" s="7">
        <v>1675000</v>
      </c>
      <c r="D16" s="7"/>
      <c r="E16" s="7">
        <v>6859922842</v>
      </c>
      <c r="F16" s="7"/>
      <c r="G16" s="7">
        <v>6859922842</v>
      </c>
      <c r="H16" s="7"/>
      <c r="I16" s="7">
        <f t="shared" si="0"/>
        <v>0</v>
      </c>
      <c r="J16" s="7"/>
      <c r="K16" s="7">
        <v>1675000</v>
      </c>
      <c r="L16" s="7"/>
      <c r="M16" s="7">
        <v>6859922842</v>
      </c>
      <c r="N16" s="7"/>
      <c r="O16" s="7">
        <v>6889914173</v>
      </c>
      <c r="P16" s="7"/>
      <c r="Q16" s="7">
        <f t="shared" si="1"/>
        <v>-29991331</v>
      </c>
    </row>
    <row r="17" spans="1:17">
      <c r="A17" s="1" t="s">
        <v>15</v>
      </c>
      <c r="C17" s="7">
        <v>27874667</v>
      </c>
      <c r="D17" s="7"/>
      <c r="E17" s="7">
        <v>258710993787</v>
      </c>
      <c r="F17" s="7"/>
      <c r="G17" s="7">
        <v>258581241036</v>
      </c>
      <c r="H17" s="7"/>
      <c r="I17" s="7">
        <f t="shared" si="0"/>
        <v>129752751</v>
      </c>
      <c r="J17" s="7"/>
      <c r="K17" s="7">
        <v>27874667</v>
      </c>
      <c r="L17" s="7"/>
      <c r="M17" s="7">
        <v>258710993787</v>
      </c>
      <c r="N17" s="7"/>
      <c r="O17" s="7">
        <v>264985823254</v>
      </c>
      <c r="P17" s="7"/>
      <c r="Q17" s="7">
        <f t="shared" si="1"/>
        <v>-6274829467</v>
      </c>
    </row>
    <row r="18" spans="1:17">
      <c r="A18" s="1" t="s">
        <v>60</v>
      </c>
      <c r="C18" s="7">
        <v>12674035</v>
      </c>
      <c r="D18" s="7"/>
      <c r="E18" s="7">
        <v>202985179834</v>
      </c>
      <c r="F18" s="7"/>
      <c r="G18" s="7">
        <v>203270221925</v>
      </c>
      <c r="H18" s="7"/>
      <c r="I18" s="7">
        <f t="shared" si="0"/>
        <v>-285042091</v>
      </c>
      <c r="J18" s="7"/>
      <c r="K18" s="7">
        <v>12674035</v>
      </c>
      <c r="L18" s="7"/>
      <c r="M18" s="7">
        <v>202985179834</v>
      </c>
      <c r="N18" s="7"/>
      <c r="O18" s="7">
        <v>230483463181</v>
      </c>
      <c r="P18" s="7"/>
      <c r="Q18" s="7">
        <f t="shared" si="1"/>
        <v>-27498283347</v>
      </c>
    </row>
    <row r="19" spans="1:17">
      <c r="A19" s="1" t="s">
        <v>29</v>
      </c>
      <c r="C19" s="7">
        <v>21690833</v>
      </c>
      <c r="D19" s="7"/>
      <c r="E19" s="7">
        <v>51828994846</v>
      </c>
      <c r="F19" s="7"/>
      <c r="G19" s="7">
        <v>52222774479</v>
      </c>
      <c r="H19" s="7"/>
      <c r="I19" s="7">
        <f t="shared" si="0"/>
        <v>-393779633</v>
      </c>
      <c r="J19" s="7"/>
      <c r="K19" s="7">
        <v>21690833</v>
      </c>
      <c r="L19" s="7"/>
      <c r="M19" s="7">
        <v>51828994846</v>
      </c>
      <c r="N19" s="7"/>
      <c r="O19" s="7">
        <v>52727210878</v>
      </c>
      <c r="P19" s="7"/>
      <c r="Q19" s="7">
        <f t="shared" si="1"/>
        <v>-898216032</v>
      </c>
    </row>
    <row r="20" spans="1:17">
      <c r="A20" s="1" t="s">
        <v>55</v>
      </c>
      <c r="C20" s="7">
        <v>23214223</v>
      </c>
      <c r="D20" s="7"/>
      <c r="E20" s="7">
        <v>712645630040</v>
      </c>
      <c r="F20" s="7"/>
      <c r="G20" s="7">
        <v>710462776492</v>
      </c>
      <c r="H20" s="7"/>
      <c r="I20" s="7">
        <f t="shared" si="0"/>
        <v>2182853548</v>
      </c>
      <c r="J20" s="7"/>
      <c r="K20" s="7">
        <v>23214223</v>
      </c>
      <c r="L20" s="7"/>
      <c r="M20" s="7">
        <v>712645630040</v>
      </c>
      <c r="N20" s="7"/>
      <c r="O20" s="7">
        <v>754459426656</v>
      </c>
      <c r="P20" s="7"/>
      <c r="Q20" s="7">
        <f t="shared" si="1"/>
        <v>-41813796616</v>
      </c>
    </row>
    <row r="21" spans="1:17">
      <c r="A21" s="1" t="s">
        <v>17</v>
      </c>
      <c r="C21" s="7">
        <v>79432221</v>
      </c>
      <c r="D21" s="7"/>
      <c r="E21" s="7">
        <v>494646102922</v>
      </c>
      <c r="F21" s="7"/>
      <c r="G21" s="7">
        <v>493837922623</v>
      </c>
      <c r="H21" s="7"/>
      <c r="I21" s="7">
        <f t="shared" si="0"/>
        <v>808180299</v>
      </c>
      <c r="J21" s="7"/>
      <c r="K21" s="7">
        <v>79432221</v>
      </c>
      <c r="L21" s="7"/>
      <c r="M21" s="7">
        <v>494646102922</v>
      </c>
      <c r="N21" s="7"/>
      <c r="O21" s="7">
        <v>540911672278</v>
      </c>
      <c r="P21" s="7"/>
      <c r="Q21" s="7">
        <f t="shared" si="1"/>
        <v>-46265569356</v>
      </c>
    </row>
    <row r="22" spans="1:17">
      <c r="A22" s="1" t="s">
        <v>46</v>
      </c>
      <c r="C22" s="7">
        <v>4880000</v>
      </c>
      <c r="D22" s="7"/>
      <c r="E22" s="7">
        <v>984481440000</v>
      </c>
      <c r="F22" s="7"/>
      <c r="G22" s="7">
        <v>977024076725</v>
      </c>
      <c r="H22" s="7"/>
      <c r="I22" s="7">
        <f t="shared" si="0"/>
        <v>7457363275</v>
      </c>
      <c r="J22" s="7"/>
      <c r="K22" s="7">
        <v>4880000</v>
      </c>
      <c r="L22" s="7"/>
      <c r="M22" s="7">
        <v>984481440000</v>
      </c>
      <c r="N22" s="7"/>
      <c r="O22" s="7">
        <v>966648571779</v>
      </c>
      <c r="P22" s="7"/>
      <c r="Q22" s="7">
        <f t="shared" si="1"/>
        <v>17832868221</v>
      </c>
    </row>
    <row r="23" spans="1:17">
      <c r="A23" s="1" t="s">
        <v>48</v>
      </c>
      <c r="C23" s="7">
        <v>483611</v>
      </c>
      <c r="D23" s="7"/>
      <c r="E23" s="7">
        <v>1679471223303</v>
      </c>
      <c r="F23" s="7"/>
      <c r="G23" s="7">
        <v>1672405971843</v>
      </c>
      <c r="H23" s="7"/>
      <c r="I23" s="7">
        <f t="shared" si="0"/>
        <v>7065251460</v>
      </c>
      <c r="J23" s="7"/>
      <c r="K23" s="7">
        <v>483611</v>
      </c>
      <c r="L23" s="7"/>
      <c r="M23" s="7">
        <v>1679471223303</v>
      </c>
      <c r="N23" s="7"/>
      <c r="O23" s="7">
        <v>1656469750212</v>
      </c>
      <c r="P23" s="7"/>
      <c r="Q23" s="7">
        <f t="shared" si="1"/>
        <v>23001473091</v>
      </c>
    </row>
    <row r="24" spans="1:17">
      <c r="A24" s="1" t="s">
        <v>58</v>
      </c>
      <c r="C24" s="7">
        <v>124000000</v>
      </c>
      <c r="D24" s="7"/>
      <c r="E24" s="7">
        <v>598749287712</v>
      </c>
      <c r="F24" s="7"/>
      <c r="G24" s="7">
        <v>599890157736</v>
      </c>
      <c r="H24" s="7"/>
      <c r="I24" s="7">
        <f t="shared" si="0"/>
        <v>-1140870024</v>
      </c>
      <c r="J24" s="7"/>
      <c r="K24" s="7">
        <v>124000000</v>
      </c>
      <c r="L24" s="7"/>
      <c r="M24" s="7">
        <v>598749287712</v>
      </c>
      <c r="N24" s="7"/>
      <c r="O24" s="7">
        <v>690285115317</v>
      </c>
      <c r="P24" s="7"/>
      <c r="Q24" s="7">
        <f t="shared" si="1"/>
        <v>-91535827605</v>
      </c>
    </row>
    <row r="25" spans="1:17">
      <c r="A25" s="1" t="s">
        <v>38</v>
      </c>
      <c r="C25" s="7">
        <v>91414077</v>
      </c>
      <c r="D25" s="7"/>
      <c r="E25" s="7">
        <v>1239459918120</v>
      </c>
      <c r="F25" s="7"/>
      <c r="G25" s="7">
        <v>1236391142331</v>
      </c>
      <c r="H25" s="7"/>
      <c r="I25" s="7">
        <f t="shared" si="0"/>
        <v>3068775789</v>
      </c>
      <c r="J25" s="7"/>
      <c r="K25" s="7">
        <v>91414077</v>
      </c>
      <c r="L25" s="7"/>
      <c r="M25" s="7">
        <v>1239459918120</v>
      </c>
      <c r="N25" s="7"/>
      <c r="O25" s="7">
        <v>1330096752686</v>
      </c>
      <c r="P25" s="7"/>
      <c r="Q25" s="7">
        <f t="shared" si="1"/>
        <v>-90636834566</v>
      </c>
    </row>
    <row r="26" spans="1:17">
      <c r="A26" s="1" t="s">
        <v>34</v>
      </c>
      <c r="C26" s="7">
        <v>5822450</v>
      </c>
      <c r="D26" s="7"/>
      <c r="E26" s="7">
        <v>17283358530</v>
      </c>
      <c r="F26" s="7"/>
      <c r="G26" s="7">
        <v>17425268513</v>
      </c>
      <c r="H26" s="7"/>
      <c r="I26" s="7">
        <f t="shared" si="0"/>
        <v>-141909983</v>
      </c>
      <c r="J26" s="7"/>
      <c r="K26" s="7">
        <v>5822450</v>
      </c>
      <c r="L26" s="7"/>
      <c r="M26" s="7">
        <v>17283358530</v>
      </c>
      <c r="N26" s="7"/>
      <c r="O26" s="7">
        <v>25994677861</v>
      </c>
      <c r="P26" s="7"/>
      <c r="Q26" s="7">
        <f t="shared" si="1"/>
        <v>-8711319331</v>
      </c>
    </row>
    <row r="27" spans="1:17">
      <c r="A27" s="1" t="s">
        <v>49</v>
      </c>
      <c r="C27" s="7">
        <v>2387020</v>
      </c>
      <c r="D27" s="7"/>
      <c r="E27" s="7">
        <v>1530137108480</v>
      </c>
      <c r="F27" s="7"/>
      <c r="G27" s="7">
        <v>1518590717910</v>
      </c>
      <c r="H27" s="7"/>
      <c r="I27" s="7">
        <f t="shared" si="0"/>
        <v>11546390570</v>
      </c>
      <c r="J27" s="7"/>
      <c r="K27" s="7">
        <v>2387020</v>
      </c>
      <c r="L27" s="7"/>
      <c r="M27" s="7">
        <v>1530137108480</v>
      </c>
      <c r="N27" s="7"/>
      <c r="O27" s="7">
        <v>1554453312757</v>
      </c>
      <c r="P27" s="7"/>
      <c r="Q27" s="7">
        <f t="shared" si="1"/>
        <v>-24316204277</v>
      </c>
    </row>
    <row r="28" spans="1:17">
      <c r="A28" s="1" t="s">
        <v>19</v>
      </c>
      <c r="C28" s="7">
        <v>30200000</v>
      </c>
      <c r="D28" s="7"/>
      <c r="E28" s="7">
        <v>145073370437</v>
      </c>
      <c r="F28" s="7"/>
      <c r="G28" s="7">
        <v>144545183168</v>
      </c>
      <c r="H28" s="7"/>
      <c r="I28" s="7">
        <f t="shared" si="0"/>
        <v>528187269</v>
      </c>
      <c r="J28" s="7"/>
      <c r="K28" s="7">
        <v>30200000</v>
      </c>
      <c r="L28" s="7"/>
      <c r="M28" s="7">
        <v>145073370437</v>
      </c>
      <c r="N28" s="7"/>
      <c r="O28" s="7">
        <v>150490335302</v>
      </c>
      <c r="P28" s="7"/>
      <c r="Q28" s="7">
        <f t="shared" si="1"/>
        <v>-5416964865</v>
      </c>
    </row>
    <row r="29" spans="1:17">
      <c r="A29" s="1" t="s">
        <v>23</v>
      </c>
      <c r="C29" s="7">
        <v>72933034</v>
      </c>
      <c r="D29" s="7"/>
      <c r="E29" s="7">
        <v>629749104052</v>
      </c>
      <c r="F29" s="7"/>
      <c r="G29" s="7">
        <v>630433802016</v>
      </c>
      <c r="H29" s="7"/>
      <c r="I29" s="7">
        <f t="shared" si="0"/>
        <v>-684697964</v>
      </c>
      <c r="J29" s="7"/>
      <c r="K29" s="7">
        <v>72933034</v>
      </c>
      <c r="L29" s="7"/>
      <c r="M29" s="7">
        <v>629749104052</v>
      </c>
      <c r="N29" s="7"/>
      <c r="O29" s="7">
        <v>719120437553</v>
      </c>
      <c r="P29" s="7"/>
      <c r="Q29" s="7">
        <f t="shared" si="1"/>
        <v>-89371333501</v>
      </c>
    </row>
    <row r="30" spans="1:17">
      <c r="A30" s="1" t="s">
        <v>52</v>
      </c>
      <c r="C30" s="7">
        <v>176558246</v>
      </c>
      <c r="D30" s="7"/>
      <c r="E30" s="7">
        <v>388856331670</v>
      </c>
      <c r="F30" s="7"/>
      <c r="G30" s="7">
        <v>385164216845</v>
      </c>
      <c r="H30" s="7"/>
      <c r="I30" s="7">
        <f t="shared" si="0"/>
        <v>3692114825</v>
      </c>
      <c r="J30" s="7"/>
      <c r="K30" s="7">
        <v>176558246</v>
      </c>
      <c r="L30" s="7"/>
      <c r="M30" s="7">
        <v>388856331670</v>
      </c>
      <c r="N30" s="7"/>
      <c r="O30" s="7">
        <v>434841598859</v>
      </c>
      <c r="P30" s="7"/>
      <c r="Q30" s="7">
        <f t="shared" si="1"/>
        <v>-45985267189</v>
      </c>
    </row>
    <row r="31" spans="1:17">
      <c r="A31" s="1" t="s">
        <v>50</v>
      </c>
      <c r="C31" s="7">
        <v>1500000</v>
      </c>
      <c r="D31" s="7"/>
      <c r="E31" s="7">
        <v>56111440500</v>
      </c>
      <c r="F31" s="7"/>
      <c r="G31" s="7">
        <v>53052779250</v>
      </c>
      <c r="H31" s="7"/>
      <c r="I31" s="7">
        <f t="shared" si="0"/>
        <v>3058661250</v>
      </c>
      <c r="J31" s="7"/>
      <c r="K31" s="7">
        <v>1500000</v>
      </c>
      <c r="L31" s="7"/>
      <c r="M31" s="7">
        <v>56111440500</v>
      </c>
      <c r="N31" s="7"/>
      <c r="O31" s="7">
        <v>49881813750</v>
      </c>
      <c r="P31" s="7"/>
      <c r="Q31" s="7">
        <f t="shared" si="1"/>
        <v>6229626750</v>
      </c>
    </row>
    <row r="32" spans="1:17">
      <c r="A32" s="1" t="s">
        <v>31</v>
      </c>
      <c r="C32" s="7">
        <v>1808354019</v>
      </c>
      <c r="D32" s="7"/>
      <c r="E32" s="7">
        <v>1575836351109</v>
      </c>
      <c r="F32" s="7"/>
      <c r="G32" s="7">
        <v>1604989177944</v>
      </c>
      <c r="H32" s="7"/>
      <c r="I32" s="7">
        <f t="shared" si="0"/>
        <v>-29152826835</v>
      </c>
      <c r="J32" s="7"/>
      <c r="K32" s="7">
        <v>1808354019</v>
      </c>
      <c r="L32" s="7"/>
      <c r="M32" s="7">
        <v>1575836351109</v>
      </c>
      <c r="N32" s="7"/>
      <c r="O32" s="7">
        <v>1613809225521</v>
      </c>
      <c r="P32" s="7"/>
      <c r="Q32" s="7">
        <f t="shared" si="1"/>
        <v>-37972874412</v>
      </c>
    </row>
    <row r="33" spans="1:17">
      <c r="A33" s="1" t="s">
        <v>61</v>
      </c>
      <c r="C33" s="7">
        <v>1054669</v>
      </c>
      <c r="D33" s="7"/>
      <c r="E33" s="7">
        <v>3315330401</v>
      </c>
      <c r="F33" s="7"/>
      <c r="G33" s="7">
        <v>3319897475</v>
      </c>
      <c r="H33" s="7"/>
      <c r="I33" s="7">
        <f t="shared" si="0"/>
        <v>-4567074</v>
      </c>
      <c r="J33" s="7"/>
      <c r="K33" s="7">
        <v>1054669</v>
      </c>
      <c r="L33" s="7"/>
      <c r="M33" s="7">
        <v>3315330401</v>
      </c>
      <c r="N33" s="7"/>
      <c r="O33" s="7">
        <v>3319897475</v>
      </c>
      <c r="P33" s="7"/>
      <c r="Q33" s="7">
        <f t="shared" si="1"/>
        <v>-4567074</v>
      </c>
    </row>
    <row r="34" spans="1:17">
      <c r="A34" s="1" t="s">
        <v>40</v>
      </c>
      <c r="C34" s="7">
        <v>39325907</v>
      </c>
      <c r="D34" s="7"/>
      <c r="E34" s="7">
        <v>252717210081</v>
      </c>
      <c r="F34" s="7"/>
      <c r="G34" s="7">
        <v>271836505787</v>
      </c>
      <c r="H34" s="7"/>
      <c r="I34" s="7">
        <f t="shared" si="0"/>
        <v>-19119295706</v>
      </c>
      <c r="J34" s="7"/>
      <c r="K34" s="7">
        <v>39325907</v>
      </c>
      <c r="L34" s="7"/>
      <c r="M34" s="7">
        <v>252717210081</v>
      </c>
      <c r="N34" s="7"/>
      <c r="O34" s="7">
        <v>255704831912</v>
      </c>
      <c r="P34" s="7"/>
      <c r="Q34" s="7">
        <f t="shared" si="1"/>
        <v>-2987621831</v>
      </c>
    </row>
    <row r="35" spans="1:17">
      <c r="A35" s="1" t="s">
        <v>43</v>
      </c>
      <c r="C35" s="7">
        <v>82091946</v>
      </c>
      <c r="D35" s="7"/>
      <c r="E35" s="7">
        <v>746003117640</v>
      </c>
      <c r="F35" s="7"/>
      <c r="G35" s="7">
        <v>746159172152</v>
      </c>
      <c r="H35" s="7"/>
      <c r="I35" s="7">
        <f t="shared" si="0"/>
        <v>-156054512</v>
      </c>
      <c r="J35" s="7"/>
      <c r="K35" s="7">
        <v>82091946</v>
      </c>
      <c r="L35" s="7"/>
      <c r="M35" s="7">
        <v>746003117640</v>
      </c>
      <c r="N35" s="7"/>
      <c r="O35" s="7">
        <v>751170798525</v>
      </c>
      <c r="P35" s="7"/>
      <c r="Q35" s="7">
        <f t="shared" si="1"/>
        <v>-5167680885</v>
      </c>
    </row>
    <row r="36" spans="1:17">
      <c r="A36" s="1" t="s">
        <v>54</v>
      </c>
      <c r="C36" s="7">
        <v>228106366</v>
      </c>
      <c r="D36" s="7"/>
      <c r="E36" s="7">
        <v>1108247125786</v>
      </c>
      <c r="F36" s="7"/>
      <c r="G36" s="7">
        <v>1099988486823</v>
      </c>
      <c r="H36" s="7"/>
      <c r="I36" s="7">
        <f t="shared" si="0"/>
        <v>8258638963</v>
      </c>
      <c r="J36" s="7"/>
      <c r="K36" s="7">
        <v>228106366</v>
      </c>
      <c r="L36" s="7"/>
      <c r="M36" s="7">
        <v>1108247125786</v>
      </c>
      <c r="N36" s="7"/>
      <c r="O36" s="7">
        <v>1329821001862</v>
      </c>
      <c r="P36" s="7"/>
      <c r="Q36" s="7">
        <f t="shared" si="1"/>
        <v>-221573876076</v>
      </c>
    </row>
    <row r="37" spans="1:17">
      <c r="A37" s="1" t="s">
        <v>16</v>
      </c>
      <c r="C37" s="7">
        <v>60686879</v>
      </c>
      <c r="D37" s="7"/>
      <c r="E37" s="7">
        <v>123093630705</v>
      </c>
      <c r="F37" s="7"/>
      <c r="G37" s="7">
        <v>123094269438</v>
      </c>
      <c r="H37" s="7"/>
      <c r="I37" s="7">
        <f t="shared" si="0"/>
        <v>-638733</v>
      </c>
      <c r="J37" s="7"/>
      <c r="K37" s="7">
        <v>60686879</v>
      </c>
      <c r="L37" s="7"/>
      <c r="M37" s="7">
        <v>123093520705</v>
      </c>
      <c r="N37" s="7"/>
      <c r="O37" s="7">
        <v>123136778614</v>
      </c>
      <c r="P37" s="7"/>
      <c r="Q37" s="7">
        <f t="shared" si="1"/>
        <v>-43257909</v>
      </c>
    </row>
    <row r="38" spans="1:17">
      <c r="A38" s="1" t="s">
        <v>28</v>
      </c>
      <c r="C38" s="7">
        <v>11772665</v>
      </c>
      <c r="D38" s="7"/>
      <c r="E38" s="7">
        <v>32861395725</v>
      </c>
      <c r="F38" s="7"/>
      <c r="G38" s="7">
        <v>32950031474</v>
      </c>
      <c r="H38" s="7"/>
      <c r="I38" s="7">
        <f t="shared" si="0"/>
        <v>-88635749</v>
      </c>
      <c r="J38" s="7"/>
      <c r="K38" s="7">
        <v>11772665</v>
      </c>
      <c r="L38" s="7"/>
      <c r="M38" s="7">
        <v>32861395725</v>
      </c>
      <c r="N38" s="7"/>
      <c r="O38" s="7">
        <v>33036684055</v>
      </c>
      <c r="P38" s="7"/>
      <c r="Q38" s="7">
        <f t="shared" si="1"/>
        <v>-175288330</v>
      </c>
    </row>
    <row r="39" spans="1:17">
      <c r="A39" s="1" t="s">
        <v>57</v>
      </c>
      <c r="C39" s="7">
        <v>5759048</v>
      </c>
      <c r="D39" s="7"/>
      <c r="E39" s="7">
        <v>52878113403</v>
      </c>
      <c r="F39" s="7"/>
      <c r="G39" s="7">
        <v>53358738165</v>
      </c>
      <c r="H39" s="7"/>
      <c r="I39" s="7">
        <f t="shared" si="0"/>
        <v>-480624762</v>
      </c>
      <c r="J39" s="7"/>
      <c r="K39" s="7">
        <v>5759048</v>
      </c>
      <c r="L39" s="7"/>
      <c r="M39" s="7">
        <v>52878113403</v>
      </c>
      <c r="N39" s="7"/>
      <c r="O39" s="7">
        <v>61916361901</v>
      </c>
      <c r="P39" s="7"/>
      <c r="Q39" s="7">
        <f t="shared" si="1"/>
        <v>-9038248498</v>
      </c>
    </row>
    <row r="40" spans="1:17">
      <c r="A40" s="1" t="s">
        <v>22</v>
      </c>
      <c r="C40" s="7">
        <v>1048429</v>
      </c>
      <c r="D40" s="7"/>
      <c r="E40" s="7">
        <v>194874798894</v>
      </c>
      <c r="F40" s="7"/>
      <c r="G40" s="7">
        <v>194808837485</v>
      </c>
      <c r="H40" s="7"/>
      <c r="I40" s="7">
        <f t="shared" si="0"/>
        <v>65961409</v>
      </c>
      <c r="J40" s="7"/>
      <c r="K40" s="7">
        <v>1048429</v>
      </c>
      <c r="L40" s="7"/>
      <c r="M40" s="7">
        <v>194874798894</v>
      </c>
      <c r="N40" s="7"/>
      <c r="O40" s="7">
        <v>207904883415</v>
      </c>
      <c r="P40" s="7"/>
      <c r="Q40" s="7">
        <f t="shared" si="1"/>
        <v>-13030084521</v>
      </c>
    </row>
    <row r="41" spans="1:17">
      <c r="A41" s="1" t="s">
        <v>20</v>
      </c>
      <c r="C41" s="7">
        <v>42820342</v>
      </c>
      <c r="D41" s="7"/>
      <c r="E41" s="7">
        <v>538845437238</v>
      </c>
      <c r="F41" s="7"/>
      <c r="G41" s="7">
        <v>538159904549</v>
      </c>
      <c r="H41" s="7"/>
      <c r="I41" s="7">
        <f t="shared" si="0"/>
        <v>685532689</v>
      </c>
      <c r="J41" s="7"/>
      <c r="K41" s="7">
        <v>42820342</v>
      </c>
      <c r="L41" s="7"/>
      <c r="M41" s="7">
        <v>538845437238</v>
      </c>
      <c r="N41" s="7"/>
      <c r="O41" s="7">
        <v>613018349811</v>
      </c>
      <c r="P41" s="7"/>
      <c r="Q41" s="7">
        <f t="shared" si="1"/>
        <v>-74172912573</v>
      </c>
    </row>
    <row r="42" spans="1:17">
      <c r="A42" s="1" t="s">
        <v>30</v>
      </c>
      <c r="C42" s="7">
        <v>2642606</v>
      </c>
      <c r="D42" s="7"/>
      <c r="E42" s="7">
        <v>45767241836</v>
      </c>
      <c r="F42" s="7"/>
      <c r="G42" s="7">
        <v>45765124728</v>
      </c>
      <c r="H42" s="7"/>
      <c r="I42" s="7">
        <f t="shared" si="0"/>
        <v>2117108</v>
      </c>
      <c r="J42" s="7"/>
      <c r="K42" s="7">
        <v>2642606</v>
      </c>
      <c r="L42" s="7"/>
      <c r="M42" s="7">
        <v>45767241836</v>
      </c>
      <c r="N42" s="7"/>
      <c r="O42" s="7">
        <v>46852174847</v>
      </c>
      <c r="P42" s="7"/>
      <c r="Q42" s="7">
        <f t="shared" si="1"/>
        <v>-1084933011</v>
      </c>
    </row>
    <row r="43" spans="1:17">
      <c r="A43" s="1" t="s">
        <v>27</v>
      </c>
      <c r="C43" s="7">
        <v>48535847</v>
      </c>
      <c r="D43" s="7"/>
      <c r="E43" s="7">
        <v>207854447353</v>
      </c>
      <c r="F43" s="7"/>
      <c r="G43" s="7">
        <v>209006352905</v>
      </c>
      <c r="H43" s="7"/>
      <c r="I43" s="7">
        <f t="shared" si="0"/>
        <v>-1151905552</v>
      </c>
      <c r="J43" s="7"/>
      <c r="K43" s="7">
        <v>48535847</v>
      </c>
      <c r="L43" s="7"/>
      <c r="M43" s="7">
        <v>207854447353</v>
      </c>
      <c r="N43" s="7"/>
      <c r="O43" s="7">
        <v>256592477837</v>
      </c>
      <c r="P43" s="7"/>
      <c r="Q43" s="7">
        <f t="shared" si="1"/>
        <v>-48738030484</v>
      </c>
    </row>
    <row r="44" spans="1:17">
      <c r="A44" s="1" t="s">
        <v>41</v>
      </c>
      <c r="C44" s="7">
        <v>7600000</v>
      </c>
      <c r="D44" s="7"/>
      <c r="E44" s="7">
        <v>48657879699</v>
      </c>
      <c r="F44" s="7"/>
      <c r="G44" s="7">
        <v>48657879699</v>
      </c>
      <c r="H44" s="7"/>
      <c r="I44" s="7">
        <f t="shared" si="0"/>
        <v>0</v>
      </c>
      <c r="J44" s="7"/>
      <c r="K44" s="7">
        <v>7600000</v>
      </c>
      <c r="L44" s="7"/>
      <c r="M44" s="7">
        <v>48657879699</v>
      </c>
      <c r="N44" s="7"/>
      <c r="O44" s="7">
        <v>48875970771</v>
      </c>
      <c r="P44" s="7"/>
      <c r="Q44" s="7">
        <f t="shared" si="1"/>
        <v>-218091072</v>
      </c>
    </row>
    <row r="45" spans="1:17">
      <c r="A45" s="1" t="s">
        <v>33</v>
      </c>
      <c r="C45" s="7">
        <v>25597295</v>
      </c>
      <c r="D45" s="7"/>
      <c r="E45" s="7">
        <v>213129263500</v>
      </c>
      <c r="F45" s="7"/>
      <c r="G45" s="7">
        <v>214200196002</v>
      </c>
      <c r="H45" s="7"/>
      <c r="I45" s="7">
        <f t="shared" si="0"/>
        <v>-1070932502</v>
      </c>
      <c r="J45" s="7"/>
      <c r="K45" s="7">
        <v>25597295</v>
      </c>
      <c r="L45" s="7"/>
      <c r="M45" s="7">
        <v>213129263500</v>
      </c>
      <c r="N45" s="7"/>
      <c r="O45" s="7">
        <v>217668505379</v>
      </c>
      <c r="P45" s="7"/>
      <c r="Q45" s="7">
        <f t="shared" si="1"/>
        <v>-4539241879</v>
      </c>
    </row>
    <row r="46" spans="1:17">
      <c r="A46" s="1" t="s">
        <v>47</v>
      </c>
      <c r="C46" s="7">
        <v>4101114</v>
      </c>
      <c r="D46" s="7"/>
      <c r="E46" s="7">
        <v>906190351668</v>
      </c>
      <c r="F46" s="7"/>
      <c r="G46" s="7">
        <v>898123583269</v>
      </c>
      <c r="H46" s="7"/>
      <c r="I46" s="7">
        <f t="shared" si="0"/>
        <v>8066768399</v>
      </c>
      <c r="J46" s="7"/>
      <c r="K46" s="7">
        <v>4101114</v>
      </c>
      <c r="L46" s="7"/>
      <c r="M46" s="7">
        <v>906190351668</v>
      </c>
      <c r="N46" s="7"/>
      <c r="O46" s="7">
        <v>901335045266</v>
      </c>
      <c r="P46" s="7"/>
      <c r="Q46" s="7">
        <f t="shared" si="1"/>
        <v>4855306402</v>
      </c>
    </row>
    <row r="47" spans="1:17">
      <c r="A47" s="1" t="s">
        <v>25</v>
      </c>
      <c r="C47" s="7">
        <v>2010777</v>
      </c>
      <c r="D47" s="7"/>
      <c r="E47" s="7">
        <v>138298298443</v>
      </c>
      <c r="F47" s="7"/>
      <c r="G47" s="7">
        <v>137853121704</v>
      </c>
      <c r="H47" s="7"/>
      <c r="I47" s="7">
        <f t="shared" si="0"/>
        <v>445176739</v>
      </c>
      <c r="J47" s="7"/>
      <c r="K47" s="7">
        <v>2010777</v>
      </c>
      <c r="L47" s="7"/>
      <c r="M47" s="7">
        <v>138298298443</v>
      </c>
      <c r="N47" s="7"/>
      <c r="O47" s="7">
        <v>147313452055</v>
      </c>
      <c r="P47" s="7"/>
      <c r="Q47" s="7">
        <f t="shared" si="1"/>
        <v>-9015153612</v>
      </c>
    </row>
    <row r="48" spans="1:17">
      <c r="A48" s="1" t="s">
        <v>24</v>
      </c>
      <c r="C48" s="7">
        <v>12547587</v>
      </c>
      <c r="D48" s="7"/>
      <c r="E48" s="7">
        <v>463955501957</v>
      </c>
      <c r="F48" s="7"/>
      <c r="G48" s="7">
        <v>463001340523</v>
      </c>
      <c r="H48" s="7"/>
      <c r="I48" s="7">
        <f t="shared" si="0"/>
        <v>954161434</v>
      </c>
      <c r="J48" s="7"/>
      <c r="K48" s="7">
        <v>12547587</v>
      </c>
      <c r="L48" s="7"/>
      <c r="M48" s="7">
        <v>463955501957</v>
      </c>
      <c r="N48" s="7"/>
      <c r="O48" s="7">
        <v>475369732876</v>
      </c>
      <c r="P48" s="7"/>
      <c r="Q48" s="7">
        <f t="shared" si="1"/>
        <v>-11414230919</v>
      </c>
    </row>
    <row r="49" spans="1:17">
      <c r="A49" s="1" t="s">
        <v>39</v>
      </c>
      <c r="C49" s="7">
        <v>5000000</v>
      </c>
      <c r="D49" s="7"/>
      <c r="E49" s="7">
        <v>144540371600</v>
      </c>
      <c r="F49" s="7"/>
      <c r="G49" s="7">
        <v>143690108784</v>
      </c>
      <c r="H49" s="7"/>
      <c r="I49" s="7">
        <f t="shared" si="0"/>
        <v>850262816</v>
      </c>
      <c r="J49" s="7"/>
      <c r="K49" s="7">
        <v>5000000</v>
      </c>
      <c r="L49" s="7"/>
      <c r="M49" s="7">
        <v>144540371600</v>
      </c>
      <c r="N49" s="7"/>
      <c r="O49" s="7">
        <v>145013787029</v>
      </c>
      <c r="P49" s="7"/>
      <c r="Q49" s="7">
        <f t="shared" si="1"/>
        <v>-473415429</v>
      </c>
    </row>
    <row r="50" spans="1:17">
      <c r="A50" s="1" t="s">
        <v>42</v>
      </c>
      <c r="C50" s="7">
        <v>12618139</v>
      </c>
      <c r="D50" s="7"/>
      <c r="E50" s="7">
        <v>988223285332</v>
      </c>
      <c r="F50" s="7"/>
      <c r="G50" s="7">
        <v>985419911986</v>
      </c>
      <c r="H50" s="7"/>
      <c r="I50" s="7">
        <f t="shared" si="0"/>
        <v>2803373346</v>
      </c>
      <c r="J50" s="7"/>
      <c r="K50" s="7">
        <v>12618139</v>
      </c>
      <c r="L50" s="7"/>
      <c r="M50" s="7">
        <v>988223285332</v>
      </c>
      <c r="N50" s="7"/>
      <c r="O50" s="7">
        <v>986220191994</v>
      </c>
      <c r="P50" s="7"/>
      <c r="Q50" s="7">
        <f t="shared" si="1"/>
        <v>2003093338</v>
      </c>
    </row>
    <row r="51" spans="1:17">
      <c r="A51" s="1" t="s">
        <v>56</v>
      </c>
      <c r="C51" s="7">
        <v>18034478</v>
      </c>
      <c r="D51" s="7"/>
      <c r="E51" s="7">
        <v>417468308539</v>
      </c>
      <c r="F51" s="7"/>
      <c r="G51" s="7">
        <v>417982556780</v>
      </c>
      <c r="H51" s="7"/>
      <c r="I51" s="7">
        <f t="shared" si="0"/>
        <v>-514248241</v>
      </c>
      <c r="J51" s="7"/>
      <c r="K51" s="7">
        <v>18034478</v>
      </c>
      <c r="L51" s="7"/>
      <c r="M51" s="7">
        <v>417468308539</v>
      </c>
      <c r="N51" s="7"/>
      <c r="O51" s="7">
        <v>526692630039</v>
      </c>
      <c r="P51" s="7"/>
      <c r="Q51" s="7">
        <f t="shared" si="1"/>
        <v>-109224321500</v>
      </c>
    </row>
    <row r="52" spans="1:17">
      <c r="A52" s="1" t="s">
        <v>18</v>
      </c>
      <c r="C52" s="7">
        <v>164430177</v>
      </c>
      <c r="D52" s="7"/>
      <c r="E52" s="7">
        <v>1368431104465</v>
      </c>
      <c r="F52" s="7"/>
      <c r="G52" s="7">
        <v>1353785588021</v>
      </c>
      <c r="H52" s="7"/>
      <c r="I52" s="7">
        <f t="shared" si="0"/>
        <v>14645516444</v>
      </c>
      <c r="J52" s="7"/>
      <c r="K52" s="7">
        <v>164430177</v>
      </c>
      <c r="L52" s="7"/>
      <c r="M52" s="7">
        <v>1368431104465</v>
      </c>
      <c r="N52" s="7"/>
      <c r="O52" s="7">
        <v>1522443558560</v>
      </c>
      <c r="P52" s="7"/>
      <c r="Q52" s="7">
        <f t="shared" si="1"/>
        <v>-154012454095</v>
      </c>
    </row>
    <row r="53" spans="1:17">
      <c r="A53" s="1" t="s">
        <v>45</v>
      </c>
      <c r="C53" s="7">
        <v>8742299</v>
      </c>
      <c r="D53" s="7"/>
      <c r="E53" s="7">
        <v>2165987068490</v>
      </c>
      <c r="F53" s="7"/>
      <c r="G53" s="7">
        <v>2163908508858</v>
      </c>
      <c r="H53" s="7"/>
      <c r="I53" s="7">
        <f t="shared" si="0"/>
        <v>2078559632</v>
      </c>
      <c r="J53" s="7"/>
      <c r="K53" s="7">
        <v>8742299</v>
      </c>
      <c r="L53" s="7"/>
      <c r="M53" s="7">
        <v>2165987068490</v>
      </c>
      <c r="N53" s="7"/>
      <c r="O53" s="7">
        <v>2170123969558</v>
      </c>
      <c r="P53" s="7"/>
      <c r="Q53" s="7">
        <f t="shared" si="1"/>
        <v>-4136901068</v>
      </c>
    </row>
    <row r="54" spans="1:17">
      <c r="A54" s="1" t="s">
        <v>32</v>
      </c>
      <c r="C54" s="7">
        <v>10853575</v>
      </c>
      <c r="D54" s="7"/>
      <c r="E54" s="7">
        <v>172857288483</v>
      </c>
      <c r="F54" s="7"/>
      <c r="G54" s="7">
        <v>174009609506</v>
      </c>
      <c r="H54" s="7"/>
      <c r="I54" s="7">
        <f t="shared" si="0"/>
        <v>-1152321023</v>
      </c>
      <c r="J54" s="7"/>
      <c r="K54" s="7">
        <v>10853575</v>
      </c>
      <c r="L54" s="7"/>
      <c r="M54" s="7">
        <v>172857288483</v>
      </c>
      <c r="N54" s="7"/>
      <c r="O54" s="7">
        <v>210542346546</v>
      </c>
      <c r="P54" s="7"/>
      <c r="Q54" s="7">
        <f t="shared" si="1"/>
        <v>-37685058063</v>
      </c>
    </row>
    <row r="55" spans="1:17">
      <c r="A55" s="1" t="s">
        <v>202</v>
      </c>
      <c r="C55" s="7">
        <v>1998800</v>
      </c>
      <c r="D55" s="7"/>
      <c r="E55" s="7">
        <v>1953669341579</v>
      </c>
      <c r="F55" s="7"/>
      <c r="G55" s="7">
        <v>1953669341579</v>
      </c>
      <c r="H55" s="7"/>
      <c r="I55" s="7">
        <f t="shared" si="0"/>
        <v>0</v>
      </c>
      <c r="J55" s="7"/>
      <c r="K55" s="7">
        <v>1998800</v>
      </c>
      <c r="L55" s="7"/>
      <c r="M55" s="7">
        <v>1953669341579</v>
      </c>
      <c r="N55" s="7"/>
      <c r="O55" s="7">
        <v>1768869453652</v>
      </c>
      <c r="P55" s="7"/>
      <c r="Q55" s="7">
        <f t="shared" si="1"/>
        <v>184799887927</v>
      </c>
    </row>
    <row r="56" spans="1:17">
      <c r="A56" s="1" t="s">
        <v>229</v>
      </c>
      <c r="C56" s="7">
        <v>467500</v>
      </c>
      <c r="D56" s="7"/>
      <c r="E56" s="7">
        <v>442859613524</v>
      </c>
      <c r="F56" s="7"/>
      <c r="G56" s="7">
        <v>439961225841</v>
      </c>
      <c r="H56" s="7"/>
      <c r="I56" s="7">
        <f t="shared" si="0"/>
        <v>2898387683</v>
      </c>
      <c r="J56" s="7"/>
      <c r="K56" s="7">
        <v>467500</v>
      </c>
      <c r="L56" s="7"/>
      <c r="M56" s="7">
        <v>442859613524</v>
      </c>
      <c r="N56" s="7"/>
      <c r="O56" s="7">
        <v>433262210439</v>
      </c>
      <c r="P56" s="7"/>
      <c r="Q56" s="7">
        <f t="shared" si="1"/>
        <v>9597403085</v>
      </c>
    </row>
    <row r="57" spans="1:17">
      <c r="A57" s="1" t="s">
        <v>231</v>
      </c>
      <c r="C57" s="7">
        <v>1697976</v>
      </c>
      <c r="D57" s="7"/>
      <c r="E57" s="7">
        <v>1587028177595</v>
      </c>
      <c r="F57" s="7"/>
      <c r="G57" s="7">
        <v>1578538626577</v>
      </c>
      <c r="H57" s="7"/>
      <c r="I57" s="7">
        <f t="shared" si="0"/>
        <v>8489551018</v>
      </c>
      <c r="J57" s="7"/>
      <c r="K57" s="7">
        <v>1697976</v>
      </c>
      <c r="L57" s="7"/>
      <c r="M57" s="7">
        <v>1587028177595</v>
      </c>
      <c r="N57" s="7"/>
      <c r="O57" s="7">
        <v>1566977151600</v>
      </c>
      <c r="P57" s="7"/>
      <c r="Q57" s="7">
        <f t="shared" si="1"/>
        <v>20051025995</v>
      </c>
    </row>
    <row r="58" spans="1:17">
      <c r="A58" s="1" t="s">
        <v>199</v>
      </c>
      <c r="C58" s="7">
        <v>2000000</v>
      </c>
      <c r="D58" s="7"/>
      <c r="E58" s="7">
        <v>1872591434270</v>
      </c>
      <c r="F58" s="7"/>
      <c r="G58" s="7">
        <v>1870591511770</v>
      </c>
      <c r="H58" s="7"/>
      <c r="I58" s="7">
        <f t="shared" si="0"/>
        <v>1999922500</v>
      </c>
      <c r="J58" s="7"/>
      <c r="K58" s="7">
        <v>2000000</v>
      </c>
      <c r="L58" s="7"/>
      <c r="M58" s="7">
        <v>1872591434270</v>
      </c>
      <c r="N58" s="7"/>
      <c r="O58" s="7">
        <v>1870600000000</v>
      </c>
      <c r="P58" s="7"/>
      <c r="Q58" s="7">
        <f t="shared" si="1"/>
        <v>1991434270</v>
      </c>
    </row>
    <row r="59" spans="1:17">
      <c r="A59" s="1" t="s">
        <v>93</v>
      </c>
      <c r="C59" s="7">
        <v>1070900</v>
      </c>
      <c r="D59" s="7"/>
      <c r="E59" s="7">
        <v>659819104118</v>
      </c>
      <c r="F59" s="7"/>
      <c r="G59" s="7">
        <v>661301249540</v>
      </c>
      <c r="H59" s="7"/>
      <c r="I59" s="7">
        <f t="shared" si="0"/>
        <v>-1482145422</v>
      </c>
      <c r="J59" s="7"/>
      <c r="K59" s="7">
        <v>1070900</v>
      </c>
      <c r="L59" s="7"/>
      <c r="M59" s="7">
        <v>659819104118</v>
      </c>
      <c r="N59" s="7"/>
      <c r="O59" s="7">
        <v>639583989987</v>
      </c>
      <c r="P59" s="7"/>
      <c r="Q59" s="7">
        <f t="shared" si="1"/>
        <v>20235114131</v>
      </c>
    </row>
    <row r="60" spans="1:17">
      <c r="A60" s="1" t="s">
        <v>138</v>
      </c>
      <c r="C60" s="7">
        <v>1510972</v>
      </c>
      <c r="D60" s="7"/>
      <c r="E60" s="7">
        <v>961469773802</v>
      </c>
      <c r="F60" s="7"/>
      <c r="G60" s="7">
        <v>961897961528</v>
      </c>
      <c r="H60" s="7"/>
      <c r="I60" s="7">
        <f t="shared" si="0"/>
        <v>-428187726</v>
      </c>
      <c r="J60" s="7"/>
      <c r="K60" s="7">
        <v>1510972</v>
      </c>
      <c r="L60" s="7"/>
      <c r="M60" s="7">
        <v>961469773802</v>
      </c>
      <c r="N60" s="7"/>
      <c r="O60" s="7">
        <v>904438650674</v>
      </c>
      <c r="P60" s="7"/>
      <c r="Q60" s="7">
        <f t="shared" si="1"/>
        <v>57031123128</v>
      </c>
    </row>
    <row r="61" spans="1:17">
      <c r="A61" s="1" t="s">
        <v>130</v>
      </c>
      <c r="C61" s="7">
        <v>674123</v>
      </c>
      <c r="D61" s="7"/>
      <c r="E61" s="7">
        <v>442753570264</v>
      </c>
      <c r="F61" s="7"/>
      <c r="G61" s="7">
        <v>442131010050</v>
      </c>
      <c r="H61" s="7"/>
      <c r="I61" s="7">
        <f t="shared" si="0"/>
        <v>622560214</v>
      </c>
      <c r="J61" s="7"/>
      <c r="K61" s="7">
        <v>674123</v>
      </c>
      <c r="L61" s="7"/>
      <c r="M61" s="7">
        <v>442753570264</v>
      </c>
      <c r="N61" s="7"/>
      <c r="O61" s="7">
        <v>434185002902</v>
      </c>
      <c r="P61" s="7"/>
      <c r="Q61" s="7">
        <f t="shared" si="1"/>
        <v>8568567362</v>
      </c>
    </row>
    <row r="62" spans="1:17">
      <c r="A62" s="1" t="s">
        <v>123</v>
      </c>
      <c r="C62" s="7">
        <v>2043466</v>
      </c>
      <c r="D62" s="7"/>
      <c r="E62" s="7">
        <v>1390729066760</v>
      </c>
      <c r="F62" s="7"/>
      <c r="G62" s="7">
        <v>1391653195007</v>
      </c>
      <c r="H62" s="7"/>
      <c r="I62" s="7">
        <f t="shared" si="0"/>
        <v>-924128247</v>
      </c>
      <c r="J62" s="7"/>
      <c r="K62" s="7">
        <v>2043466</v>
      </c>
      <c r="L62" s="7"/>
      <c r="M62" s="7">
        <v>1390729066760</v>
      </c>
      <c r="N62" s="7"/>
      <c r="O62" s="7">
        <v>1256648650039</v>
      </c>
      <c r="P62" s="7"/>
      <c r="Q62" s="7">
        <f t="shared" si="1"/>
        <v>134080416721</v>
      </c>
    </row>
    <row r="63" spans="1:17">
      <c r="A63" s="1" t="s">
        <v>108</v>
      </c>
      <c r="C63" s="7">
        <v>3182263</v>
      </c>
      <c r="D63" s="7"/>
      <c r="E63" s="7">
        <v>2056903272479</v>
      </c>
      <c r="F63" s="7"/>
      <c r="G63" s="7">
        <v>2057352903966</v>
      </c>
      <c r="H63" s="7"/>
      <c r="I63" s="7">
        <f t="shared" si="0"/>
        <v>-449631487</v>
      </c>
      <c r="J63" s="7"/>
      <c r="K63" s="7">
        <v>3182263</v>
      </c>
      <c r="L63" s="7"/>
      <c r="M63" s="7">
        <v>2056903272479</v>
      </c>
      <c r="N63" s="7"/>
      <c r="O63" s="7">
        <v>1940683451629</v>
      </c>
      <c r="P63" s="7"/>
      <c r="Q63" s="7">
        <f t="shared" si="1"/>
        <v>116219820850</v>
      </c>
    </row>
    <row r="64" spans="1:17">
      <c r="A64" s="1" t="s">
        <v>129</v>
      </c>
      <c r="C64" s="7">
        <v>3762578</v>
      </c>
      <c r="D64" s="7"/>
      <c r="E64" s="7">
        <v>2511160123314</v>
      </c>
      <c r="F64" s="7"/>
      <c r="G64" s="7">
        <v>2512010639433</v>
      </c>
      <c r="H64" s="7"/>
      <c r="I64" s="7">
        <f t="shared" si="0"/>
        <v>-850516119</v>
      </c>
      <c r="J64" s="7"/>
      <c r="K64" s="7">
        <v>3762578</v>
      </c>
      <c r="L64" s="7"/>
      <c r="M64" s="7">
        <v>2511160123314</v>
      </c>
      <c r="N64" s="7"/>
      <c r="O64" s="7">
        <v>2351110205710</v>
      </c>
      <c r="P64" s="7"/>
      <c r="Q64" s="7">
        <f t="shared" si="1"/>
        <v>160049917604</v>
      </c>
    </row>
    <row r="65" spans="1:17">
      <c r="A65" s="1" t="s">
        <v>264</v>
      </c>
      <c r="C65" s="7">
        <v>78700</v>
      </c>
      <c r="D65" s="7"/>
      <c r="E65" s="7">
        <v>54677854151</v>
      </c>
      <c r="F65" s="7"/>
      <c r="G65" s="7">
        <v>54514393266</v>
      </c>
      <c r="H65" s="7"/>
      <c r="I65" s="7">
        <f t="shared" si="0"/>
        <v>163460885</v>
      </c>
      <c r="J65" s="7"/>
      <c r="K65" s="7">
        <v>78700</v>
      </c>
      <c r="L65" s="7"/>
      <c r="M65" s="7">
        <v>54677854151</v>
      </c>
      <c r="N65" s="7"/>
      <c r="O65" s="7">
        <v>54514393266</v>
      </c>
      <c r="P65" s="7"/>
      <c r="Q65" s="7">
        <f t="shared" si="1"/>
        <v>163460885</v>
      </c>
    </row>
    <row r="66" spans="1:17">
      <c r="A66" s="1" t="s">
        <v>132</v>
      </c>
      <c r="C66" s="7">
        <v>1115467</v>
      </c>
      <c r="D66" s="7"/>
      <c r="E66" s="7">
        <v>712700021453</v>
      </c>
      <c r="F66" s="7"/>
      <c r="G66" s="7">
        <v>712582819139</v>
      </c>
      <c r="H66" s="7"/>
      <c r="I66" s="7">
        <f t="shared" si="0"/>
        <v>117202314</v>
      </c>
      <c r="J66" s="7"/>
      <c r="K66" s="7">
        <v>1115467</v>
      </c>
      <c r="L66" s="7"/>
      <c r="M66" s="7">
        <v>712700021453</v>
      </c>
      <c r="N66" s="7"/>
      <c r="O66" s="7">
        <v>674558161459</v>
      </c>
      <c r="P66" s="7"/>
      <c r="Q66" s="7">
        <f t="shared" si="1"/>
        <v>38141859994</v>
      </c>
    </row>
    <row r="67" spans="1:17">
      <c r="A67" s="1" t="s">
        <v>96</v>
      </c>
      <c r="C67" s="7">
        <v>1209361</v>
      </c>
      <c r="D67" s="7"/>
      <c r="E67" s="7">
        <v>751504084318</v>
      </c>
      <c r="F67" s="7"/>
      <c r="G67" s="7">
        <v>753960732193</v>
      </c>
      <c r="H67" s="7"/>
      <c r="I67" s="7">
        <f t="shared" si="0"/>
        <v>-2456647875</v>
      </c>
      <c r="J67" s="7"/>
      <c r="K67" s="7">
        <v>1209361</v>
      </c>
      <c r="L67" s="7"/>
      <c r="M67" s="7">
        <v>751504084318</v>
      </c>
      <c r="N67" s="7"/>
      <c r="O67" s="7">
        <v>721134425341</v>
      </c>
      <c r="P67" s="7"/>
      <c r="Q67" s="7">
        <f t="shared" si="1"/>
        <v>30369658977</v>
      </c>
    </row>
    <row r="68" spans="1:17">
      <c r="A68" s="1" t="s">
        <v>241</v>
      </c>
      <c r="C68" s="7">
        <v>4500000</v>
      </c>
      <c r="D68" s="7"/>
      <c r="E68" s="7">
        <v>4508676782004</v>
      </c>
      <c r="F68" s="7"/>
      <c r="G68" s="7">
        <v>4500275607562</v>
      </c>
      <c r="H68" s="7"/>
      <c r="I68" s="7">
        <f t="shared" si="0"/>
        <v>8401174442</v>
      </c>
      <c r="J68" s="7"/>
      <c r="K68" s="7">
        <v>4500000</v>
      </c>
      <c r="L68" s="7"/>
      <c r="M68" s="7">
        <v>4508676782004</v>
      </c>
      <c r="N68" s="7"/>
      <c r="O68" s="7">
        <v>4470008125000</v>
      </c>
      <c r="P68" s="7"/>
      <c r="Q68" s="7">
        <f t="shared" si="1"/>
        <v>38668657004</v>
      </c>
    </row>
    <row r="69" spans="1:17">
      <c r="A69" s="1" t="s">
        <v>158</v>
      </c>
      <c r="C69" s="7">
        <v>2000000</v>
      </c>
      <c r="D69" s="7"/>
      <c r="E69" s="7">
        <v>1969923662500</v>
      </c>
      <c r="F69" s="7"/>
      <c r="G69" s="7">
        <v>1966323802000</v>
      </c>
      <c r="H69" s="7"/>
      <c r="I69" s="7">
        <f t="shared" si="0"/>
        <v>3599860500</v>
      </c>
      <c r="J69" s="7"/>
      <c r="K69" s="7">
        <v>2000000</v>
      </c>
      <c r="L69" s="7"/>
      <c r="M69" s="7">
        <v>1969923662500</v>
      </c>
      <c r="N69" s="7"/>
      <c r="O69" s="7">
        <v>2000008125000</v>
      </c>
      <c r="P69" s="7"/>
      <c r="Q69" s="7">
        <f t="shared" si="1"/>
        <v>-30084462500</v>
      </c>
    </row>
    <row r="70" spans="1:17">
      <c r="A70" s="1" t="s">
        <v>87</v>
      </c>
      <c r="C70" s="7">
        <v>3700000</v>
      </c>
      <c r="D70" s="7"/>
      <c r="E70" s="7">
        <v>3571471600112</v>
      </c>
      <c r="F70" s="7"/>
      <c r="G70" s="7">
        <v>3565056048724</v>
      </c>
      <c r="H70" s="7"/>
      <c r="I70" s="7">
        <f t="shared" si="0"/>
        <v>6415551388</v>
      </c>
      <c r="J70" s="7"/>
      <c r="K70" s="7">
        <v>3700000</v>
      </c>
      <c r="L70" s="7"/>
      <c r="M70" s="7">
        <v>3571471600112</v>
      </c>
      <c r="N70" s="7"/>
      <c r="O70" s="7">
        <v>3532398125000</v>
      </c>
      <c r="P70" s="7"/>
      <c r="Q70" s="7">
        <f t="shared" si="1"/>
        <v>39073475112</v>
      </c>
    </row>
    <row r="71" spans="1:17">
      <c r="A71" s="1" t="s">
        <v>183</v>
      </c>
      <c r="C71" s="7">
        <v>1000000</v>
      </c>
      <c r="D71" s="7"/>
      <c r="E71" s="7">
        <v>959947800581</v>
      </c>
      <c r="F71" s="7"/>
      <c r="G71" s="7">
        <v>955947955581</v>
      </c>
      <c r="H71" s="7"/>
      <c r="I71" s="7">
        <f t="shared" si="0"/>
        <v>3999845000</v>
      </c>
      <c r="J71" s="7"/>
      <c r="K71" s="7">
        <v>1000000</v>
      </c>
      <c r="L71" s="7"/>
      <c r="M71" s="7">
        <v>959947800581</v>
      </c>
      <c r="N71" s="7"/>
      <c r="O71" s="7">
        <v>947189999995</v>
      </c>
      <c r="P71" s="7"/>
      <c r="Q71" s="7">
        <f t="shared" si="1"/>
        <v>12757800586</v>
      </c>
    </row>
    <row r="72" spans="1:17">
      <c r="A72" s="1" t="s">
        <v>189</v>
      </c>
      <c r="C72" s="7">
        <v>1011900</v>
      </c>
      <c r="D72" s="7"/>
      <c r="E72" s="7">
        <v>971348918470</v>
      </c>
      <c r="F72" s="7"/>
      <c r="G72" s="7">
        <v>964943839677</v>
      </c>
      <c r="H72" s="7"/>
      <c r="I72" s="7">
        <f t="shared" si="0"/>
        <v>6405078793</v>
      </c>
      <c r="J72" s="7"/>
      <c r="K72" s="7">
        <v>1011900</v>
      </c>
      <c r="L72" s="7"/>
      <c r="M72" s="7">
        <v>971348918470</v>
      </c>
      <c r="N72" s="7"/>
      <c r="O72" s="7">
        <v>964328894500</v>
      </c>
      <c r="P72" s="7"/>
      <c r="Q72" s="7">
        <f t="shared" si="1"/>
        <v>7020023970</v>
      </c>
    </row>
    <row r="73" spans="1:17">
      <c r="A73" s="1" t="s">
        <v>191</v>
      </c>
      <c r="C73" s="7">
        <v>300000</v>
      </c>
      <c r="D73" s="7"/>
      <c r="E73" s="7">
        <v>293541624821</v>
      </c>
      <c r="F73" s="7"/>
      <c r="G73" s="7">
        <v>293166639352</v>
      </c>
      <c r="H73" s="7"/>
      <c r="I73" s="7">
        <f t="shared" ref="I73:I123" si="2">E73-G73</f>
        <v>374985469</v>
      </c>
      <c r="J73" s="7"/>
      <c r="K73" s="7">
        <v>300000</v>
      </c>
      <c r="L73" s="7"/>
      <c r="M73" s="7">
        <v>293541624821</v>
      </c>
      <c r="N73" s="7"/>
      <c r="O73" s="7">
        <v>292842000000</v>
      </c>
      <c r="P73" s="7"/>
      <c r="Q73" s="7">
        <f t="shared" ref="Q73:Q123" si="3">M73-O73</f>
        <v>699624821</v>
      </c>
    </row>
    <row r="74" spans="1:17">
      <c r="A74" s="1" t="s">
        <v>211</v>
      </c>
      <c r="C74" s="7">
        <v>100000</v>
      </c>
      <c r="D74" s="7"/>
      <c r="E74" s="7">
        <v>97036139703</v>
      </c>
      <c r="F74" s="7"/>
      <c r="G74" s="7">
        <v>96736151328</v>
      </c>
      <c r="H74" s="7"/>
      <c r="I74" s="7">
        <f t="shared" si="2"/>
        <v>299988375</v>
      </c>
      <c r="J74" s="7"/>
      <c r="K74" s="7">
        <v>100000</v>
      </c>
      <c r="L74" s="7"/>
      <c r="M74" s="7">
        <v>97036139703</v>
      </c>
      <c r="N74" s="7"/>
      <c r="O74" s="7">
        <v>96996241250</v>
      </c>
      <c r="P74" s="7"/>
      <c r="Q74" s="7">
        <f t="shared" si="3"/>
        <v>39898453</v>
      </c>
    </row>
    <row r="75" spans="1:17">
      <c r="A75" s="1" t="s">
        <v>186</v>
      </c>
      <c r="C75" s="7">
        <v>4000000</v>
      </c>
      <c r="D75" s="7"/>
      <c r="E75" s="7">
        <v>3946015085990</v>
      </c>
      <c r="F75" s="7"/>
      <c r="G75" s="7">
        <v>3932251619345</v>
      </c>
      <c r="H75" s="7"/>
      <c r="I75" s="7">
        <f t="shared" si="2"/>
        <v>13763466645</v>
      </c>
      <c r="J75" s="7"/>
      <c r="K75" s="7">
        <v>4000000</v>
      </c>
      <c r="L75" s="7"/>
      <c r="M75" s="7">
        <v>3946015085990</v>
      </c>
      <c r="N75" s="7"/>
      <c r="O75" s="7">
        <v>3915200000000</v>
      </c>
      <c r="P75" s="7"/>
      <c r="Q75" s="7">
        <f t="shared" si="3"/>
        <v>30815085990</v>
      </c>
    </row>
    <row r="76" spans="1:17">
      <c r="A76" s="1" t="s">
        <v>220</v>
      </c>
      <c r="C76" s="7">
        <v>6567600</v>
      </c>
      <c r="D76" s="7"/>
      <c r="E76" s="7">
        <v>6341730918004</v>
      </c>
      <c r="F76" s="7"/>
      <c r="G76" s="7">
        <v>6315960654240</v>
      </c>
      <c r="H76" s="7"/>
      <c r="I76" s="7">
        <f t="shared" si="2"/>
        <v>25770263764</v>
      </c>
      <c r="J76" s="7"/>
      <c r="K76" s="7">
        <v>6567600</v>
      </c>
      <c r="L76" s="7"/>
      <c r="M76" s="7">
        <v>6341730918004</v>
      </c>
      <c r="N76" s="7"/>
      <c r="O76" s="7">
        <v>6236314513887</v>
      </c>
      <c r="P76" s="7"/>
      <c r="Q76" s="7">
        <f t="shared" si="3"/>
        <v>105416404117</v>
      </c>
    </row>
    <row r="77" spans="1:17">
      <c r="A77" s="1" t="s">
        <v>79</v>
      </c>
      <c r="C77" s="7">
        <v>979500</v>
      </c>
      <c r="D77" s="7"/>
      <c r="E77" s="7">
        <v>968929889011</v>
      </c>
      <c r="F77" s="7"/>
      <c r="G77" s="7">
        <v>965228501946</v>
      </c>
      <c r="H77" s="7"/>
      <c r="I77" s="7">
        <f t="shared" si="2"/>
        <v>3701387065</v>
      </c>
      <c r="J77" s="7"/>
      <c r="K77" s="7">
        <v>979500</v>
      </c>
      <c r="L77" s="7"/>
      <c r="M77" s="7">
        <v>968929889011</v>
      </c>
      <c r="N77" s="7"/>
      <c r="O77" s="7">
        <v>920317228825</v>
      </c>
      <c r="P77" s="7"/>
      <c r="Q77" s="7">
        <f t="shared" si="3"/>
        <v>48612660186</v>
      </c>
    </row>
    <row r="78" spans="1:17">
      <c r="A78" s="1" t="s">
        <v>162</v>
      </c>
      <c r="C78" s="7">
        <v>3497458</v>
      </c>
      <c r="D78" s="7"/>
      <c r="E78" s="7">
        <v>3447016987043</v>
      </c>
      <c r="F78" s="7"/>
      <c r="G78" s="7">
        <v>3436577479460</v>
      </c>
      <c r="H78" s="7"/>
      <c r="I78" s="7">
        <f t="shared" si="2"/>
        <v>10439507583</v>
      </c>
      <c r="J78" s="7"/>
      <c r="K78" s="7">
        <v>3497458</v>
      </c>
      <c r="L78" s="7"/>
      <c r="M78" s="7">
        <v>3447016987043</v>
      </c>
      <c r="N78" s="7"/>
      <c r="O78" s="7">
        <v>3349000051726</v>
      </c>
      <c r="P78" s="7"/>
      <c r="Q78" s="7">
        <f t="shared" si="3"/>
        <v>98016935317</v>
      </c>
    </row>
    <row r="79" spans="1:17">
      <c r="A79" s="1" t="s">
        <v>248</v>
      </c>
      <c r="C79" s="7">
        <v>1700000</v>
      </c>
      <c r="D79" s="7"/>
      <c r="E79" s="7">
        <v>1697282227765</v>
      </c>
      <c r="F79" s="7"/>
      <c r="G79" s="7">
        <v>1692075329540</v>
      </c>
      <c r="H79" s="7"/>
      <c r="I79" s="7">
        <f t="shared" si="2"/>
        <v>5206898225</v>
      </c>
      <c r="J79" s="7"/>
      <c r="K79" s="7">
        <v>1700000</v>
      </c>
      <c r="L79" s="7"/>
      <c r="M79" s="7">
        <v>1697282227765</v>
      </c>
      <c r="N79" s="7"/>
      <c r="O79" s="7">
        <v>1654949834058</v>
      </c>
      <c r="P79" s="7"/>
      <c r="Q79" s="7">
        <f t="shared" si="3"/>
        <v>42332393707</v>
      </c>
    </row>
    <row r="80" spans="1:17">
      <c r="A80" s="1" t="s">
        <v>247</v>
      </c>
      <c r="C80" s="7">
        <v>726612</v>
      </c>
      <c r="D80" s="7"/>
      <c r="E80" s="7">
        <v>725675613980</v>
      </c>
      <c r="F80" s="7"/>
      <c r="G80" s="7">
        <v>724111278964</v>
      </c>
      <c r="H80" s="7"/>
      <c r="I80" s="7">
        <f t="shared" si="2"/>
        <v>1564335016</v>
      </c>
      <c r="J80" s="7"/>
      <c r="K80" s="7">
        <v>726612</v>
      </c>
      <c r="L80" s="7"/>
      <c r="M80" s="7">
        <v>725675613980</v>
      </c>
      <c r="N80" s="7"/>
      <c r="O80" s="7">
        <v>690254651601</v>
      </c>
      <c r="P80" s="7"/>
      <c r="Q80" s="7">
        <f t="shared" si="3"/>
        <v>35420962379</v>
      </c>
    </row>
    <row r="81" spans="1:17">
      <c r="A81" s="1" t="s">
        <v>249</v>
      </c>
      <c r="C81" s="7">
        <v>3900000</v>
      </c>
      <c r="D81" s="7"/>
      <c r="E81" s="7">
        <v>3894974063906</v>
      </c>
      <c r="F81" s="7"/>
      <c r="G81" s="7">
        <v>3886577689278</v>
      </c>
      <c r="H81" s="7"/>
      <c r="I81" s="7">
        <f t="shared" si="2"/>
        <v>8396374628</v>
      </c>
      <c r="J81" s="7"/>
      <c r="K81" s="7">
        <v>3900000</v>
      </c>
      <c r="L81" s="7"/>
      <c r="M81" s="7">
        <v>3894974063906</v>
      </c>
      <c r="N81" s="7"/>
      <c r="O81" s="7">
        <v>3775818086400</v>
      </c>
      <c r="P81" s="7"/>
      <c r="Q81" s="7">
        <f t="shared" si="3"/>
        <v>119155977506</v>
      </c>
    </row>
    <row r="82" spans="1:17">
      <c r="A82" s="1" t="s">
        <v>244</v>
      </c>
      <c r="C82" s="7">
        <v>1000000</v>
      </c>
      <c r="D82" s="7"/>
      <c r="E82" s="7">
        <v>998711298437</v>
      </c>
      <c r="F82" s="7"/>
      <c r="G82" s="7">
        <v>996558381866</v>
      </c>
      <c r="H82" s="7"/>
      <c r="I82" s="7">
        <f t="shared" si="2"/>
        <v>2152916571</v>
      </c>
      <c r="J82" s="7"/>
      <c r="K82" s="7">
        <v>1000000</v>
      </c>
      <c r="L82" s="7"/>
      <c r="M82" s="7">
        <v>998711298437</v>
      </c>
      <c r="N82" s="7"/>
      <c r="O82" s="7">
        <v>972962296250</v>
      </c>
      <c r="P82" s="7"/>
      <c r="Q82" s="7">
        <f t="shared" si="3"/>
        <v>25749002187</v>
      </c>
    </row>
    <row r="83" spans="1:17">
      <c r="A83" s="1" t="s">
        <v>250</v>
      </c>
      <c r="C83" s="7">
        <v>1000000</v>
      </c>
      <c r="D83" s="7"/>
      <c r="E83" s="7">
        <v>996489384540</v>
      </c>
      <c r="F83" s="7"/>
      <c r="G83" s="7">
        <v>994016480368</v>
      </c>
      <c r="H83" s="7"/>
      <c r="I83" s="7">
        <f t="shared" si="2"/>
        <v>2472904172</v>
      </c>
      <c r="J83" s="7"/>
      <c r="K83" s="7">
        <v>1000000</v>
      </c>
      <c r="L83" s="7"/>
      <c r="M83" s="7">
        <v>996489384540</v>
      </c>
      <c r="N83" s="7"/>
      <c r="O83" s="7">
        <v>938333638162</v>
      </c>
      <c r="P83" s="7"/>
      <c r="Q83" s="7">
        <f t="shared" si="3"/>
        <v>58155746378</v>
      </c>
    </row>
    <row r="84" spans="1:17">
      <c r="A84" s="1" t="s">
        <v>159</v>
      </c>
      <c r="C84" s="7">
        <v>622879</v>
      </c>
      <c r="D84" s="7"/>
      <c r="E84" s="7">
        <v>617249792522</v>
      </c>
      <c r="F84" s="7"/>
      <c r="G84" s="7">
        <v>616962033575</v>
      </c>
      <c r="H84" s="7"/>
      <c r="I84" s="7">
        <f t="shared" si="2"/>
        <v>287758947</v>
      </c>
      <c r="J84" s="7"/>
      <c r="K84" s="7">
        <v>622879</v>
      </c>
      <c r="L84" s="7"/>
      <c r="M84" s="7">
        <v>617249792522</v>
      </c>
      <c r="N84" s="7"/>
      <c r="O84" s="7">
        <v>616656633438</v>
      </c>
      <c r="P84" s="7"/>
      <c r="Q84" s="7">
        <f t="shared" si="3"/>
        <v>593159084</v>
      </c>
    </row>
    <row r="85" spans="1:17">
      <c r="A85" s="1" t="s">
        <v>111</v>
      </c>
      <c r="C85" s="7">
        <v>865175</v>
      </c>
      <c r="D85" s="7"/>
      <c r="E85" s="7">
        <v>706466741777</v>
      </c>
      <c r="F85" s="7"/>
      <c r="G85" s="7">
        <v>694959038294</v>
      </c>
      <c r="H85" s="7"/>
      <c r="I85" s="7">
        <f t="shared" si="2"/>
        <v>11507703483</v>
      </c>
      <c r="J85" s="7"/>
      <c r="K85" s="7">
        <v>865175</v>
      </c>
      <c r="L85" s="7"/>
      <c r="M85" s="7">
        <v>706466741777</v>
      </c>
      <c r="N85" s="7"/>
      <c r="O85" s="7">
        <v>641059643152</v>
      </c>
      <c r="P85" s="7"/>
      <c r="Q85" s="7">
        <f t="shared" si="3"/>
        <v>65407098625</v>
      </c>
    </row>
    <row r="86" spans="1:17">
      <c r="A86" s="1" t="s">
        <v>114</v>
      </c>
      <c r="C86" s="7">
        <v>719475</v>
      </c>
      <c r="D86" s="7"/>
      <c r="E86" s="7">
        <v>578025399897</v>
      </c>
      <c r="F86" s="7"/>
      <c r="G86" s="7">
        <v>568327252715</v>
      </c>
      <c r="H86" s="7"/>
      <c r="I86" s="7">
        <f t="shared" si="2"/>
        <v>9698147182</v>
      </c>
      <c r="J86" s="7"/>
      <c r="K86" s="7">
        <v>719475</v>
      </c>
      <c r="L86" s="7"/>
      <c r="M86" s="7">
        <v>578025399897</v>
      </c>
      <c r="N86" s="7"/>
      <c r="O86" s="7">
        <v>514804155592</v>
      </c>
      <c r="P86" s="7"/>
      <c r="Q86" s="7">
        <f t="shared" si="3"/>
        <v>63221244305</v>
      </c>
    </row>
    <row r="87" spans="1:17">
      <c r="A87" s="1" t="s">
        <v>118</v>
      </c>
      <c r="C87" s="7">
        <v>1715451</v>
      </c>
      <c r="D87" s="7"/>
      <c r="E87" s="7">
        <v>1640935122448</v>
      </c>
      <c r="F87" s="7"/>
      <c r="G87" s="7">
        <v>1613456377722</v>
      </c>
      <c r="H87" s="7"/>
      <c r="I87" s="7">
        <f t="shared" si="2"/>
        <v>27478744726</v>
      </c>
      <c r="J87" s="7"/>
      <c r="K87" s="7">
        <v>1715451</v>
      </c>
      <c r="L87" s="7"/>
      <c r="M87" s="7">
        <v>1640935122448</v>
      </c>
      <c r="N87" s="7"/>
      <c r="O87" s="7">
        <v>1395530378821</v>
      </c>
      <c r="P87" s="7"/>
      <c r="Q87" s="7">
        <f t="shared" si="3"/>
        <v>245404743627</v>
      </c>
    </row>
    <row r="88" spans="1:17">
      <c r="A88" s="1" t="s">
        <v>120</v>
      </c>
      <c r="C88" s="7">
        <v>2061593</v>
      </c>
      <c r="D88" s="7"/>
      <c r="E88" s="7">
        <v>1946429143722</v>
      </c>
      <c r="F88" s="7"/>
      <c r="G88" s="7">
        <v>1915382032150</v>
      </c>
      <c r="H88" s="7"/>
      <c r="I88" s="7">
        <f t="shared" si="2"/>
        <v>31047111572</v>
      </c>
      <c r="J88" s="7"/>
      <c r="K88" s="7">
        <v>2061593</v>
      </c>
      <c r="L88" s="7"/>
      <c r="M88" s="7">
        <v>1946429143722</v>
      </c>
      <c r="N88" s="7"/>
      <c r="O88" s="7">
        <v>1676350966057</v>
      </c>
      <c r="P88" s="7"/>
      <c r="Q88" s="7">
        <f t="shared" si="3"/>
        <v>270078177665</v>
      </c>
    </row>
    <row r="89" spans="1:17">
      <c r="A89" s="1" t="s">
        <v>214</v>
      </c>
      <c r="C89" s="7">
        <v>4721729</v>
      </c>
      <c r="D89" s="7"/>
      <c r="E89" s="7">
        <v>4705804398527</v>
      </c>
      <c r="F89" s="7"/>
      <c r="G89" s="7">
        <v>4686021120648</v>
      </c>
      <c r="H89" s="7"/>
      <c r="I89" s="7">
        <f t="shared" si="2"/>
        <v>19783277879</v>
      </c>
      <c r="J89" s="7"/>
      <c r="K89" s="7">
        <v>4721729</v>
      </c>
      <c r="L89" s="7"/>
      <c r="M89" s="7">
        <v>4705804398527</v>
      </c>
      <c r="N89" s="7"/>
      <c r="O89" s="7">
        <v>4615622869296</v>
      </c>
      <c r="P89" s="7"/>
      <c r="Q89" s="7">
        <f t="shared" si="3"/>
        <v>90181529231</v>
      </c>
    </row>
    <row r="90" spans="1:17">
      <c r="A90" s="1" t="s">
        <v>152</v>
      </c>
      <c r="C90" s="7">
        <v>1219535</v>
      </c>
      <c r="D90" s="7"/>
      <c r="E90" s="7">
        <v>1154290269813</v>
      </c>
      <c r="F90" s="7"/>
      <c r="G90" s="7">
        <v>1151943975396</v>
      </c>
      <c r="H90" s="7"/>
      <c r="I90" s="7">
        <f t="shared" si="2"/>
        <v>2346294417</v>
      </c>
      <c r="J90" s="7"/>
      <c r="K90" s="7">
        <v>1219535</v>
      </c>
      <c r="L90" s="7"/>
      <c r="M90" s="7">
        <v>1154290269813</v>
      </c>
      <c r="N90" s="7"/>
      <c r="O90" s="7">
        <v>1150224755600</v>
      </c>
      <c r="P90" s="7"/>
      <c r="Q90" s="7">
        <f t="shared" si="3"/>
        <v>4065514213</v>
      </c>
    </row>
    <row r="91" spans="1:17">
      <c r="A91" s="1" t="s">
        <v>126</v>
      </c>
      <c r="C91" s="7">
        <v>1855248</v>
      </c>
      <c r="D91" s="7"/>
      <c r="E91" s="7">
        <v>1716987751122</v>
      </c>
      <c r="F91" s="7"/>
      <c r="G91" s="7">
        <v>1689243019863</v>
      </c>
      <c r="H91" s="7"/>
      <c r="I91" s="7">
        <f t="shared" si="2"/>
        <v>27744731259</v>
      </c>
      <c r="J91" s="7"/>
      <c r="K91" s="7">
        <v>1855248</v>
      </c>
      <c r="L91" s="7"/>
      <c r="M91" s="7">
        <v>1716987751122</v>
      </c>
      <c r="N91" s="7"/>
      <c r="O91" s="7">
        <v>1499337023854</v>
      </c>
      <c r="P91" s="7"/>
      <c r="Q91" s="7">
        <f t="shared" si="3"/>
        <v>217650727268</v>
      </c>
    </row>
    <row r="92" spans="1:17">
      <c r="A92" s="1" t="s">
        <v>135</v>
      </c>
      <c r="C92" s="7">
        <v>390729</v>
      </c>
      <c r="D92" s="7"/>
      <c r="E92" s="7">
        <v>324840674723</v>
      </c>
      <c r="F92" s="7"/>
      <c r="G92" s="7">
        <v>319511700865</v>
      </c>
      <c r="H92" s="7"/>
      <c r="I92" s="7">
        <f t="shared" si="2"/>
        <v>5328973858</v>
      </c>
      <c r="J92" s="7"/>
      <c r="K92" s="7">
        <v>390729</v>
      </c>
      <c r="L92" s="7"/>
      <c r="M92" s="7">
        <v>324840674723</v>
      </c>
      <c r="N92" s="7"/>
      <c r="O92" s="7">
        <v>289571327383</v>
      </c>
      <c r="P92" s="7"/>
      <c r="Q92" s="7">
        <f t="shared" si="3"/>
        <v>35269347340</v>
      </c>
    </row>
    <row r="93" spans="1:17">
      <c r="A93" s="1" t="s">
        <v>141</v>
      </c>
      <c r="C93" s="7">
        <v>744636</v>
      </c>
      <c r="D93" s="7"/>
      <c r="E93" s="7">
        <v>629066454610</v>
      </c>
      <c r="F93" s="7"/>
      <c r="G93" s="7">
        <v>850895478681</v>
      </c>
      <c r="H93" s="7"/>
      <c r="I93" s="7">
        <f t="shared" si="2"/>
        <v>-221829024071</v>
      </c>
      <c r="J93" s="7"/>
      <c r="K93" s="7">
        <v>744636</v>
      </c>
      <c r="L93" s="7"/>
      <c r="M93" s="7">
        <v>629066454610</v>
      </c>
      <c r="N93" s="7"/>
      <c r="O93" s="7">
        <v>569114603251</v>
      </c>
      <c r="P93" s="7"/>
      <c r="Q93" s="7">
        <f t="shared" si="3"/>
        <v>59951851359</v>
      </c>
    </row>
    <row r="94" spans="1:17">
      <c r="A94" s="1" t="s">
        <v>217</v>
      </c>
      <c r="C94" s="7">
        <v>1238600</v>
      </c>
      <c r="D94" s="7"/>
      <c r="E94" s="7">
        <v>1223486257670</v>
      </c>
      <c r="F94" s="7"/>
      <c r="G94" s="7">
        <v>1218268238076</v>
      </c>
      <c r="H94" s="7"/>
      <c r="I94" s="7">
        <f t="shared" si="2"/>
        <v>5218019594</v>
      </c>
      <c r="J94" s="7"/>
      <c r="K94" s="7">
        <v>1238600</v>
      </c>
      <c r="L94" s="7"/>
      <c r="M94" s="7">
        <v>1223486257670</v>
      </c>
      <c r="N94" s="7"/>
      <c r="O94" s="7">
        <v>1186125336462</v>
      </c>
      <c r="P94" s="7"/>
      <c r="Q94" s="7">
        <f t="shared" si="3"/>
        <v>37360921208</v>
      </c>
    </row>
    <row r="95" spans="1:17">
      <c r="A95" s="1" t="s">
        <v>155</v>
      </c>
      <c r="C95" s="7">
        <v>4000000</v>
      </c>
      <c r="D95" s="7"/>
      <c r="E95" s="7">
        <v>3932635604465</v>
      </c>
      <c r="F95" s="7"/>
      <c r="G95" s="7">
        <v>3929607721800</v>
      </c>
      <c r="H95" s="7"/>
      <c r="I95" s="7">
        <f t="shared" si="2"/>
        <v>3027882665</v>
      </c>
      <c r="J95" s="7"/>
      <c r="K95" s="7">
        <v>4000000</v>
      </c>
      <c r="L95" s="7"/>
      <c r="M95" s="7">
        <v>3932635604465</v>
      </c>
      <c r="N95" s="7"/>
      <c r="O95" s="7">
        <v>3928008125000</v>
      </c>
      <c r="P95" s="7"/>
      <c r="Q95" s="7">
        <f t="shared" si="3"/>
        <v>4627479465</v>
      </c>
    </row>
    <row r="96" spans="1:17">
      <c r="A96" s="1" t="s">
        <v>240</v>
      </c>
      <c r="C96" s="7">
        <v>7038846</v>
      </c>
      <c r="D96" s="7"/>
      <c r="E96" s="7">
        <v>6755629638853</v>
      </c>
      <c r="F96" s="7"/>
      <c r="G96" s="7">
        <v>6741299103726</v>
      </c>
      <c r="H96" s="7"/>
      <c r="I96" s="7">
        <f t="shared" si="2"/>
        <v>14330535127</v>
      </c>
      <c r="J96" s="7"/>
      <c r="K96" s="7">
        <v>7038846</v>
      </c>
      <c r="L96" s="7"/>
      <c r="M96" s="7">
        <v>6755629638853</v>
      </c>
      <c r="N96" s="7"/>
      <c r="O96" s="7">
        <v>6616393381419</v>
      </c>
      <c r="P96" s="7"/>
      <c r="Q96" s="7">
        <f t="shared" si="3"/>
        <v>139236257434</v>
      </c>
    </row>
    <row r="97" spans="1:17">
      <c r="A97" s="1" t="s">
        <v>143</v>
      </c>
      <c r="C97" s="7">
        <v>2042889</v>
      </c>
      <c r="D97" s="7"/>
      <c r="E97" s="7">
        <v>1805662086761</v>
      </c>
      <c r="F97" s="7"/>
      <c r="G97" s="7">
        <v>1775485868003</v>
      </c>
      <c r="H97" s="7"/>
      <c r="I97" s="7">
        <f t="shared" si="2"/>
        <v>30176218758</v>
      </c>
      <c r="J97" s="7"/>
      <c r="K97" s="7">
        <v>2042889</v>
      </c>
      <c r="L97" s="7"/>
      <c r="M97" s="7">
        <v>1805662086761</v>
      </c>
      <c r="N97" s="7"/>
      <c r="O97" s="7">
        <v>1620156018322</v>
      </c>
      <c r="P97" s="7"/>
      <c r="Q97" s="7">
        <f t="shared" si="3"/>
        <v>185506068439</v>
      </c>
    </row>
    <row r="98" spans="1:17">
      <c r="A98" s="1" t="s">
        <v>99</v>
      </c>
      <c r="C98" s="7">
        <v>4597639</v>
      </c>
      <c r="D98" s="7"/>
      <c r="E98" s="7">
        <v>3753923323753</v>
      </c>
      <c r="F98" s="7"/>
      <c r="G98" s="7">
        <v>3691315522245</v>
      </c>
      <c r="H98" s="7"/>
      <c r="I98" s="7">
        <f t="shared" si="2"/>
        <v>62607801508</v>
      </c>
      <c r="J98" s="7"/>
      <c r="K98" s="7">
        <v>4597639</v>
      </c>
      <c r="L98" s="7"/>
      <c r="M98" s="7">
        <v>3753923323753</v>
      </c>
      <c r="N98" s="7"/>
      <c r="O98" s="7">
        <v>3348100602991</v>
      </c>
      <c r="P98" s="7"/>
      <c r="Q98" s="7">
        <f t="shared" si="3"/>
        <v>405822720762</v>
      </c>
    </row>
    <row r="99" spans="1:17">
      <c r="A99" s="1" t="s">
        <v>237</v>
      </c>
      <c r="C99" s="7">
        <v>7021051</v>
      </c>
      <c r="D99" s="7"/>
      <c r="E99" s="7">
        <v>6949721630679</v>
      </c>
      <c r="F99" s="7"/>
      <c r="G99" s="7">
        <v>6926047564113</v>
      </c>
      <c r="H99" s="7"/>
      <c r="I99" s="7">
        <f t="shared" si="2"/>
        <v>23674066566</v>
      </c>
      <c r="J99" s="7"/>
      <c r="K99" s="7">
        <v>7021051</v>
      </c>
      <c r="L99" s="7"/>
      <c r="M99" s="7">
        <v>6949721630679</v>
      </c>
      <c r="N99" s="7"/>
      <c r="O99" s="7">
        <v>6613959898927</v>
      </c>
      <c r="P99" s="7"/>
      <c r="Q99" s="7">
        <f t="shared" si="3"/>
        <v>335761731752</v>
      </c>
    </row>
    <row r="100" spans="1:17">
      <c r="A100" s="1" t="s">
        <v>223</v>
      </c>
      <c r="C100" s="7">
        <v>5977306</v>
      </c>
      <c r="D100" s="7"/>
      <c r="E100" s="7">
        <v>5901093809881</v>
      </c>
      <c r="F100" s="7"/>
      <c r="G100" s="7">
        <v>5881088541933</v>
      </c>
      <c r="H100" s="7"/>
      <c r="I100" s="7">
        <f t="shared" si="2"/>
        <v>20005267948</v>
      </c>
      <c r="J100" s="7"/>
      <c r="K100" s="7">
        <v>5977306</v>
      </c>
      <c r="L100" s="7"/>
      <c r="M100" s="7">
        <v>5901093809881</v>
      </c>
      <c r="N100" s="7"/>
      <c r="O100" s="7">
        <v>5638180239154</v>
      </c>
      <c r="P100" s="7"/>
      <c r="Q100" s="7">
        <f t="shared" si="3"/>
        <v>262913570727</v>
      </c>
    </row>
    <row r="101" spans="1:17">
      <c r="A101" s="1" t="s">
        <v>102</v>
      </c>
      <c r="C101" s="7">
        <v>5937079</v>
      </c>
      <c r="D101" s="7"/>
      <c r="E101" s="7">
        <v>4772585366618</v>
      </c>
      <c r="F101" s="7"/>
      <c r="G101" s="7">
        <v>4692722874701</v>
      </c>
      <c r="H101" s="7"/>
      <c r="I101" s="7">
        <f t="shared" si="2"/>
        <v>79862491917</v>
      </c>
      <c r="J101" s="7"/>
      <c r="K101" s="7">
        <v>5937079</v>
      </c>
      <c r="L101" s="7"/>
      <c r="M101" s="7">
        <v>4772585366618</v>
      </c>
      <c r="N101" s="7"/>
      <c r="O101" s="7">
        <v>4198492564061</v>
      </c>
      <c r="P101" s="7"/>
      <c r="Q101" s="7">
        <f t="shared" si="3"/>
        <v>574092802557</v>
      </c>
    </row>
    <row r="102" spans="1:17">
      <c r="A102" s="1" t="s">
        <v>274</v>
      </c>
      <c r="C102" s="7">
        <v>5449295</v>
      </c>
      <c r="D102" s="7"/>
      <c r="E102" s="7">
        <v>5150119854947</v>
      </c>
      <c r="F102" s="7"/>
      <c r="G102" s="7">
        <v>5141706469498</v>
      </c>
      <c r="H102" s="7"/>
      <c r="I102" s="7">
        <f t="shared" si="2"/>
        <v>8413385449</v>
      </c>
      <c r="J102" s="7"/>
      <c r="K102" s="7">
        <v>5449295</v>
      </c>
      <c r="L102" s="7"/>
      <c r="M102" s="7">
        <v>5150119854947</v>
      </c>
      <c r="N102" s="7"/>
      <c r="O102" s="7">
        <v>5176846500000</v>
      </c>
      <c r="P102" s="7"/>
      <c r="Q102" s="7">
        <f t="shared" si="3"/>
        <v>-26726645053</v>
      </c>
    </row>
    <row r="103" spans="1:17">
      <c r="A103" s="1" t="s">
        <v>105</v>
      </c>
      <c r="C103" s="7">
        <v>4983649</v>
      </c>
      <c r="D103" s="7"/>
      <c r="E103" s="7">
        <v>3900222012006</v>
      </c>
      <c r="F103" s="7"/>
      <c r="G103" s="7">
        <v>3834923789563</v>
      </c>
      <c r="H103" s="7"/>
      <c r="I103" s="7">
        <f t="shared" si="2"/>
        <v>65298222443</v>
      </c>
      <c r="J103" s="7"/>
      <c r="K103" s="7">
        <v>4983649</v>
      </c>
      <c r="L103" s="7"/>
      <c r="M103" s="7">
        <v>3900222012006</v>
      </c>
      <c r="N103" s="7"/>
      <c r="O103" s="7">
        <v>3456694199861</v>
      </c>
      <c r="P103" s="7"/>
      <c r="Q103" s="7">
        <f t="shared" si="3"/>
        <v>443527812145</v>
      </c>
    </row>
    <row r="104" spans="1:17">
      <c r="A104" s="1" t="s">
        <v>90</v>
      </c>
      <c r="C104" s="7">
        <v>4000000</v>
      </c>
      <c r="D104" s="7"/>
      <c r="E104" s="7">
        <v>4017928299245</v>
      </c>
      <c r="F104" s="7"/>
      <c r="G104" s="7">
        <v>4009916609710</v>
      </c>
      <c r="H104" s="7"/>
      <c r="I104" s="7">
        <f t="shared" si="2"/>
        <v>8011689535</v>
      </c>
      <c r="J104" s="7"/>
      <c r="K104" s="7">
        <v>4000000</v>
      </c>
      <c r="L104" s="7"/>
      <c r="M104" s="7">
        <v>4017928299245</v>
      </c>
      <c r="N104" s="7"/>
      <c r="O104" s="7">
        <v>4000008125000</v>
      </c>
      <c r="P104" s="7"/>
      <c r="Q104" s="7">
        <f t="shared" si="3"/>
        <v>17920174245</v>
      </c>
    </row>
    <row r="105" spans="1:17">
      <c r="A105" s="1" t="s">
        <v>146</v>
      </c>
      <c r="C105" s="7">
        <v>450000</v>
      </c>
      <c r="D105" s="7"/>
      <c r="E105" s="7">
        <v>436207246314</v>
      </c>
      <c r="F105" s="7"/>
      <c r="G105" s="7">
        <v>435400877562</v>
      </c>
      <c r="H105" s="7"/>
      <c r="I105" s="7">
        <f t="shared" si="2"/>
        <v>806368752</v>
      </c>
      <c r="J105" s="7"/>
      <c r="K105" s="7">
        <v>450000</v>
      </c>
      <c r="L105" s="7"/>
      <c r="M105" s="7">
        <v>436207246314</v>
      </c>
      <c r="N105" s="7"/>
      <c r="O105" s="7">
        <v>434843125000</v>
      </c>
      <c r="P105" s="7"/>
      <c r="Q105" s="7">
        <f t="shared" si="3"/>
        <v>1364121314</v>
      </c>
    </row>
    <row r="106" spans="1:17">
      <c r="A106" s="1" t="s">
        <v>116</v>
      </c>
      <c r="C106" s="7">
        <v>3583172</v>
      </c>
      <c r="D106" s="7"/>
      <c r="E106" s="7">
        <v>2244472878029</v>
      </c>
      <c r="F106" s="7"/>
      <c r="G106" s="7">
        <v>2207704836008</v>
      </c>
      <c r="H106" s="7"/>
      <c r="I106" s="7">
        <f t="shared" si="2"/>
        <v>36768042021</v>
      </c>
      <c r="J106" s="7"/>
      <c r="K106" s="7">
        <v>3583172</v>
      </c>
      <c r="L106" s="7"/>
      <c r="M106" s="7">
        <v>2244472878029</v>
      </c>
      <c r="N106" s="7"/>
      <c r="O106" s="7">
        <v>2120588063898</v>
      </c>
      <c r="P106" s="7"/>
      <c r="Q106" s="7">
        <f t="shared" si="3"/>
        <v>123884814131</v>
      </c>
    </row>
    <row r="107" spans="1:17">
      <c r="A107" s="1" t="s">
        <v>84</v>
      </c>
      <c r="C107" s="7">
        <v>2000000</v>
      </c>
      <c r="D107" s="7"/>
      <c r="E107" s="7">
        <v>1922959482432</v>
      </c>
      <c r="F107" s="7"/>
      <c r="G107" s="7">
        <v>1921249548695</v>
      </c>
      <c r="H107" s="7"/>
      <c r="I107" s="7">
        <f t="shared" si="2"/>
        <v>1709933737</v>
      </c>
      <c r="J107" s="7"/>
      <c r="K107" s="7">
        <v>2000000</v>
      </c>
      <c r="L107" s="7"/>
      <c r="M107" s="7">
        <v>1922959482432</v>
      </c>
      <c r="N107" s="7"/>
      <c r="O107" s="7">
        <v>1920008125000</v>
      </c>
      <c r="P107" s="7"/>
      <c r="Q107" s="7">
        <f t="shared" si="3"/>
        <v>2951357432</v>
      </c>
    </row>
    <row r="108" spans="1:17">
      <c r="A108" s="1" t="s">
        <v>165</v>
      </c>
      <c r="C108" s="7">
        <v>7500000</v>
      </c>
      <c r="D108" s="7"/>
      <c r="E108" s="7">
        <v>7153560288796</v>
      </c>
      <c r="F108" s="7"/>
      <c r="G108" s="7">
        <v>7137098426718</v>
      </c>
      <c r="H108" s="7"/>
      <c r="I108" s="7">
        <f t="shared" si="2"/>
        <v>16461862078</v>
      </c>
      <c r="J108" s="7"/>
      <c r="K108" s="7">
        <v>7500000</v>
      </c>
      <c r="L108" s="7"/>
      <c r="M108" s="7">
        <v>7153560288796</v>
      </c>
      <c r="N108" s="7"/>
      <c r="O108" s="7">
        <v>7078266250000</v>
      </c>
      <c r="P108" s="7"/>
      <c r="Q108" s="7">
        <f t="shared" si="3"/>
        <v>75294038796</v>
      </c>
    </row>
    <row r="109" spans="1:17">
      <c r="A109" s="1" t="s">
        <v>149</v>
      </c>
      <c r="C109" s="7">
        <v>1994901</v>
      </c>
      <c r="D109" s="7"/>
      <c r="E109" s="7">
        <v>1996994065769</v>
      </c>
      <c r="F109" s="7"/>
      <c r="G109" s="7">
        <v>1995675487305</v>
      </c>
      <c r="H109" s="7"/>
      <c r="I109" s="7">
        <f t="shared" si="2"/>
        <v>1318578464</v>
      </c>
      <c r="J109" s="7"/>
      <c r="K109" s="7">
        <v>1994901</v>
      </c>
      <c r="L109" s="7"/>
      <c r="M109" s="7">
        <v>1996994065769</v>
      </c>
      <c r="N109" s="7"/>
      <c r="O109" s="7">
        <v>1994909125000</v>
      </c>
      <c r="P109" s="7"/>
      <c r="Q109" s="7">
        <f t="shared" si="3"/>
        <v>2084940769</v>
      </c>
    </row>
    <row r="110" spans="1:17">
      <c r="A110" s="1" t="s">
        <v>171</v>
      </c>
      <c r="C110" s="7">
        <v>3977021</v>
      </c>
      <c r="D110" s="7"/>
      <c r="E110" s="7">
        <v>3478131990573</v>
      </c>
      <c r="F110" s="7"/>
      <c r="G110" s="7">
        <v>3376904820744</v>
      </c>
      <c r="H110" s="7"/>
      <c r="I110" s="7">
        <f t="shared" si="2"/>
        <v>101227169829</v>
      </c>
      <c r="J110" s="7"/>
      <c r="K110" s="7">
        <v>3977021</v>
      </c>
      <c r="L110" s="7"/>
      <c r="M110" s="7">
        <v>3478131990573</v>
      </c>
      <c r="N110" s="7"/>
      <c r="O110" s="7">
        <v>3279716495230</v>
      </c>
      <c r="P110" s="7"/>
      <c r="Q110" s="7">
        <f t="shared" si="3"/>
        <v>198415495343</v>
      </c>
    </row>
    <row r="111" spans="1:17">
      <c r="A111" s="1" t="s">
        <v>177</v>
      </c>
      <c r="C111" s="7">
        <v>2500000</v>
      </c>
      <c r="D111" s="7"/>
      <c r="E111" s="7">
        <v>2246490445121</v>
      </c>
      <c r="F111" s="7"/>
      <c r="G111" s="7">
        <v>2205517032903</v>
      </c>
      <c r="H111" s="7"/>
      <c r="I111" s="7">
        <f t="shared" si="2"/>
        <v>40973412218</v>
      </c>
      <c r="J111" s="7"/>
      <c r="K111" s="7">
        <v>2500000</v>
      </c>
      <c r="L111" s="7"/>
      <c r="M111" s="7">
        <v>2246490445121</v>
      </c>
      <c r="N111" s="7"/>
      <c r="O111" s="7">
        <v>2150008125000</v>
      </c>
      <c r="P111" s="7"/>
      <c r="Q111" s="7">
        <f t="shared" si="3"/>
        <v>96482320121</v>
      </c>
    </row>
    <row r="112" spans="1:17">
      <c r="A112" s="1" t="s">
        <v>174</v>
      </c>
      <c r="C112" s="7">
        <v>1227255</v>
      </c>
      <c r="D112" s="7"/>
      <c r="E112" s="7">
        <v>1059338964829</v>
      </c>
      <c r="F112" s="7"/>
      <c r="G112" s="7">
        <v>1029081423760</v>
      </c>
      <c r="H112" s="7"/>
      <c r="I112" s="7">
        <f t="shared" si="2"/>
        <v>30257541069</v>
      </c>
      <c r="J112" s="7"/>
      <c r="K112" s="7">
        <v>1227255</v>
      </c>
      <c r="L112" s="7"/>
      <c r="M112" s="7">
        <v>1059338964829</v>
      </c>
      <c r="N112" s="7"/>
      <c r="O112" s="7">
        <v>1025438244224</v>
      </c>
      <c r="P112" s="7"/>
      <c r="Q112" s="7">
        <f t="shared" si="3"/>
        <v>33900720605</v>
      </c>
    </row>
    <row r="113" spans="1:17">
      <c r="A113" s="1" t="s">
        <v>180</v>
      </c>
      <c r="C113" s="7">
        <v>1200000</v>
      </c>
      <c r="D113" s="7"/>
      <c r="E113" s="7">
        <v>1034123526160</v>
      </c>
      <c r="F113" s="7"/>
      <c r="G113" s="7">
        <v>1002695544042</v>
      </c>
      <c r="H113" s="7"/>
      <c r="I113" s="7">
        <f t="shared" si="2"/>
        <v>31427982118</v>
      </c>
      <c r="J113" s="7"/>
      <c r="K113" s="7">
        <v>1200000</v>
      </c>
      <c r="L113" s="7"/>
      <c r="M113" s="7">
        <v>1034123526160</v>
      </c>
      <c r="N113" s="7"/>
      <c r="O113" s="7">
        <v>996278604288</v>
      </c>
      <c r="P113" s="7"/>
      <c r="Q113" s="7">
        <f t="shared" si="3"/>
        <v>37844921872</v>
      </c>
    </row>
    <row r="114" spans="1:17">
      <c r="A114" s="1" t="s">
        <v>168</v>
      </c>
      <c r="C114" s="7">
        <v>2000000</v>
      </c>
      <c r="D114" s="7"/>
      <c r="E114" s="7">
        <v>1941186776097</v>
      </c>
      <c r="F114" s="7"/>
      <c r="G114" s="7">
        <v>1935225007125</v>
      </c>
      <c r="H114" s="7"/>
      <c r="I114" s="7">
        <f t="shared" si="2"/>
        <v>5961768972</v>
      </c>
      <c r="J114" s="7"/>
      <c r="K114" s="7">
        <v>2000000</v>
      </c>
      <c r="L114" s="7"/>
      <c r="M114" s="7">
        <v>1941186776097</v>
      </c>
      <c r="N114" s="7"/>
      <c r="O114" s="7">
        <v>2000000000000</v>
      </c>
      <c r="P114" s="7"/>
      <c r="Q114" s="7">
        <f t="shared" si="3"/>
        <v>-58813223903</v>
      </c>
    </row>
    <row r="115" spans="1:17">
      <c r="A115" s="1" t="s">
        <v>261</v>
      </c>
      <c r="C115" s="7">
        <v>3663838</v>
      </c>
      <c r="D115" s="7"/>
      <c r="E115" s="7">
        <v>3104469464826</v>
      </c>
      <c r="F115" s="7"/>
      <c r="G115" s="7">
        <v>3022345033409</v>
      </c>
      <c r="H115" s="7"/>
      <c r="I115" s="7">
        <f t="shared" si="2"/>
        <v>82124431417</v>
      </c>
      <c r="J115" s="7"/>
      <c r="K115" s="7">
        <v>3663838</v>
      </c>
      <c r="L115" s="7"/>
      <c r="M115" s="7">
        <v>3104469464826</v>
      </c>
      <c r="N115" s="7"/>
      <c r="O115" s="7">
        <v>3022345033409</v>
      </c>
      <c r="P115" s="7"/>
      <c r="Q115" s="7">
        <f t="shared" si="3"/>
        <v>82124431417</v>
      </c>
    </row>
    <row r="116" spans="1:17">
      <c r="A116" s="1" t="s">
        <v>256</v>
      </c>
      <c r="C116" s="7">
        <v>3000000</v>
      </c>
      <c r="D116" s="7"/>
      <c r="E116" s="7">
        <v>2946314825876</v>
      </c>
      <c r="F116" s="7"/>
      <c r="G116" s="7">
        <v>2946428125000</v>
      </c>
      <c r="H116" s="7"/>
      <c r="I116" s="7">
        <f t="shared" si="2"/>
        <v>-113299124</v>
      </c>
      <c r="J116" s="7"/>
      <c r="K116" s="7">
        <v>3000000</v>
      </c>
      <c r="L116" s="7"/>
      <c r="M116" s="7">
        <v>2946314825876</v>
      </c>
      <c r="N116" s="7"/>
      <c r="O116" s="7">
        <v>2946428125000</v>
      </c>
      <c r="P116" s="7"/>
      <c r="Q116" s="7">
        <f t="shared" si="3"/>
        <v>-113299124</v>
      </c>
    </row>
    <row r="117" spans="1:17">
      <c r="A117" s="1" t="s">
        <v>258</v>
      </c>
      <c r="C117" s="7">
        <v>1000000</v>
      </c>
      <c r="D117" s="7"/>
      <c r="E117" s="7">
        <v>813316482765</v>
      </c>
      <c r="F117" s="7"/>
      <c r="G117" s="7">
        <v>813348125000</v>
      </c>
      <c r="H117" s="7"/>
      <c r="I117" s="7">
        <f t="shared" si="2"/>
        <v>-31642235</v>
      </c>
      <c r="J117" s="7"/>
      <c r="K117" s="7">
        <v>1000000</v>
      </c>
      <c r="L117" s="7"/>
      <c r="M117" s="7">
        <v>813316482765</v>
      </c>
      <c r="N117" s="7"/>
      <c r="O117" s="7">
        <v>813348125000</v>
      </c>
      <c r="P117" s="7"/>
      <c r="Q117" s="7">
        <f t="shared" si="3"/>
        <v>-31642235</v>
      </c>
    </row>
    <row r="118" spans="1:17">
      <c r="A118" s="1" t="s">
        <v>196</v>
      </c>
      <c r="C118" s="7">
        <v>5066800</v>
      </c>
      <c r="D118" s="7"/>
      <c r="E118" s="7">
        <v>4959900988388</v>
      </c>
      <c r="F118" s="7"/>
      <c r="G118" s="7">
        <v>4952301082896</v>
      </c>
      <c r="H118" s="7"/>
      <c r="I118" s="7">
        <f t="shared" si="2"/>
        <v>7599905492</v>
      </c>
      <c r="J118" s="7"/>
      <c r="K118" s="7">
        <v>5066800</v>
      </c>
      <c r="L118" s="7"/>
      <c r="M118" s="7">
        <v>4959900988388</v>
      </c>
      <c r="N118" s="7"/>
      <c r="O118" s="7">
        <v>4945196800000</v>
      </c>
      <c r="P118" s="7"/>
      <c r="Q118" s="7">
        <f t="shared" si="3"/>
        <v>14704188388</v>
      </c>
    </row>
    <row r="119" spans="1:17">
      <c r="A119" s="1" t="s">
        <v>194</v>
      </c>
      <c r="C119" s="7">
        <v>7500000</v>
      </c>
      <c r="D119" s="7"/>
      <c r="E119" s="7">
        <v>7233094706718</v>
      </c>
      <c r="F119" s="7"/>
      <c r="G119" s="7">
        <v>7147148037281</v>
      </c>
      <c r="H119" s="7"/>
      <c r="I119" s="7">
        <f t="shared" si="2"/>
        <v>85946669437</v>
      </c>
      <c r="J119" s="7"/>
      <c r="K119" s="7">
        <v>7500000</v>
      </c>
      <c r="L119" s="7"/>
      <c r="M119" s="7">
        <v>7233094706718</v>
      </c>
      <c r="N119" s="7"/>
      <c r="O119" s="7">
        <v>7124175000000</v>
      </c>
      <c r="P119" s="7"/>
      <c r="Q119" s="7">
        <f t="shared" si="3"/>
        <v>108919706718</v>
      </c>
    </row>
    <row r="120" spans="1:17">
      <c r="A120" s="1" t="s">
        <v>226</v>
      </c>
      <c r="C120" s="7">
        <v>7958900</v>
      </c>
      <c r="D120" s="7"/>
      <c r="E120" s="7">
        <v>7741385710879</v>
      </c>
      <c r="F120" s="7"/>
      <c r="G120" s="7">
        <v>7743996128921</v>
      </c>
      <c r="H120" s="7"/>
      <c r="I120" s="7">
        <f t="shared" si="2"/>
        <v>-2610418042</v>
      </c>
      <c r="J120" s="7"/>
      <c r="K120" s="7">
        <v>7958900</v>
      </c>
      <c r="L120" s="7"/>
      <c r="M120" s="7">
        <v>7741385710879</v>
      </c>
      <c r="N120" s="7"/>
      <c r="O120" s="7">
        <v>7433324547509</v>
      </c>
      <c r="P120" s="7"/>
      <c r="Q120" s="7">
        <f t="shared" si="3"/>
        <v>308061163370</v>
      </c>
    </row>
    <row r="121" spans="1:17">
      <c r="A121" s="1" t="s">
        <v>234</v>
      </c>
      <c r="C121" s="7">
        <v>6000000</v>
      </c>
      <c r="D121" s="7"/>
      <c r="E121" s="7">
        <v>5812964738887</v>
      </c>
      <c r="F121" s="7"/>
      <c r="G121" s="7">
        <v>5798181311767</v>
      </c>
      <c r="H121" s="7"/>
      <c r="I121" s="7">
        <f t="shared" si="2"/>
        <v>14783427120</v>
      </c>
      <c r="J121" s="7"/>
      <c r="K121" s="7">
        <v>6000000</v>
      </c>
      <c r="L121" s="7"/>
      <c r="M121" s="7">
        <v>5812964738887</v>
      </c>
      <c r="N121" s="7"/>
      <c r="O121" s="7">
        <v>5647800000000</v>
      </c>
      <c r="P121" s="7"/>
      <c r="Q121" s="7">
        <f t="shared" si="3"/>
        <v>165164738887</v>
      </c>
    </row>
    <row r="122" spans="1:17">
      <c r="A122" s="1" t="s">
        <v>266</v>
      </c>
      <c r="C122" s="7">
        <v>25100</v>
      </c>
      <c r="D122" s="7"/>
      <c r="E122" s="7">
        <v>22438530473</v>
      </c>
      <c r="F122" s="7"/>
      <c r="G122" s="7">
        <v>22269833918</v>
      </c>
      <c r="H122" s="7"/>
      <c r="I122" s="7">
        <f t="shared" si="2"/>
        <v>168696555</v>
      </c>
      <c r="J122" s="7"/>
      <c r="K122" s="7">
        <v>25100</v>
      </c>
      <c r="L122" s="7"/>
      <c r="M122" s="7">
        <v>22438530473</v>
      </c>
      <c r="N122" s="7"/>
      <c r="O122" s="7">
        <v>22269833918</v>
      </c>
      <c r="P122" s="7"/>
      <c r="Q122" s="7">
        <f t="shared" si="3"/>
        <v>168696555</v>
      </c>
    </row>
    <row r="123" spans="1:17">
      <c r="A123" s="1" t="s">
        <v>83</v>
      </c>
      <c r="C123" s="7">
        <v>1000</v>
      </c>
      <c r="D123" s="7"/>
      <c r="E123" s="7">
        <v>999961250</v>
      </c>
      <c r="F123" s="7"/>
      <c r="G123" s="7">
        <v>984961831</v>
      </c>
      <c r="H123" s="7"/>
      <c r="I123" s="7">
        <f t="shared" si="2"/>
        <v>14999419</v>
      </c>
      <c r="J123" s="7"/>
      <c r="K123" s="7">
        <v>1000</v>
      </c>
      <c r="L123" s="7"/>
      <c r="M123" s="7">
        <v>999961250</v>
      </c>
      <c r="N123" s="7"/>
      <c r="O123" s="7">
        <v>970962373</v>
      </c>
      <c r="P123" s="7"/>
      <c r="Q123" s="7">
        <f t="shared" si="3"/>
        <v>28998877</v>
      </c>
    </row>
    <row r="124" spans="1:17" ht="24.75" thickBot="1">
      <c r="C124" s="7"/>
      <c r="D124" s="7"/>
      <c r="E124" s="10">
        <f>SUM(E8:E123)</f>
        <v>191590572709485</v>
      </c>
      <c r="F124" s="7"/>
      <c r="G124" s="10">
        <f>SUM(G8:G123)</f>
        <v>190777916435968</v>
      </c>
      <c r="H124" s="7"/>
      <c r="I124" s="10">
        <f>SUM(I8:I123)</f>
        <v>812656273517</v>
      </c>
      <c r="J124" s="7"/>
      <c r="K124" s="7"/>
      <c r="L124" s="7"/>
      <c r="M124" s="10">
        <f>SUM(SUM(M8:M123))</f>
        <v>191590572599485</v>
      </c>
      <c r="N124" s="7"/>
      <c r="O124" s="10">
        <f>SUM(O8:O123)</f>
        <v>187082541767538</v>
      </c>
      <c r="P124" s="7"/>
      <c r="Q124" s="10">
        <f>SUM(Q8:Q123)</f>
        <v>4508030831947</v>
      </c>
    </row>
    <row r="125" spans="1:17" ht="24.75" thickTop="1">
      <c r="C125" s="7"/>
      <c r="D125" s="7"/>
      <c r="E125" s="7"/>
      <c r="F125" s="7"/>
      <c r="G125" s="7"/>
      <c r="H125" s="7"/>
      <c r="I125" s="7"/>
      <c r="J125" s="7">
        <f t="shared" ref="J125:P125" si="4">SUM(J8:J54)</f>
        <v>0</v>
      </c>
      <c r="K125" s="7"/>
      <c r="L125" s="7"/>
      <c r="M125" s="7"/>
      <c r="N125" s="7"/>
      <c r="O125" s="7"/>
      <c r="P125" s="7">
        <f t="shared" si="4"/>
        <v>0</v>
      </c>
      <c r="Q125" s="7"/>
    </row>
    <row r="126" spans="1:17">
      <c r="Q126" s="7"/>
    </row>
    <row r="127" spans="1:17">
      <c r="Q127" s="14"/>
    </row>
    <row r="130" spans="9:17">
      <c r="I130" s="7"/>
      <c r="J130" s="7"/>
      <c r="K130" s="7"/>
      <c r="L130" s="7"/>
      <c r="M130" s="7"/>
      <c r="N130" s="7"/>
      <c r="O130" s="7"/>
      <c r="P130" s="7"/>
      <c r="Q130" s="7"/>
    </row>
    <row r="131" spans="9:17">
      <c r="I131" s="3"/>
      <c r="Q131" s="6"/>
    </row>
    <row r="132" spans="9:17">
      <c r="Q132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2022-10-27T12:18:22Z</dcterms:created>
  <dcterms:modified xsi:type="dcterms:W3CDTF">2022-11-01T09:12:58Z</dcterms:modified>
</cp:coreProperties>
</file>