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16A9C30D-FCF3-4A79-8BFF-6D3CCE601C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16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_FilterDatabase" localSheetId="8" hidden="1">'درآمد ناشی از تغییر قیمت اوراق'!$A$7:$A$120</definedName>
    <definedName name="_xlnm._FilterDatabase" localSheetId="9" hidden="1">'درآمد ناشی از فروش'!$A$7:$A$122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5" l="1"/>
  <c r="M24" i="10"/>
  <c r="G11" i="15"/>
  <c r="C11" i="15"/>
  <c r="E7" i="15" s="1"/>
  <c r="C10" i="14"/>
  <c r="E10" i="14"/>
  <c r="K13" i="13"/>
  <c r="K9" i="13"/>
  <c r="K10" i="13"/>
  <c r="K11" i="13"/>
  <c r="K12" i="13"/>
  <c r="K8" i="13"/>
  <c r="G13" i="13"/>
  <c r="G9" i="13"/>
  <c r="G10" i="13"/>
  <c r="G11" i="13"/>
  <c r="G12" i="13"/>
  <c r="G8" i="13"/>
  <c r="E13" i="13"/>
  <c r="I13" i="13"/>
  <c r="I12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2" i="12"/>
  <c r="I8" i="12"/>
  <c r="S66" i="11"/>
  <c r="O67" i="11"/>
  <c r="S62" i="11"/>
  <c r="I63" i="11"/>
  <c r="M123" i="10"/>
  <c r="O123" i="10"/>
  <c r="E123" i="10"/>
  <c r="O12" i="8"/>
  <c r="M13" i="1"/>
  <c r="AK103" i="16"/>
  <c r="AG103" i="16"/>
  <c r="AI103" i="16"/>
  <c r="AA103" i="16"/>
  <c r="W103" i="16"/>
  <c r="S103" i="16"/>
  <c r="Q103" i="16"/>
  <c r="E11" i="15" l="1"/>
  <c r="E9" i="15"/>
  <c r="E10" i="15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8" i="10"/>
  <c r="I14" i="9"/>
  <c r="M25" i="9"/>
  <c r="I123" i="10" l="1"/>
  <c r="C123" i="12"/>
  <c r="E123" i="12"/>
  <c r="G123" i="12"/>
  <c r="I123" i="12"/>
  <c r="K123" i="12"/>
  <c r="M123" i="12"/>
  <c r="O123" i="12"/>
  <c r="Q123" i="12"/>
  <c r="I66" i="11"/>
  <c r="S63" i="11"/>
  <c r="I60" i="11"/>
  <c r="K6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67" i="11" s="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4" i="11"/>
  <c r="S6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1" i="11"/>
  <c r="I62" i="11"/>
  <c r="I64" i="11"/>
  <c r="I65" i="11"/>
  <c r="I8" i="11"/>
  <c r="Q67" i="11"/>
  <c r="M67" i="11"/>
  <c r="G67" i="11"/>
  <c r="E67" i="11"/>
  <c r="C67" i="11"/>
  <c r="G12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I9" i="9"/>
  <c r="I10" i="9"/>
  <c r="I11" i="9"/>
  <c r="I12" i="9"/>
  <c r="I13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8" i="9"/>
  <c r="M121" i="9"/>
  <c r="O12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8" i="9"/>
  <c r="E121" i="9"/>
  <c r="G121" i="9"/>
  <c r="U11" i="11" l="1"/>
  <c r="U22" i="11"/>
  <c r="U38" i="11"/>
  <c r="U46" i="11"/>
  <c r="U54" i="11"/>
  <c r="U62" i="11"/>
  <c r="U63" i="11"/>
  <c r="U10" i="11"/>
  <c r="U26" i="11"/>
  <c r="U40" i="11"/>
  <c r="U48" i="11"/>
  <c r="U56" i="11"/>
  <c r="U64" i="11"/>
  <c r="U14" i="11"/>
  <c r="U30" i="11"/>
  <c r="U42" i="11"/>
  <c r="U50" i="11"/>
  <c r="U58" i="11"/>
  <c r="U66" i="11"/>
  <c r="U34" i="11"/>
  <c r="U44" i="11"/>
  <c r="U52" i="11"/>
  <c r="U60" i="11"/>
  <c r="U18" i="11"/>
  <c r="Q123" i="10"/>
  <c r="Q121" i="9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36" i="11"/>
  <c r="U32" i="11"/>
  <c r="U28" i="11"/>
  <c r="U24" i="11"/>
  <c r="U20" i="11"/>
  <c r="U16" i="11"/>
  <c r="U12" i="11"/>
  <c r="U8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I67" i="11"/>
  <c r="I121" i="9"/>
  <c r="U67" i="11" l="1"/>
  <c r="S12" i="8" l="1"/>
  <c r="S17" i="8"/>
  <c r="Q17" i="8"/>
  <c r="O17" i="8"/>
  <c r="M17" i="8"/>
  <c r="K17" i="8"/>
  <c r="I17" i="8"/>
  <c r="S12" i="6"/>
  <c r="S13" i="6" s="1"/>
  <c r="S9" i="8"/>
  <c r="S10" i="8"/>
  <c r="S11" i="8"/>
  <c r="S13" i="8"/>
  <c r="S14" i="8"/>
  <c r="S15" i="8"/>
  <c r="S16" i="8"/>
  <c r="S8" i="8"/>
  <c r="M13" i="8"/>
  <c r="M9" i="8"/>
  <c r="M10" i="8"/>
  <c r="M11" i="8"/>
  <c r="M12" i="8"/>
  <c r="M14" i="8"/>
  <c r="M15" i="8"/>
  <c r="M16" i="8"/>
  <c r="M8" i="8"/>
  <c r="S72" i="7"/>
  <c r="Q72" i="7"/>
  <c r="O72" i="7"/>
  <c r="M72" i="7"/>
  <c r="K72" i="7"/>
  <c r="I72" i="7"/>
  <c r="S9" i="6"/>
  <c r="S10" i="6"/>
  <c r="S11" i="6"/>
  <c r="S8" i="6"/>
  <c r="K13" i="6"/>
  <c r="M13" i="6"/>
  <c r="O13" i="6"/>
  <c r="Q13" i="6"/>
  <c r="K71" i="4"/>
  <c r="U56" i="1"/>
  <c r="Y56" i="1"/>
  <c r="E56" i="1"/>
  <c r="G56" i="1"/>
  <c r="K56" i="1"/>
  <c r="O56" i="1"/>
  <c r="W56" i="1"/>
</calcChain>
</file>

<file path=xl/sharedStrings.xml><?xml version="1.0" encoding="utf-8"?>
<sst xmlns="http://schemas.openxmlformats.org/spreadsheetml/2006/main" count="1720" uniqueCount="432">
  <si>
    <t>صندوق سرمایه‌گذاری ثابت حامی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</si>
  <si>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</si>
  <si>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</si>
  <si>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</si>
  <si>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</si>
  <si>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</si>
  <si>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</si>
  <si>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</si>
  <si>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</si>
  <si>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</si>
  <si>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</si>
  <si>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</si>
  <si>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</si>
  <si>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</si>
  <si>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</si>
  <si>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</si>
  <si>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</si>
  <si>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بین المللی توسعه ص. معادن غدیر</t>
  </si>
  <si>
    <t>پالایش نفت اصفهان</t>
  </si>
  <si>
    <t>پالایش نفت بندرعباس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</si>
  <si>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</si>
  <si>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</si>
  <si>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</si>
  <si>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</si>
  <si>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</si>
  <si>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</si>
  <si>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</si>
  <si>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داروپخش‌ (هلدینگ‌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</si>
  <si>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</si>
  <si>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</si>
  <si>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</si>
  <si>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</si>
  <si>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سبحان</t>
  </si>
  <si>
    <t>سرمایه گذاری سیمان تامین</t>
  </si>
  <si>
    <t>سرمایه گذاری صبا تامین</t>
  </si>
  <si>
    <t>سرمایه گذاری صدرتامین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</si>
  <si>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</si>
  <si>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</si>
  <si>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</si>
  <si>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</si>
  <si>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</si>
  <si>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سیمان‌ صوفیان‌</t>
  </si>
  <si>
    <t>سیمان‌هگمتان‌</t>
  </si>
  <si>
    <t>صنایع گلدیران</t>
  </si>
  <si>
    <t>صندوق س شاخصی آرام مفید</t>
  </si>
  <si>
    <t>صندوق س. اهرمی مفید-س -واحد عادی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</si>
  <si>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</si>
  <si>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</si>
  <si>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</si>
  <si>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</si>
  <si>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</si>
  <si>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</si>
  <si>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</si>
  <si>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</si>
  <si>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</si>
  <si>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</si>
  <si>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</si>
  <si>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</si>
  <si>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</si>
  <si>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سپاهان</t>
  </si>
  <si>
    <t>کارخانجات‌داروپخش‌</t>
  </si>
  <si>
    <t>ح . سرمایه گذاری صدرتامین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</si>
  <si>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</si>
  <si>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</si>
  <si>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</si>
  <si>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</si>
  <si>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</si>
  <si>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</si>
  <si>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/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</si>
  <si>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</si>
  <si>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</si>
  <si>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</si>
  <si>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</si>
  <si>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</si>
  <si>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</si>
  <si>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</si>
  <si>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</si>
  <si>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</si>
  <si>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</si>
  <si>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</si>
  <si>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</si>
  <si>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</si>
  <si>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</si>
  <si>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ت. انرژی تدبیر14051013</t>
  </si>
  <si>
    <t>1401/10/13</t>
  </si>
  <si>
    <t>1405/10/13</t>
  </si>
  <si>
    <t>اجاره تابان لوتوس14021206</t>
  </si>
  <si>
    <t>1398/12/06</t>
  </si>
  <si>
    <t>1402/12/06</t>
  </si>
  <si>
    <t>اجاره صبا تامین دماوند14050809</t>
  </si>
  <si>
    <t>1401/08/09</t>
  </si>
  <si>
    <t>1405/08/09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</si>
  <si>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</si>
  <si>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</si>
  <si>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</si>
  <si>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</si>
  <si>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</si>
  <si>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</si>
  <si>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</si>
  <si>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</si>
  <si>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</si>
  <si>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</si>
  <si>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</si>
  <si>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</si>
  <si>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</si>
  <si>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</si>
  <si>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</si>
  <si>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</si>
  <si>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</si>
  <si>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</si>
  <si>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</si>
  <si>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</si>
  <si>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</si>
  <si>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</si>
  <si>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</si>
  <si>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</si>
  <si>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</si>
  <si>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</si>
  <si>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</si>
  <si>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</si>
  <si>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</si>
  <si>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</si>
  <si>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</si>
  <si>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</si>
  <si>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</si>
  <si>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</si>
  <si>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</si>
  <si>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</si>
  <si>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</si>
  <si>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</si>
  <si>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</si>
  <si>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</si>
  <si>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</si>
  <si>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</si>
  <si>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</si>
  <si>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</si>
  <si>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</si>
  <si>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</si>
  <si>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</si>
  <si>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</si>
  <si>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</si>
  <si>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</si>
  <si>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</si>
  <si>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</si>
  <si>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</si>
  <si>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</si>
  <si>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</si>
  <si>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</si>
  <si>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</si>
  <si>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</si>
  <si>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</si>
  <si>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</si>
  <si>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</si>
  <si>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</si>
  <si>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</si>
  <si>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</si>
  <si>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</si>
  <si>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</si>
  <si>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</si>
  <si>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</si>
  <si>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</si>
  <si>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</si>
  <si>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</si>
  <si>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</si>
  <si>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</si>
  <si>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</si>
  <si>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</si>
  <si>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</si>
  <si>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</si>
  <si>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</si>
  <si>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</si>
  <si>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</si>
  <si>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</si>
  <si>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</si>
  <si>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</si>
  <si>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</si>
  <si>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</si>
  <si>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</si>
  <si>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</si>
  <si>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</si>
  <si>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</si>
  <si>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</si>
  <si>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</si>
  <si>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</si>
  <si>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</si>
  <si>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</si>
  <si>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</si>
  <si>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</si>
  <si>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</si>
  <si>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</si>
  <si>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</si>
  <si>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</si>
  <si>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گام بانک اقتصاد نوین0204</t>
  </si>
  <si>
    <t>1401/04/01</t>
  </si>
  <si>
    <t>1402/04/28</t>
  </si>
  <si>
    <t>گام بانک اقتصاد نوین0205</t>
  </si>
  <si>
    <t>1402/05/31</t>
  </si>
  <si>
    <t>گام بانک پارسیان0203</t>
  </si>
  <si>
    <t>1402/03/31</t>
  </si>
  <si>
    <t>گام بانک تجارت0203</t>
  </si>
  <si>
    <t>1401/04/25</t>
  </si>
  <si>
    <t>1402/03/30</t>
  </si>
  <si>
    <t>گام بانک تجارت0204</t>
  </si>
  <si>
    <t>1401/04/31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</si>
  <si>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</si>
  <si>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</si>
  <si>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</si>
  <si>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</si>
  <si>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</si>
  <si>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</si>
  <si>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رفاه0202</t>
  </si>
  <si>
    <t>1401/03/17</t>
  </si>
  <si>
    <t>گواهی اعتبار مولد رفاه0204</t>
  </si>
  <si>
    <t>1401/05/20</t>
  </si>
  <si>
    <t>1402/04/31</t>
  </si>
  <si>
    <t>گواهی اعتبار مولد رفاه0207</t>
  </si>
  <si>
    <t>1401/08/01</t>
  </si>
  <si>
    <t>گواهی اعتبار مولد سامان0204</t>
  </si>
  <si>
    <t>1401/05/01</t>
  </si>
  <si>
    <t>گواهی اعتبار مولد سامان0206</t>
  </si>
  <si>
    <t>1401/07/01</t>
  </si>
  <si>
    <t>1402/06/31</t>
  </si>
  <si>
    <t>گواهی اعتبار مولد سامان0207</t>
  </si>
  <si>
    <t>گواهی اعتبار مولد سامان0208</t>
  </si>
  <si>
    <t>1402/08/30</t>
  </si>
  <si>
    <t>گواهی اعتبار مولد سپه0208</t>
  </si>
  <si>
    <t>گواهی اعتبار مولد شهر0203</t>
  </si>
  <si>
    <t>گواهی اعتبارمولد رفاه0208</t>
  </si>
  <si>
    <t>گواهی اعتبارمولد صنعت020930</t>
  </si>
  <si>
    <t>1401/10/01</t>
  </si>
  <si>
    <t>1402/09/30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</si>
  <si>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</si>
  <si>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</si>
  <si>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</si>
  <si>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</si>
  <si>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</si>
  <si>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</si>
  <si>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</si>
  <si>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</si>
  <si>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</si>
  <si>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</si>
  <si>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</si>
  <si>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</si>
  <si>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</si>
  <si>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</si>
  <si>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</si>
  <si>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</si>
  <si>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</si>
  <si>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</si>
  <si>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</si>
  <si>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</si>
  <si>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</si>
  <si>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</si>
  <si>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</si>
  <si>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</si>
  <si>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</si>
  <si>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</si>
  <si>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</si>
  <si>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</si>
  <si>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</si>
  <si>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</si>
  <si>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</si>
  <si>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دولت69-ش.خ0310</t>
  </si>
  <si>
    <t>1399/10/21</t>
  </si>
  <si>
    <t>1403/10/21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</si>
  <si>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</si>
  <si>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</si>
  <si>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</si>
  <si>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</si>
  <si>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</si>
  <si>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</si>
  <si>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</si>
  <si>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</si>
  <si>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</si>
  <si>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</si>
  <si>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</si>
  <si>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</si>
  <si>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</si>
  <si>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</si>
  <si>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</si>
  <si>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</si>
  <si>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</si>
  <si>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</si>
  <si>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اسنادخزانه-م6بودجه01-030814</t>
  </si>
  <si>
    <t>1401/12/10</t>
  </si>
  <si>
    <t>1403/08/14</t>
  </si>
  <si>
    <t>مرابحه عام دولت5-ش.خ 0309</t>
  </si>
  <si>
    <t>1403/09/05</t>
  </si>
  <si>
    <t>صکوک اجاره معادن407-3ماهه18%</t>
  </si>
  <si>
    <t>1400/07/19</t>
  </si>
  <si>
    <t>1404/07/18</t>
  </si>
  <si>
    <t>گواهی اعتبار مولد رفاه0206</t>
  </si>
  <si>
    <t>اجاره مهرآیندگان لوتوس0311</t>
  </si>
  <si>
    <t>1399/11/13</t>
  </si>
  <si>
    <t>1403/11/13</t>
  </si>
  <si>
    <t>گواهی اعتبار مولد سپه0207</t>
  </si>
  <si>
    <t>گام بانک صادرات ایران0206</t>
  </si>
  <si>
    <t>گام بانک ملت0211</t>
  </si>
  <si>
    <t>1402/02/16</t>
  </si>
  <si>
    <t>1402/11/30</t>
  </si>
  <si>
    <t>مرابحه عام دولت100-ش.خ021127</t>
  </si>
  <si>
    <t>1400/11/27</t>
  </si>
  <si>
    <t>1402/11/27</t>
  </si>
  <si>
    <t>مرابحه عام دولت71-ش.خ0311</t>
  </si>
  <si>
    <t>1399/11/08</t>
  </si>
  <si>
    <t>1403/11/08</t>
  </si>
  <si>
    <t>گواهی اعتبار مولد رفاه0205</t>
  </si>
  <si>
    <t>1401/06/01</t>
  </si>
  <si>
    <t>گواهی اعتبار مولد سامان0205</t>
  </si>
  <si>
    <t>مرابحه عام دولت72-ش.خ0311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</si>
  <si>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</si>
  <si>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</si>
  <si>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</si>
  <si>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</si>
  <si>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</si>
  <si>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گواهی اعتبار مولد شهر0206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</si>
  <si>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</si>
  <si>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</si>
  <si>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</si>
  <si>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</si>
  <si>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</si>
  <si>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</si>
  <si>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</si>
  <si>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</si>
  <si>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</si>
  <si>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</si>
  <si>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</si>
  <si>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</si>
  <si>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</si>
  <si>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</si>
  <si>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</si>
  <si>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</si>
  <si>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</si>
  <si>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</si>
  <si>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</si>
  <si>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</si>
  <si>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</si>
  <si>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</si>
  <si>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</si>
  <si>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</si>
  <si>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</si>
  <si>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</si>
  <si>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</si>
  <si>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</si>
  <si>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</si>
  <si>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</si>
  <si>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</si>
  <si>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</si>
  <si>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</si>
  <si>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>1403/05/03</t>
  </si>
  <si>
    <t>اجاره اقتصادی تدبیر14040606</t>
  </si>
  <si>
    <t>1404/06/05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</si>
  <si>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</si>
  <si>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</si>
  <si>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</si>
  <si>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</si>
  <si>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</si>
  <si>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</si>
  <si>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</si>
  <si>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</si>
  <si>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</si>
  <si>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</si>
  <si>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</si>
  <si>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</si>
  <si>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</si>
  <si>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</si>
  <si>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</si>
  <si>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</si>
  <si>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</si>
  <si>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</si>
  <si>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</si>
  <si>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</si>
  <si>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</si>
  <si>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</si>
  <si>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</si>
  <si>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</si>
  <si>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</si>
  <si>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</si>
  <si>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</si>
  <si>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</si>
  <si>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1402/02/25</t>
  </si>
  <si>
    <t>1402/02/20</t>
  </si>
  <si>
    <t>1401/10/28</t>
  </si>
  <si>
    <t>1401/11/30</t>
  </si>
  <si>
    <t>1401/08/14</t>
  </si>
  <si>
    <t>1402/01/28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</si>
  <si>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</si>
  <si>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</si>
  <si>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</si>
  <si>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</si>
  <si>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</si>
  <si>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نفت پاسارگاد</t>
  </si>
  <si>
    <t>توسعه‌معادن‌وفلزات‌</t>
  </si>
  <si>
    <t>ح . سرمایه گذاری‌البرز(هلدینگ‌</t>
  </si>
  <si>
    <t>سرمایه گذاری گروه توسعه ملی</t>
  </si>
  <si>
    <t>صنایع پتروشیمی خلیج فارس</t>
  </si>
  <si>
    <t>پالایش نفت تهران</t>
  </si>
  <si>
    <t>صندوق س دریای آبی فیروزه-سهام</t>
  </si>
  <si>
    <t>کالسیمین‌</t>
  </si>
  <si>
    <t>صندوق پالایشی یکم-سهام</t>
  </si>
  <si>
    <t>صندوق س. ثروت هیوا-س</t>
  </si>
  <si>
    <t>بانک سینا</t>
  </si>
  <si>
    <t>فولاد  خوزستان</t>
  </si>
  <si>
    <t>ح . کارخانجات‌داروپخش</t>
  </si>
  <si>
    <t>ح . صنایع گلدیران</t>
  </si>
  <si>
    <t>اسنادخزانه-م3بودجه99-011110</t>
  </si>
  <si>
    <t>گام بانک اقتصاد نوین0201</t>
  </si>
  <si>
    <t>اسناد خزانه-م12بودجه00-030425</t>
  </si>
  <si>
    <t>اسنادخزانه-م4بودجه99-011215</t>
  </si>
  <si>
    <t>اسنادخزانه-م2بودجه99-011019</t>
  </si>
  <si>
    <t>گواهی اعتبار مولد رفاه0201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</si>
  <si>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</si>
  <si>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</si>
  <si>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</si>
  <si>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</si>
  <si>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</si>
  <si>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</si>
  <si>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</si>
  <si>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</si>
  <si>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</si>
  <si>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</si>
  <si>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</si>
  <si>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</si>
  <si>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</si>
  <si>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</si>
  <si>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</si>
  <si>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</si>
  <si>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1402/02/01</t>
  </si>
  <si>
    <t>جلوگیری ازنوسانات ناگهانی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</si>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</sst>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  <family val="2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3" fontId="4" fillId="0" borderId="2" xfId="0" applyNumberFormat="1" applyFont="1" applyBorder="1"/>
    <xf numFmtId="3" fontId="2" fillId="0" borderId="2" xfId="0" applyNumberFormat="1" applyFont="1" applyBorder="1"/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164" fontId="2" fillId="0" borderId="0" xfId="3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CA0902CC-96E9-4917-A8D1-E46AAFBE154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38100</xdr:rowOff>
        </xdr:from>
        <xdr:to>
          <xdr:col>10</xdr:col>
          <xdr:colOff>323850</xdr:colOff>
          <xdr:row>34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A7FA13B-F2EF-9C41-8437-EC85AA7DD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5E86-0AE2-4DA9-A1E3-A0027FEE9544}">
  <dimension ref="A1"/>
  <sheetViews>
    <sheetView rightToLeft="1" view="pageBreakPreview" zoomScale="60" zoomScaleNormal="100" workbookViewId="0">
      <selection activeCell="E19" sqref="E19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104775</xdr:colOff>
                <xdr:row>1</xdr:row>
                <xdr:rowOff>38100</xdr:rowOff>
              </from>
              <to>
                <xdr:col>10</xdr:col>
                <xdr:colOff>333375</xdr:colOff>
                <xdr:row>34</xdr:row>
                <xdr:rowOff>66675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27"/>
  <sheetViews>
    <sheetView rightToLeft="1" workbookViewId="0">
      <selection activeCell="G19" sqref="G19"/>
    </sheetView>
  </sheetViews>
  <sheetFormatPr defaultRowHeight="24"/>
  <cols>
    <col min="1" max="1" width="37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8.42578125" style="1" bestFit="1" customWidth="1"/>
    <col min="20" max="20" width="15.5703125" style="1" bestFit="1" customWidth="1"/>
    <col min="21" max="16384" width="9.140625" style="1"/>
  </cols>
  <sheetData>
    <row r="2" spans="1:20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0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0" ht="24.75">
      <c r="A6" s="21" t="s">
        <v>3</v>
      </c>
      <c r="C6" s="22" t="s">
        <v>341</v>
      </c>
      <c r="D6" s="22" t="s">
        <v>341</v>
      </c>
      <c r="E6" s="22" t="s">
        <v>341</v>
      </c>
      <c r="F6" s="22" t="s">
        <v>341</v>
      </c>
      <c r="G6" s="22" t="s">
        <v>341</v>
      </c>
      <c r="H6" s="22" t="s">
        <v>341</v>
      </c>
      <c r="I6" s="22" t="s">
        <v>341</v>
      </c>
      <c r="K6" s="22" t="s">
        <v>342</v>
      </c>
      <c r="L6" s="22" t="s">
        <v>342</v>
      </c>
      <c r="M6" s="22" t="s">
        <v>342</v>
      </c>
      <c r="N6" s="22" t="s">
        <v>342</v>
      </c>
      <c r="O6" s="22" t="s">
        <v>342</v>
      </c>
      <c r="P6" s="22" t="s">
        <v>342</v>
      </c>
      <c r="Q6" s="22" t="s">
        <v>342</v>
      </c>
    </row>
    <row r="7" spans="1:20" ht="24.75">
      <c r="A7" s="22" t="s">
        <v>3</v>
      </c>
      <c r="C7" s="22" t="s">
        <v>7</v>
      </c>
      <c r="E7" s="22" t="s">
        <v>387</v>
      </c>
      <c r="G7" s="22" t="s">
        <v>388</v>
      </c>
      <c r="I7" s="22" t="s">
        <v>390</v>
      </c>
      <c r="K7" s="22" t="s">
        <v>7</v>
      </c>
      <c r="M7" s="22" t="s">
        <v>387</v>
      </c>
      <c r="O7" s="22" t="s">
        <v>388</v>
      </c>
      <c r="Q7" s="22" t="s">
        <v>390</v>
      </c>
    </row>
    <row r="8" spans="1:20">
      <c r="A8" s="1" t="s">
        <v>36</v>
      </c>
      <c r="C8" s="8">
        <v>36355371</v>
      </c>
      <c r="D8" s="8"/>
      <c r="E8" s="8">
        <v>279383570681</v>
      </c>
      <c r="F8" s="8"/>
      <c r="G8" s="8">
        <v>265839337656</v>
      </c>
      <c r="H8" s="8"/>
      <c r="I8" s="8">
        <f>E8-G8</f>
        <v>13544233025</v>
      </c>
      <c r="J8" s="8"/>
      <c r="K8" s="8">
        <v>36355371</v>
      </c>
      <c r="L8" s="8"/>
      <c r="M8" s="8">
        <v>279383570681</v>
      </c>
      <c r="N8" s="8"/>
      <c r="O8" s="8">
        <v>265839337656</v>
      </c>
      <c r="P8" s="8"/>
      <c r="Q8" s="8">
        <f>M8-O8</f>
        <v>13544233025</v>
      </c>
    </row>
    <row r="9" spans="1:20">
      <c r="A9" s="1" t="s">
        <v>25</v>
      </c>
      <c r="C9" s="8">
        <v>6032331</v>
      </c>
      <c r="D9" s="8"/>
      <c r="E9" s="8">
        <v>214551086524</v>
      </c>
      <c r="F9" s="8"/>
      <c r="G9" s="8">
        <v>207146040518</v>
      </c>
      <c r="H9" s="8"/>
      <c r="I9" s="8">
        <f t="shared" ref="I9:I72" si="0">E9-G9</f>
        <v>7405046006</v>
      </c>
      <c r="J9" s="8"/>
      <c r="K9" s="8">
        <v>6032331</v>
      </c>
      <c r="L9" s="8"/>
      <c r="M9" s="8">
        <v>214551086524</v>
      </c>
      <c r="N9" s="8"/>
      <c r="O9" s="8">
        <v>207146040518</v>
      </c>
      <c r="P9" s="8"/>
      <c r="Q9" s="8">
        <f t="shared" ref="Q9:Q72" si="1">M9-O9</f>
        <v>7405046006</v>
      </c>
    </row>
    <row r="10" spans="1:20">
      <c r="A10" s="1" t="s">
        <v>55</v>
      </c>
      <c r="C10" s="8">
        <v>11214223</v>
      </c>
      <c r="D10" s="8"/>
      <c r="E10" s="8">
        <v>513904291050</v>
      </c>
      <c r="F10" s="8"/>
      <c r="G10" s="8">
        <v>565977569634</v>
      </c>
      <c r="H10" s="8"/>
      <c r="I10" s="8">
        <f t="shared" si="0"/>
        <v>-52073278584</v>
      </c>
      <c r="J10" s="8"/>
      <c r="K10" s="8">
        <v>23214223</v>
      </c>
      <c r="L10" s="8"/>
      <c r="M10" s="8">
        <v>945499626719</v>
      </c>
      <c r="N10" s="8"/>
      <c r="O10" s="8">
        <v>1009356853250</v>
      </c>
      <c r="P10" s="8"/>
      <c r="Q10" s="8">
        <f t="shared" si="1"/>
        <v>-63857226531</v>
      </c>
    </row>
    <row r="11" spans="1:20">
      <c r="A11" s="1" t="s">
        <v>40</v>
      </c>
      <c r="C11" s="8">
        <v>2760000</v>
      </c>
      <c r="D11" s="8"/>
      <c r="E11" s="8">
        <v>154560575169</v>
      </c>
      <c r="F11" s="8"/>
      <c r="G11" s="8">
        <v>151660302382</v>
      </c>
      <c r="H11" s="8"/>
      <c r="I11" s="8">
        <f t="shared" si="0"/>
        <v>2900272787</v>
      </c>
      <c r="J11" s="8"/>
      <c r="K11" s="8">
        <v>2760000</v>
      </c>
      <c r="L11" s="8"/>
      <c r="M11" s="8">
        <v>154560575169</v>
      </c>
      <c r="N11" s="8"/>
      <c r="O11" s="8">
        <v>151660302382</v>
      </c>
      <c r="P11" s="8"/>
      <c r="Q11" s="8">
        <f t="shared" si="1"/>
        <v>2900272787</v>
      </c>
    </row>
    <row r="12" spans="1:20">
      <c r="A12" s="1" t="s">
        <v>24</v>
      </c>
      <c r="C12" s="8">
        <v>10611568</v>
      </c>
      <c r="D12" s="8"/>
      <c r="E12" s="8">
        <v>648191509170</v>
      </c>
      <c r="F12" s="8"/>
      <c r="G12" s="8">
        <v>692779232892</v>
      </c>
      <c r="H12" s="8"/>
      <c r="I12" s="8">
        <f t="shared" si="0"/>
        <v>-44587723722</v>
      </c>
      <c r="J12" s="8"/>
      <c r="K12" s="8">
        <v>12547587</v>
      </c>
      <c r="L12" s="8"/>
      <c r="M12" s="8">
        <v>724441940340</v>
      </c>
      <c r="N12" s="8"/>
      <c r="O12" s="8">
        <v>780068085585</v>
      </c>
      <c r="P12" s="8"/>
      <c r="Q12" s="8">
        <f t="shared" si="1"/>
        <v>-55626145245</v>
      </c>
    </row>
    <row r="13" spans="1:20">
      <c r="A13" s="1" t="s">
        <v>43</v>
      </c>
      <c r="C13" s="8">
        <v>14097167</v>
      </c>
      <c r="D13" s="8"/>
      <c r="E13" s="8">
        <v>96481454067</v>
      </c>
      <c r="F13" s="8"/>
      <c r="G13" s="8">
        <v>91385626501</v>
      </c>
      <c r="H13" s="8"/>
      <c r="I13" s="8">
        <f t="shared" si="0"/>
        <v>5095827566</v>
      </c>
      <c r="J13" s="8"/>
      <c r="K13" s="8">
        <v>14097168</v>
      </c>
      <c r="L13" s="8"/>
      <c r="M13" s="8">
        <v>96481454068</v>
      </c>
      <c r="N13" s="8"/>
      <c r="O13" s="8">
        <v>91385632800</v>
      </c>
      <c r="P13" s="8"/>
      <c r="Q13" s="8">
        <f t="shared" si="1"/>
        <v>5095821268</v>
      </c>
    </row>
    <row r="14" spans="1:20">
      <c r="A14" s="1" t="s">
        <v>45</v>
      </c>
      <c r="C14" s="8">
        <v>88746894</v>
      </c>
      <c r="D14" s="8"/>
      <c r="E14" s="8">
        <v>1000000001592</v>
      </c>
      <c r="F14" s="8"/>
      <c r="G14" s="8">
        <v>963874767549</v>
      </c>
      <c r="H14" s="8"/>
      <c r="I14" s="8">
        <f t="shared" si="0"/>
        <v>36125234043</v>
      </c>
      <c r="J14" s="8"/>
      <c r="K14" s="8">
        <v>88746894</v>
      </c>
      <c r="L14" s="8"/>
      <c r="M14" s="8">
        <v>1000000001592</v>
      </c>
      <c r="N14" s="8"/>
      <c r="O14" s="8">
        <v>963874767549</v>
      </c>
      <c r="P14" s="8"/>
      <c r="Q14" s="8">
        <f t="shared" si="1"/>
        <v>36125234043</v>
      </c>
      <c r="S14" s="3"/>
      <c r="T14" s="3"/>
    </row>
    <row r="15" spans="1:20">
      <c r="A15" s="1" t="s">
        <v>20</v>
      </c>
      <c r="C15" s="8">
        <v>33620881</v>
      </c>
      <c r="D15" s="8"/>
      <c r="E15" s="8">
        <v>684505836851</v>
      </c>
      <c r="F15" s="8"/>
      <c r="G15" s="8">
        <v>652842054263</v>
      </c>
      <c r="H15" s="8"/>
      <c r="I15" s="8">
        <f t="shared" si="0"/>
        <v>31663782588</v>
      </c>
      <c r="J15" s="8"/>
      <c r="K15" s="8">
        <v>42820359</v>
      </c>
      <c r="L15" s="8"/>
      <c r="M15" s="8">
        <v>803930196995</v>
      </c>
      <c r="N15" s="8"/>
      <c r="O15" s="8">
        <v>771641610475</v>
      </c>
      <c r="P15" s="8"/>
      <c r="Q15" s="8">
        <f t="shared" si="1"/>
        <v>32288586520</v>
      </c>
    </row>
    <row r="16" spans="1:20">
      <c r="A16" s="1" t="s">
        <v>28</v>
      </c>
      <c r="C16" s="8">
        <v>30228845</v>
      </c>
      <c r="D16" s="8"/>
      <c r="E16" s="8">
        <v>129612320365</v>
      </c>
      <c r="F16" s="8"/>
      <c r="G16" s="8">
        <v>137375004301</v>
      </c>
      <c r="H16" s="8"/>
      <c r="I16" s="8">
        <f t="shared" si="0"/>
        <v>-7762683936</v>
      </c>
      <c r="J16" s="8"/>
      <c r="K16" s="8">
        <v>30228845</v>
      </c>
      <c r="L16" s="8"/>
      <c r="M16" s="8">
        <v>129612320365</v>
      </c>
      <c r="N16" s="8"/>
      <c r="O16" s="8">
        <v>137375004301</v>
      </c>
      <c r="P16" s="8"/>
      <c r="Q16" s="8">
        <f t="shared" si="1"/>
        <v>-7762683936</v>
      </c>
    </row>
    <row r="17" spans="1:20">
      <c r="A17" s="1" t="s">
        <v>56</v>
      </c>
      <c r="C17" s="8">
        <v>17973093</v>
      </c>
      <c r="D17" s="8"/>
      <c r="E17" s="8">
        <v>780007812397</v>
      </c>
      <c r="F17" s="8"/>
      <c r="G17" s="8">
        <v>764340590431</v>
      </c>
      <c r="H17" s="8"/>
      <c r="I17" s="8">
        <f t="shared" si="0"/>
        <v>15667221966</v>
      </c>
      <c r="J17" s="8"/>
      <c r="K17" s="8">
        <v>18973093</v>
      </c>
      <c r="L17" s="8"/>
      <c r="M17" s="8">
        <v>822783008397</v>
      </c>
      <c r="N17" s="8"/>
      <c r="O17" s="8">
        <v>804998072853</v>
      </c>
      <c r="P17" s="8"/>
      <c r="Q17" s="8">
        <f t="shared" si="1"/>
        <v>17784935544</v>
      </c>
    </row>
    <row r="18" spans="1:20">
      <c r="A18" s="1" t="s">
        <v>21</v>
      </c>
      <c r="C18" s="8">
        <v>11661853</v>
      </c>
      <c r="D18" s="8"/>
      <c r="E18" s="8">
        <v>40396828893</v>
      </c>
      <c r="F18" s="8"/>
      <c r="G18" s="8">
        <v>39731055853</v>
      </c>
      <c r="H18" s="8"/>
      <c r="I18" s="8">
        <f t="shared" si="0"/>
        <v>665773040</v>
      </c>
      <c r="J18" s="8"/>
      <c r="K18" s="8">
        <v>11661854</v>
      </c>
      <c r="L18" s="8"/>
      <c r="M18" s="8">
        <v>40396828894</v>
      </c>
      <c r="N18" s="8"/>
      <c r="O18" s="8">
        <v>39731058021</v>
      </c>
      <c r="P18" s="8"/>
      <c r="Q18" s="8">
        <f t="shared" si="1"/>
        <v>665770873</v>
      </c>
    </row>
    <row r="19" spans="1:20">
      <c r="A19" s="1" t="s">
        <v>57</v>
      </c>
      <c r="C19" s="8">
        <v>4436982</v>
      </c>
      <c r="D19" s="8"/>
      <c r="E19" s="8">
        <v>47078877600</v>
      </c>
      <c r="F19" s="8"/>
      <c r="G19" s="8">
        <v>44215678161</v>
      </c>
      <c r="H19" s="8"/>
      <c r="I19" s="8">
        <f t="shared" si="0"/>
        <v>2863199439</v>
      </c>
      <c r="J19" s="8"/>
      <c r="K19" s="8">
        <v>9316107</v>
      </c>
      <c r="L19" s="8"/>
      <c r="M19" s="8">
        <v>96682063313</v>
      </c>
      <c r="N19" s="8"/>
      <c r="O19" s="8">
        <v>93046934278</v>
      </c>
      <c r="P19" s="8"/>
      <c r="Q19" s="8">
        <f t="shared" si="1"/>
        <v>3635129035</v>
      </c>
    </row>
    <row r="20" spans="1:20">
      <c r="A20" s="1" t="s">
        <v>35</v>
      </c>
      <c r="C20" s="8">
        <v>13079222</v>
      </c>
      <c r="D20" s="8"/>
      <c r="E20" s="8">
        <v>124695291713</v>
      </c>
      <c r="F20" s="8"/>
      <c r="G20" s="8">
        <v>139543905789</v>
      </c>
      <c r="H20" s="8"/>
      <c r="I20" s="8">
        <f t="shared" si="0"/>
        <v>-14848614076</v>
      </c>
      <c r="J20" s="8"/>
      <c r="K20" s="8">
        <v>13079222</v>
      </c>
      <c r="L20" s="8"/>
      <c r="M20" s="8">
        <v>124695291713</v>
      </c>
      <c r="N20" s="8"/>
      <c r="O20" s="8">
        <v>139543905789</v>
      </c>
      <c r="P20" s="8"/>
      <c r="Q20" s="8">
        <f t="shared" si="1"/>
        <v>-14848614076</v>
      </c>
      <c r="T20" s="3"/>
    </row>
    <row r="21" spans="1:20">
      <c r="A21" s="1" t="s">
        <v>48</v>
      </c>
      <c r="C21" s="8">
        <v>520000</v>
      </c>
      <c r="D21" s="8"/>
      <c r="E21" s="8">
        <v>199604600000</v>
      </c>
      <c r="F21" s="8"/>
      <c r="G21" s="8">
        <v>198843376719</v>
      </c>
      <c r="H21" s="8"/>
      <c r="I21" s="8">
        <f t="shared" si="0"/>
        <v>761223281</v>
      </c>
      <c r="J21" s="8"/>
      <c r="K21" s="8">
        <v>3466669</v>
      </c>
      <c r="L21" s="8"/>
      <c r="M21" s="8">
        <v>1109862574040</v>
      </c>
      <c r="N21" s="8"/>
      <c r="O21" s="8">
        <v>1102954069643</v>
      </c>
      <c r="P21" s="8"/>
      <c r="Q21" s="8">
        <f t="shared" si="1"/>
        <v>6908504397</v>
      </c>
      <c r="S21" s="3"/>
      <c r="T21" s="3"/>
    </row>
    <row r="22" spans="1:20">
      <c r="A22" s="1" t="s">
        <v>58</v>
      </c>
      <c r="C22" s="8">
        <v>70296608</v>
      </c>
      <c r="D22" s="8"/>
      <c r="E22" s="8">
        <v>587606392974</v>
      </c>
      <c r="F22" s="8"/>
      <c r="G22" s="8">
        <v>569605772221</v>
      </c>
      <c r="H22" s="8"/>
      <c r="I22" s="8">
        <f t="shared" si="0"/>
        <v>18000620753</v>
      </c>
      <c r="J22" s="8"/>
      <c r="K22" s="8">
        <v>160271052</v>
      </c>
      <c r="L22" s="8"/>
      <c r="M22" s="8">
        <v>1276190453382</v>
      </c>
      <c r="N22" s="8"/>
      <c r="O22" s="8">
        <v>1234625549334</v>
      </c>
      <c r="P22" s="8"/>
      <c r="Q22" s="8">
        <f t="shared" si="1"/>
        <v>41564904048</v>
      </c>
    </row>
    <row r="23" spans="1:20">
      <c r="A23" s="1" t="s">
        <v>18</v>
      </c>
      <c r="C23" s="8">
        <v>123688895</v>
      </c>
      <c r="D23" s="8"/>
      <c r="E23" s="8">
        <v>1177524531920</v>
      </c>
      <c r="F23" s="8"/>
      <c r="G23" s="8">
        <v>1150478014775</v>
      </c>
      <c r="H23" s="8"/>
      <c r="I23" s="8">
        <f t="shared" si="0"/>
        <v>27046517145</v>
      </c>
      <c r="J23" s="8"/>
      <c r="K23" s="8">
        <v>153688896</v>
      </c>
      <c r="L23" s="8"/>
      <c r="M23" s="8">
        <v>1421083184860</v>
      </c>
      <c r="N23" s="8"/>
      <c r="O23" s="8">
        <v>1381512991776</v>
      </c>
      <c r="P23" s="8"/>
      <c r="Q23" s="8">
        <f t="shared" si="1"/>
        <v>39570193084</v>
      </c>
    </row>
    <row r="24" spans="1:20">
      <c r="A24" s="1" t="s">
        <v>19</v>
      </c>
      <c r="C24" s="8">
        <v>54564053</v>
      </c>
      <c r="D24" s="8"/>
      <c r="E24" s="8">
        <v>1409072043282</v>
      </c>
      <c r="F24" s="8"/>
      <c r="G24" s="8">
        <v>1383446273415</v>
      </c>
      <c r="H24" s="8"/>
      <c r="I24" s="8">
        <f t="shared" si="0"/>
        <v>25625769867</v>
      </c>
      <c r="J24" s="8"/>
      <c r="K24" s="8">
        <v>15569823</v>
      </c>
      <c r="L24" s="8"/>
      <c r="M24" s="8">
        <f>1803612040472-5115825001</f>
        <v>1798496215471</v>
      </c>
      <c r="N24" s="8"/>
      <c r="O24" s="8">
        <v>1749799152226</v>
      </c>
      <c r="P24" s="8"/>
      <c r="Q24" s="8">
        <f t="shared" si="1"/>
        <v>48697063245</v>
      </c>
    </row>
    <row r="25" spans="1:20">
      <c r="A25" s="1" t="s">
        <v>16</v>
      </c>
      <c r="C25" s="8">
        <v>156670710</v>
      </c>
      <c r="D25" s="8"/>
      <c r="E25" s="8">
        <v>884669198814</v>
      </c>
      <c r="F25" s="8"/>
      <c r="G25" s="8">
        <v>877774793637</v>
      </c>
      <c r="H25" s="8"/>
      <c r="I25" s="8">
        <f t="shared" si="0"/>
        <v>6894405177</v>
      </c>
      <c r="J25" s="8"/>
      <c r="K25" s="8">
        <v>176670710</v>
      </c>
      <c r="L25" s="8"/>
      <c r="M25" s="8">
        <v>990711894014</v>
      </c>
      <c r="N25" s="8"/>
      <c r="O25" s="8">
        <v>982166722283</v>
      </c>
      <c r="P25" s="8"/>
      <c r="Q25" s="8">
        <f t="shared" si="1"/>
        <v>8545171731</v>
      </c>
    </row>
    <row r="26" spans="1:20">
      <c r="A26" s="1" t="s">
        <v>32</v>
      </c>
      <c r="C26" s="8">
        <v>103095655</v>
      </c>
      <c r="D26" s="8"/>
      <c r="E26" s="8">
        <v>312076590857</v>
      </c>
      <c r="F26" s="8"/>
      <c r="G26" s="8">
        <v>307323711768</v>
      </c>
      <c r="H26" s="8"/>
      <c r="I26" s="8">
        <f t="shared" si="0"/>
        <v>4752879089</v>
      </c>
      <c r="J26" s="8"/>
      <c r="K26" s="8">
        <v>113095655</v>
      </c>
      <c r="L26" s="8"/>
      <c r="M26" s="8">
        <v>340059527527</v>
      </c>
      <c r="N26" s="8"/>
      <c r="O26" s="8">
        <v>333513329794</v>
      </c>
      <c r="P26" s="8"/>
      <c r="Q26" s="8">
        <f t="shared" si="1"/>
        <v>6546197733</v>
      </c>
    </row>
    <row r="27" spans="1:20">
      <c r="A27" s="1" t="s">
        <v>23</v>
      </c>
      <c r="C27" s="8">
        <v>24720114</v>
      </c>
      <c r="D27" s="8"/>
      <c r="E27" s="8">
        <v>483645068707</v>
      </c>
      <c r="F27" s="8"/>
      <c r="G27" s="8">
        <v>467320880649</v>
      </c>
      <c r="H27" s="8"/>
      <c r="I27" s="8">
        <f t="shared" si="0"/>
        <v>16324188058</v>
      </c>
      <c r="J27" s="8"/>
      <c r="K27" s="8">
        <v>72933034</v>
      </c>
      <c r="L27" s="8"/>
      <c r="M27" s="8">
        <v>1124998196854</v>
      </c>
      <c r="N27" s="8"/>
      <c r="O27" s="8">
        <v>1085468328731</v>
      </c>
      <c r="P27" s="8"/>
      <c r="Q27" s="8">
        <f t="shared" si="1"/>
        <v>39529868123</v>
      </c>
    </row>
    <row r="28" spans="1:20">
      <c r="A28" s="1" t="s">
        <v>30</v>
      </c>
      <c r="C28" s="8">
        <v>849431198</v>
      </c>
      <c r="D28" s="8"/>
      <c r="E28" s="8">
        <v>1266087652921</v>
      </c>
      <c r="F28" s="8"/>
      <c r="G28" s="8">
        <v>1141211711659</v>
      </c>
      <c r="H28" s="8"/>
      <c r="I28" s="8">
        <f t="shared" si="0"/>
        <v>124875941262</v>
      </c>
      <c r="J28" s="8"/>
      <c r="K28" s="8">
        <v>1211028659</v>
      </c>
      <c r="L28" s="8"/>
      <c r="M28" s="8">
        <v>1711082031524</v>
      </c>
      <c r="N28" s="8"/>
      <c r="O28" s="8">
        <v>1563720050945</v>
      </c>
      <c r="P28" s="8"/>
      <c r="Q28" s="8">
        <f t="shared" si="1"/>
        <v>147361980579</v>
      </c>
    </row>
    <row r="29" spans="1:20">
      <c r="A29" s="1" t="s">
        <v>33</v>
      </c>
      <c r="C29" s="8">
        <v>18349323</v>
      </c>
      <c r="D29" s="8"/>
      <c r="E29" s="8">
        <v>302059473591</v>
      </c>
      <c r="F29" s="8"/>
      <c r="G29" s="8">
        <v>298468208706</v>
      </c>
      <c r="H29" s="8"/>
      <c r="I29" s="8">
        <f t="shared" si="0"/>
        <v>3591264885</v>
      </c>
      <c r="J29" s="8"/>
      <c r="K29" s="8">
        <v>33798763</v>
      </c>
      <c r="L29" s="8"/>
      <c r="M29" s="8">
        <v>590317850270</v>
      </c>
      <c r="N29" s="8"/>
      <c r="O29" s="8">
        <v>569870989247</v>
      </c>
      <c r="P29" s="8"/>
      <c r="Q29" s="8">
        <f t="shared" si="1"/>
        <v>20446861023</v>
      </c>
    </row>
    <row r="30" spans="1:20">
      <c r="A30" s="1" t="s">
        <v>17</v>
      </c>
      <c r="C30" s="8">
        <v>10011193</v>
      </c>
      <c r="D30" s="8"/>
      <c r="E30" s="8">
        <v>293400886985</v>
      </c>
      <c r="F30" s="8"/>
      <c r="G30" s="8">
        <v>280386036871</v>
      </c>
      <c r="H30" s="8"/>
      <c r="I30" s="8">
        <f t="shared" si="0"/>
        <v>13014850114</v>
      </c>
      <c r="J30" s="8"/>
      <c r="K30" s="8">
        <v>10011193</v>
      </c>
      <c r="L30" s="8"/>
      <c r="M30" s="8">
        <v>293400886985</v>
      </c>
      <c r="N30" s="8"/>
      <c r="O30" s="8">
        <v>280386036871</v>
      </c>
      <c r="P30" s="8"/>
      <c r="Q30" s="8">
        <f t="shared" si="1"/>
        <v>13014850114</v>
      </c>
    </row>
    <row r="31" spans="1:20">
      <c r="A31" s="1" t="s">
        <v>37</v>
      </c>
      <c r="C31" s="8">
        <v>26413139</v>
      </c>
      <c r="D31" s="8"/>
      <c r="E31" s="8">
        <v>663940871804</v>
      </c>
      <c r="F31" s="8"/>
      <c r="G31" s="8">
        <v>658068506162</v>
      </c>
      <c r="H31" s="8"/>
      <c r="I31" s="8">
        <f t="shared" si="0"/>
        <v>5872365642</v>
      </c>
      <c r="J31" s="8"/>
      <c r="K31" s="8">
        <v>26413139</v>
      </c>
      <c r="L31" s="8"/>
      <c r="M31" s="8">
        <v>663940871804</v>
      </c>
      <c r="N31" s="8"/>
      <c r="O31" s="8">
        <v>658068506162</v>
      </c>
      <c r="P31" s="8"/>
      <c r="Q31" s="8">
        <f t="shared" si="1"/>
        <v>5872365642</v>
      </c>
      <c r="T31" s="3"/>
    </row>
    <row r="32" spans="1:20">
      <c r="A32" s="1" t="s">
        <v>27</v>
      </c>
      <c r="C32" s="8">
        <v>2937840</v>
      </c>
      <c r="D32" s="8"/>
      <c r="E32" s="8">
        <v>163850733343</v>
      </c>
      <c r="F32" s="8"/>
      <c r="G32" s="8">
        <v>167050618665</v>
      </c>
      <c r="H32" s="8"/>
      <c r="I32" s="8">
        <f t="shared" si="0"/>
        <v>-3199885322</v>
      </c>
      <c r="J32" s="8"/>
      <c r="K32" s="8">
        <v>5437840</v>
      </c>
      <c r="L32" s="8"/>
      <c r="M32" s="8">
        <v>298940771306</v>
      </c>
      <c r="N32" s="8"/>
      <c r="O32" s="8">
        <v>293798822760</v>
      </c>
      <c r="P32" s="8"/>
      <c r="Q32" s="8">
        <f t="shared" si="1"/>
        <v>5141948546</v>
      </c>
    </row>
    <row r="33" spans="1:20">
      <c r="A33" s="1" t="s">
        <v>26</v>
      </c>
      <c r="C33" s="8">
        <v>1873549</v>
      </c>
      <c r="D33" s="8"/>
      <c r="E33" s="8">
        <v>184683367125</v>
      </c>
      <c r="F33" s="8"/>
      <c r="G33" s="8">
        <v>195260031716</v>
      </c>
      <c r="H33" s="8"/>
      <c r="I33" s="8">
        <f t="shared" si="0"/>
        <v>-10576664591</v>
      </c>
      <c r="J33" s="8"/>
      <c r="K33" s="8">
        <v>2002500</v>
      </c>
      <c r="L33" s="8"/>
      <c r="M33" s="8">
        <v>198278477225</v>
      </c>
      <c r="N33" s="8"/>
      <c r="O33" s="8">
        <v>209620954848</v>
      </c>
      <c r="P33" s="8"/>
      <c r="Q33" s="8">
        <f t="shared" si="1"/>
        <v>-11342477623</v>
      </c>
    </row>
    <row r="34" spans="1:20">
      <c r="A34" s="1" t="s">
        <v>41</v>
      </c>
      <c r="C34" s="8">
        <v>1542085</v>
      </c>
      <c r="D34" s="8"/>
      <c r="E34" s="8">
        <v>55158932192</v>
      </c>
      <c r="F34" s="8"/>
      <c r="G34" s="8">
        <v>54898647463</v>
      </c>
      <c r="H34" s="8"/>
      <c r="I34" s="8">
        <f t="shared" si="0"/>
        <v>260284729</v>
      </c>
      <c r="J34" s="8"/>
      <c r="K34" s="8">
        <v>1542085</v>
      </c>
      <c r="L34" s="8"/>
      <c r="M34" s="8">
        <v>55158932192</v>
      </c>
      <c r="N34" s="8"/>
      <c r="O34" s="8">
        <v>54898647463</v>
      </c>
      <c r="P34" s="8"/>
      <c r="Q34" s="8">
        <f t="shared" si="1"/>
        <v>260284729</v>
      </c>
    </row>
    <row r="35" spans="1:20">
      <c r="A35" s="1" t="s">
        <v>22</v>
      </c>
      <c r="C35" s="8">
        <v>647461</v>
      </c>
      <c r="D35" s="8"/>
      <c r="E35" s="8">
        <v>116131050242</v>
      </c>
      <c r="F35" s="8"/>
      <c r="G35" s="8">
        <v>126868761285</v>
      </c>
      <c r="H35" s="8"/>
      <c r="I35" s="8">
        <f t="shared" si="0"/>
        <v>-10737711043</v>
      </c>
      <c r="J35" s="8"/>
      <c r="K35" s="8">
        <v>647461</v>
      </c>
      <c r="L35" s="8"/>
      <c r="M35" s="8">
        <v>116131050242</v>
      </c>
      <c r="N35" s="8"/>
      <c r="O35" s="8">
        <v>126868761285</v>
      </c>
      <c r="P35" s="8"/>
      <c r="Q35" s="8">
        <f t="shared" si="1"/>
        <v>-10737711043</v>
      </c>
    </row>
    <row r="36" spans="1:20">
      <c r="A36" s="1" t="s">
        <v>52</v>
      </c>
      <c r="C36" s="8">
        <v>20451498</v>
      </c>
      <c r="D36" s="8"/>
      <c r="E36" s="8">
        <v>579432095689</v>
      </c>
      <c r="F36" s="8"/>
      <c r="G36" s="8">
        <v>566457764587</v>
      </c>
      <c r="H36" s="8"/>
      <c r="I36" s="8">
        <f t="shared" si="0"/>
        <v>12974331102</v>
      </c>
      <c r="J36" s="8"/>
      <c r="K36" s="8">
        <v>30964451</v>
      </c>
      <c r="L36" s="8"/>
      <c r="M36" s="8">
        <v>780199139684</v>
      </c>
      <c r="N36" s="8"/>
      <c r="O36" s="8">
        <v>757181863608</v>
      </c>
      <c r="P36" s="8"/>
      <c r="Q36" s="8">
        <f t="shared" si="1"/>
        <v>23017276076</v>
      </c>
    </row>
    <row r="37" spans="1:20">
      <c r="A37" s="1" t="s">
        <v>47</v>
      </c>
      <c r="C37" s="8">
        <v>158500</v>
      </c>
      <c r="D37" s="8"/>
      <c r="E37" s="8">
        <v>49958407500</v>
      </c>
      <c r="F37" s="8"/>
      <c r="G37" s="8">
        <v>48632157521</v>
      </c>
      <c r="H37" s="8"/>
      <c r="I37" s="8">
        <f t="shared" si="0"/>
        <v>1326249979</v>
      </c>
      <c r="J37" s="8"/>
      <c r="K37" s="8">
        <v>2163500</v>
      </c>
      <c r="L37" s="8"/>
      <c r="M37" s="8">
        <v>609365032500</v>
      </c>
      <c r="N37" s="8"/>
      <c r="O37" s="8">
        <v>595705933283</v>
      </c>
      <c r="P37" s="8"/>
      <c r="Q37" s="8">
        <f t="shared" si="1"/>
        <v>13659099217</v>
      </c>
      <c r="S37" s="3"/>
      <c r="T37" s="3"/>
    </row>
    <row r="38" spans="1:20">
      <c r="A38" s="1" t="s">
        <v>50</v>
      </c>
      <c r="C38" s="8">
        <v>537520</v>
      </c>
      <c r="D38" s="8"/>
      <c r="E38" s="8">
        <v>630594275600</v>
      </c>
      <c r="F38" s="8"/>
      <c r="G38" s="8">
        <v>614735669392</v>
      </c>
      <c r="H38" s="8"/>
      <c r="I38" s="8">
        <f t="shared" si="0"/>
        <v>15858606208</v>
      </c>
      <c r="J38" s="8"/>
      <c r="K38" s="8">
        <v>2387020</v>
      </c>
      <c r="L38" s="8"/>
      <c r="M38" s="8">
        <v>2457815591100</v>
      </c>
      <c r="N38" s="8"/>
      <c r="O38" s="8">
        <v>2408701143365</v>
      </c>
      <c r="P38" s="8"/>
      <c r="Q38" s="8">
        <f t="shared" si="1"/>
        <v>49114447735</v>
      </c>
      <c r="S38" s="3"/>
      <c r="T38" s="3"/>
    </row>
    <row r="39" spans="1:20">
      <c r="A39" s="1" t="s">
        <v>15</v>
      </c>
      <c r="C39" s="8">
        <v>6629198</v>
      </c>
      <c r="D39" s="8"/>
      <c r="E39" s="8">
        <v>113974171202</v>
      </c>
      <c r="F39" s="8"/>
      <c r="G39" s="8">
        <v>110550047223</v>
      </c>
      <c r="H39" s="8"/>
      <c r="I39" s="8">
        <f t="shared" si="0"/>
        <v>3424123979</v>
      </c>
      <c r="J39" s="8"/>
      <c r="K39" s="8">
        <v>6629199</v>
      </c>
      <c r="L39" s="8"/>
      <c r="M39" s="8">
        <v>113974171203</v>
      </c>
      <c r="N39" s="8"/>
      <c r="O39" s="8">
        <v>110550056388</v>
      </c>
      <c r="P39" s="8"/>
      <c r="Q39" s="8">
        <f t="shared" si="1"/>
        <v>3424114815</v>
      </c>
    </row>
    <row r="40" spans="1:20">
      <c r="A40" s="1" t="s">
        <v>53</v>
      </c>
      <c r="C40" s="8">
        <v>1675000</v>
      </c>
      <c r="D40" s="8"/>
      <c r="E40" s="8">
        <v>10495666150</v>
      </c>
      <c r="F40" s="8"/>
      <c r="G40" s="8">
        <v>4262881049</v>
      </c>
      <c r="H40" s="8"/>
      <c r="I40" s="8">
        <f t="shared" si="0"/>
        <v>6232785101</v>
      </c>
      <c r="J40" s="8"/>
      <c r="K40" s="8">
        <v>1675000</v>
      </c>
      <c r="L40" s="8"/>
      <c r="M40" s="8">
        <v>10495666150</v>
      </c>
      <c r="N40" s="8"/>
      <c r="O40" s="8">
        <v>4262881049</v>
      </c>
      <c r="P40" s="8"/>
      <c r="Q40" s="8">
        <f t="shared" si="1"/>
        <v>6232785101</v>
      </c>
    </row>
    <row r="41" spans="1:20">
      <c r="A41" s="1" t="s">
        <v>54</v>
      </c>
      <c r="C41" s="8">
        <v>196225268</v>
      </c>
      <c r="D41" s="8"/>
      <c r="E41" s="8">
        <v>1365985009202</v>
      </c>
      <c r="F41" s="8"/>
      <c r="G41" s="8">
        <v>1318972619339</v>
      </c>
      <c r="H41" s="8"/>
      <c r="I41" s="8">
        <f t="shared" si="0"/>
        <v>47012389863</v>
      </c>
      <c r="J41" s="8"/>
      <c r="K41" s="8">
        <v>311300176</v>
      </c>
      <c r="L41" s="8"/>
      <c r="M41" s="8">
        <v>2059941902324</v>
      </c>
      <c r="N41" s="8"/>
      <c r="O41" s="8">
        <v>1981112665127</v>
      </c>
      <c r="P41" s="8"/>
      <c r="Q41" s="8">
        <f t="shared" si="1"/>
        <v>78829237197</v>
      </c>
    </row>
    <row r="42" spans="1:20">
      <c r="A42" s="1" t="s">
        <v>34</v>
      </c>
      <c r="C42" s="8">
        <v>108219663</v>
      </c>
      <c r="D42" s="8"/>
      <c r="E42" s="8">
        <v>572514073932</v>
      </c>
      <c r="F42" s="8"/>
      <c r="G42" s="8">
        <v>555847512412</v>
      </c>
      <c r="H42" s="8"/>
      <c r="I42" s="8">
        <f t="shared" si="0"/>
        <v>16666561520</v>
      </c>
      <c r="J42" s="8"/>
      <c r="K42" s="8">
        <v>118219663</v>
      </c>
      <c r="L42" s="8"/>
      <c r="M42" s="8">
        <v>607087313083</v>
      </c>
      <c r="N42" s="8"/>
      <c r="O42" s="8">
        <v>590764955149</v>
      </c>
      <c r="P42" s="8"/>
      <c r="Q42" s="8">
        <f t="shared" si="1"/>
        <v>16322357934</v>
      </c>
    </row>
    <row r="43" spans="1:20">
      <c r="A43" s="1" t="s">
        <v>49</v>
      </c>
      <c r="C43" s="8">
        <v>49500</v>
      </c>
      <c r="D43" s="8"/>
      <c r="E43" s="8">
        <v>302901984000</v>
      </c>
      <c r="F43" s="8"/>
      <c r="G43" s="8">
        <v>296247139818</v>
      </c>
      <c r="H43" s="8"/>
      <c r="I43" s="8">
        <f t="shared" si="0"/>
        <v>6654844182</v>
      </c>
      <c r="J43" s="8"/>
      <c r="K43" s="8">
        <v>228100</v>
      </c>
      <c r="L43" s="8"/>
      <c r="M43" s="8">
        <v>1219228576600</v>
      </c>
      <c r="N43" s="8"/>
      <c r="O43" s="8">
        <v>1196453363832</v>
      </c>
      <c r="P43" s="8"/>
      <c r="Q43" s="8">
        <f t="shared" si="1"/>
        <v>22775212768</v>
      </c>
      <c r="S43" s="3"/>
      <c r="T43" s="3"/>
    </row>
    <row r="44" spans="1:20">
      <c r="A44" s="1" t="s">
        <v>38</v>
      </c>
      <c r="C44" s="8">
        <v>42633978</v>
      </c>
      <c r="D44" s="8"/>
      <c r="E44" s="8">
        <v>1084179873346</v>
      </c>
      <c r="F44" s="8"/>
      <c r="G44" s="8">
        <v>1166856184389</v>
      </c>
      <c r="H44" s="8"/>
      <c r="I44" s="8">
        <f t="shared" si="0"/>
        <v>-82676311043</v>
      </c>
      <c r="J44" s="8"/>
      <c r="K44" s="8">
        <v>91414077</v>
      </c>
      <c r="L44" s="8"/>
      <c r="M44" s="8">
        <v>2022626037971</v>
      </c>
      <c r="N44" s="8"/>
      <c r="O44" s="8">
        <v>2066700328743</v>
      </c>
      <c r="P44" s="8"/>
      <c r="Q44" s="8">
        <f t="shared" si="1"/>
        <v>-44074290772</v>
      </c>
    </row>
    <row r="45" spans="1:20">
      <c r="A45" s="1" t="s">
        <v>60</v>
      </c>
      <c r="C45" s="8">
        <v>853724</v>
      </c>
      <c r="D45" s="8"/>
      <c r="E45" s="8">
        <v>25919437511</v>
      </c>
      <c r="F45" s="8"/>
      <c r="G45" s="8">
        <v>25400691210</v>
      </c>
      <c r="H45" s="8"/>
      <c r="I45" s="8">
        <f t="shared" si="0"/>
        <v>518746301</v>
      </c>
      <c r="J45" s="8"/>
      <c r="K45" s="8">
        <v>853724</v>
      </c>
      <c r="L45" s="8"/>
      <c r="M45" s="8">
        <v>25919437511</v>
      </c>
      <c r="N45" s="8"/>
      <c r="O45" s="8">
        <v>25400691210</v>
      </c>
      <c r="P45" s="8"/>
      <c r="Q45" s="8">
        <f t="shared" si="1"/>
        <v>518746301</v>
      </c>
    </row>
    <row r="46" spans="1:20">
      <c r="A46" s="1" t="s">
        <v>42</v>
      </c>
      <c r="C46" s="8">
        <v>22549</v>
      </c>
      <c r="D46" s="8"/>
      <c r="E46" s="8">
        <v>1431555708</v>
      </c>
      <c r="F46" s="8"/>
      <c r="G46" s="8">
        <v>1407955059</v>
      </c>
      <c r="H46" s="8"/>
      <c r="I46" s="8">
        <f t="shared" si="0"/>
        <v>23600649</v>
      </c>
      <c r="J46" s="8"/>
      <c r="K46" s="8">
        <v>275996</v>
      </c>
      <c r="L46" s="8"/>
      <c r="M46" s="8">
        <v>17985815202</v>
      </c>
      <c r="N46" s="8"/>
      <c r="O46" s="8">
        <v>17022624316</v>
      </c>
      <c r="P46" s="8"/>
      <c r="Q46" s="8">
        <f t="shared" si="1"/>
        <v>963190886</v>
      </c>
    </row>
    <row r="47" spans="1:20">
      <c r="A47" s="1" t="s">
        <v>39</v>
      </c>
      <c r="C47" s="8">
        <v>1201760</v>
      </c>
      <c r="D47" s="8"/>
      <c r="E47" s="8">
        <v>26134314149</v>
      </c>
      <c r="F47" s="8"/>
      <c r="G47" s="8">
        <v>25627722489</v>
      </c>
      <c r="H47" s="8"/>
      <c r="I47" s="8">
        <f t="shared" si="0"/>
        <v>506591660</v>
      </c>
      <c r="J47" s="8"/>
      <c r="K47" s="8">
        <v>1201760</v>
      </c>
      <c r="L47" s="8"/>
      <c r="M47" s="8">
        <v>26134314149</v>
      </c>
      <c r="N47" s="8"/>
      <c r="O47" s="8">
        <v>25627722489</v>
      </c>
      <c r="P47" s="8"/>
      <c r="Q47" s="8">
        <f t="shared" si="1"/>
        <v>506591660</v>
      </c>
    </row>
    <row r="48" spans="1:20">
      <c r="A48" s="1" t="s">
        <v>31</v>
      </c>
      <c r="C48" s="8">
        <v>10853574</v>
      </c>
      <c r="D48" s="8"/>
      <c r="E48" s="8">
        <v>363755398709</v>
      </c>
      <c r="F48" s="8"/>
      <c r="G48" s="8">
        <v>357357564596</v>
      </c>
      <c r="H48" s="8"/>
      <c r="I48" s="8">
        <f t="shared" si="0"/>
        <v>6397834113</v>
      </c>
      <c r="J48" s="8"/>
      <c r="K48" s="8">
        <v>10853575</v>
      </c>
      <c r="L48" s="8"/>
      <c r="M48" s="8">
        <v>363755398710</v>
      </c>
      <c r="N48" s="8"/>
      <c r="O48" s="8">
        <v>357357580504</v>
      </c>
      <c r="P48" s="8"/>
      <c r="Q48" s="8">
        <f t="shared" si="1"/>
        <v>6397818206</v>
      </c>
    </row>
    <row r="49" spans="1:20">
      <c r="A49" s="1" t="s">
        <v>59</v>
      </c>
      <c r="C49" s="8">
        <v>36054669</v>
      </c>
      <c r="D49" s="8"/>
      <c r="E49" s="8">
        <v>236200451162</v>
      </c>
      <c r="F49" s="8"/>
      <c r="G49" s="8">
        <v>229861941217</v>
      </c>
      <c r="H49" s="8"/>
      <c r="I49" s="8">
        <f t="shared" si="0"/>
        <v>6338509945</v>
      </c>
      <c r="J49" s="8"/>
      <c r="K49" s="8">
        <v>51054669</v>
      </c>
      <c r="L49" s="8"/>
      <c r="M49" s="8">
        <v>286667614883</v>
      </c>
      <c r="N49" s="8"/>
      <c r="O49" s="8">
        <v>278356489392</v>
      </c>
      <c r="P49" s="8"/>
      <c r="Q49" s="8">
        <f t="shared" si="1"/>
        <v>8311125491</v>
      </c>
    </row>
    <row r="50" spans="1:20">
      <c r="A50" s="1" t="s">
        <v>391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2518551</v>
      </c>
      <c r="L50" s="8"/>
      <c r="M50" s="8">
        <v>36036036324</v>
      </c>
      <c r="N50" s="8"/>
      <c r="O50" s="8">
        <v>35818927481</v>
      </c>
      <c r="P50" s="8"/>
      <c r="Q50" s="8">
        <f t="shared" si="1"/>
        <v>217108843</v>
      </c>
    </row>
    <row r="51" spans="1:20">
      <c r="A51" s="1" t="s">
        <v>44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52788579</v>
      </c>
      <c r="L51" s="8"/>
      <c r="M51" s="8">
        <v>745975907155</v>
      </c>
      <c r="N51" s="8"/>
      <c r="O51" s="8">
        <v>727809583288</v>
      </c>
      <c r="P51" s="8"/>
      <c r="Q51" s="8">
        <f t="shared" si="1"/>
        <v>18166323867</v>
      </c>
      <c r="S51" s="3"/>
      <c r="T51" s="3"/>
    </row>
    <row r="52" spans="1:20">
      <c r="A52" s="1" t="s">
        <v>392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48535847</v>
      </c>
      <c r="L52" s="8"/>
      <c r="M52" s="8">
        <v>325747411636</v>
      </c>
      <c r="N52" s="8"/>
      <c r="O52" s="8">
        <v>317124873695</v>
      </c>
      <c r="P52" s="8"/>
      <c r="Q52" s="8">
        <f t="shared" si="1"/>
        <v>8622537941</v>
      </c>
    </row>
    <row r="53" spans="1:20">
      <c r="A53" s="1" t="s">
        <v>393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12069215</v>
      </c>
      <c r="L53" s="8"/>
      <c r="M53" s="8">
        <v>34216199062</v>
      </c>
      <c r="N53" s="8"/>
      <c r="O53" s="8">
        <v>31601688404</v>
      </c>
      <c r="P53" s="8"/>
      <c r="Q53" s="8">
        <f t="shared" si="1"/>
        <v>2614510658</v>
      </c>
    </row>
    <row r="54" spans="1:20">
      <c r="A54" s="1" t="s">
        <v>46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4092735</v>
      </c>
      <c r="L54" s="8"/>
      <c r="M54" s="8">
        <v>1459141733781</v>
      </c>
      <c r="N54" s="8"/>
      <c r="O54" s="8">
        <v>1398060933838</v>
      </c>
      <c r="P54" s="8"/>
      <c r="Q54" s="8">
        <f t="shared" si="1"/>
        <v>61080799943</v>
      </c>
      <c r="S54" s="3"/>
      <c r="T54" s="3"/>
    </row>
    <row r="55" spans="1:20">
      <c r="A55" s="1" t="s">
        <v>394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35000357</v>
      </c>
      <c r="L55" s="8"/>
      <c r="M55" s="8">
        <v>339430109807</v>
      </c>
      <c r="N55" s="8"/>
      <c r="O55" s="8">
        <v>319853154265</v>
      </c>
      <c r="P55" s="8"/>
      <c r="Q55" s="8">
        <f t="shared" si="1"/>
        <v>19576955542</v>
      </c>
    </row>
    <row r="56" spans="1:20">
      <c r="A56" s="1" t="s">
        <v>395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39325908</v>
      </c>
      <c r="L56" s="8"/>
      <c r="M56" s="8">
        <v>324837518761</v>
      </c>
      <c r="N56" s="8"/>
      <c r="O56" s="8">
        <v>311717026416</v>
      </c>
      <c r="P56" s="8"/>
      <c r="Q56" s="8">
        <f t="shared" si="1"/>
        <v>13120492345</v>
      </c>
    </row>
    <row r="57" spans="1:20">
      <c r="A57" s="1" t="s">
        <v>396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30200000</v>
      </c>
      <c r="L57" s="8"/>
      <c r="M57" s="8">
        <v>142023848297</v>
      </c>
      <c r="N57" s="8"/>
      <c r="O57" s="8">
        <v>143743263338</v>
      </c>
      <c r="P57" s="8"/>
      <c r="Q57" s="8">
        <f t="shared" si="1"/>
        <v>-1719415041</v>
      </c>
    </row>
    <row r="58" spans="1:20">
      <c r="A58" s="1" t="s">
        <v>397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10000000</v>
      </c>
      <c r="L58" s="8"/>
      <c r="M58" s="8">
        <v>122964945000</v>
      </c>
      <c r="N58" s="8"/>
      <c r="O58" s="8">
        <v>119309006342</v>
      </c>
      <c r="P58" s="8"/>
      <c r="Q58" s="8">
        <f t="shared" si="1"/>
        <v>3655938658</v>
      </c>
      <c r="S58" s="3"/>
      <c r="T58" s="3"/>
    </row>
    <row r="59" spans="1:20">
      <c r="A59" s="1" t="s">
        <v>398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12674035</v>
      </c>
      <c r="L59" s="8"/>
      <c r="M59" s="8">
        <v>239834911873</v>
      </c>
      <c r="N59" s="8"/>
      <c r="O59" s="8">
        <v>236823137110</v>
      </c>
      <c r="P59" s="8"/>
      <c r="Q59" s="8">
        <f t="shared" si="1"/>
        <v>3011774763</v>
      </c>
    </row>
    <row r="60" spans="1:20">
      <c r="A60" s="1" t="s">
        <v>399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12618139</v>
      </c>
      <c r="L60" s="8"/>
      <c r="M60" s="8">
        <v>1225272283790</v>
      </c>
      <c r="N60" s="8"/>
      <c r="O60" s="8">
        <v>1168356556421</v>
      </c>
      <c r="P60" s="8"/>
      <c r="Q60" s="8">
        <f t="shared" si="1"/>
        <v>56915727369</v>
      </c>
      <c r="S60" s="3"/>
      <c r="T60" s="3"/>
    </row>
    <row r="61" spans="1:20">
      <c r="A61" s="1" t="s">
        <v>29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2642431</v>
      </c>
      <c r="L61" s="8"/>
      <c r="M61" s="8">
        <v>47016334097</v>
      </c>
      <c r="N61" s="8"/>
      <c r="O61" s="8">
        <v>46378481639</v>
      </c>
      <c r="P61" s="8"/>
      <c r="Q61" s="8">
        <f t="shared" si="1"/>
        <v>637852458</v>
      </c>
    </row>
    <row r="62" spans="1:20">
      <c r="A62" s="1" t="s">
        <v>400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1000000</v>
      </c>
      <c r="L62" s="8"/>
      <c r="M62" s="8">
        <v>13648109180</v>
      </c>
      <c r="N62" s="8"/>
      <c r="O62" s="8">
        <v>13123942935</v>
      </c>
      <c r="P62" s="8"/>
      <c r="Q62" s="8">
        <f t="shared" si="1"/>
        <v>524166245</v>
      </c>
      <c r="S62" s="3"/>
      <c r="T62" s="3"/>
    </row>
    <row r="63" spans="1:20">
      <c r="A63" s="1" t="s">
        <v>401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64161723</v>
      </c>
      <c r="L63" s="8"/>
      <c r="M63" s="8">
        <v>166758019670</v>
      </c>
      <c r="N63" s="8"/>
      <c r="O63" s="8">
        <v>160118787480</v>
      </c>
      <c r="P63" s="8"/>
      <c r="Q63" s="8">
        <f t="shared" si="1"/>
        <v>6639232190</v>
      </c>
    </row>
    <row r="64" spans="1:20">
      <c r="A64" s="1" t="s">
        <v>402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176558246</v>
      </c>
      <c r="L64" s="8"/>
      <c r="M64" s="8">
        <v>414255750663</v>
      </c>
      <c r="N64" s="8"/>
      <c r="O64" s="8">
        <v>405924200658</v>
      </c>
      <c r="P64" s="8"/>
      <c r="Q64" s="8">
        <f t="shared" si="1"/>
        <v>8331550005</v>
      </c>
    </row>
    <row r="65" spans="1:20">
      <c r="A65" s="1" t="s">
        <v>403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332059</v>
      </c>
      <c r="L65" s="8"/>
      <c r="M65" s="8">
        <v>4085167053</v>
      </c>
      <c r="N65" s="8"/>
      <c r="O65" s="8">
        <v>4085167053</v>
      </c>
      <c r="P65" s="8"/>
      <c r="Q65" s="8">
        <f t="shared" si="1"/>
        <v>0</v>
      </c>
    </row>
    <row r="66" spans="1:20">
      <c r="A66" s="1" t="s">
        <v>51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1499994</v>
      </c>
      <c r="L66" s="8"/>
      <c r="M66" s="8">
        <v>99535552974</v>
      </c>
      <c r="N66" s="8"/>
      <c r="O66" s="8">
        <v>56111216038</v>
      </c>
      <c r="P66" s="8"/>
      <c r="Q66" s="8">
        <f t="shared" si="1"/>
        <v>43424336936</v>
      </c>
      <c r="S66" s="3"/>
      <c r="T66" s="3"/>
    </row>
    <row r="67" spans="1:20">
      <c r="A67" s="1" t="s">
        <v>404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9127600</v>
      </c>
      <c r="L67" s="8"/>
      <c r="M67" s="8">
        <v>19697360800</v>
      </c>
      <c r="N67" s="8"/>
      <c r="O67" s="8">
        <v>19697360800</v>
      </c>
      <c r="P67" s="8"/>
      <c r="Q67" s="19">
        <f t="shared" si="1"/>
        <v>0</v>
      </c>
    </row>
    <row r="68" spans="1:20">
      <c r="A68" s="1" t="s">
        <v>273</v>
      </c>
      <c r="C68" s="8">
        <v>2501900</v>
      </c>
      <c r="D68" s="8"/>
      <c r="E68" s="8">
        <v>2453830178171</v>
      </c>
      <c r="F68" s="8"/>
      <c r="G68" s="8">
        <v>2423909413366</v>
      </c>
      <c r="H68" s="8"/>
      <c r="I68" s="8">
        <f t="shared" si="0"/>
        <v>29920764805</v>
      </c>
      <c r="J68" s="8"/>
      <c r="K68" s="8">
        <v>2551900</v>
      </c>
      <c r="L68" s="8"/>
      <c r="M68" s="8">
        <v>2502288400346</v>
      </c>
      <c r="N68" s="8"/>
      <c r="O68" s="8">
        <v>2472350786189</v>
      </c>
      <c r="P68" s="8"/>
      <c r="Q68" s="19">
        <f t="shared" si="1"/>
        <v>29937614157</v>
      </c>
    </row>
    <row r="69" spans="1:20">
      <c r="A69" s="1" t="s">
        <v>210</v>
      </c>
      <c r="C69" s="8">
        <v>420000</v>
      </c>
      <c r="D69" s="8"/>
      <c r="E69" s="8">
        <v>420000000000</v>
      </c>
      <c r="F69" s="8"/>
      <c r="G69" s="8">
        <v>393978324185</v>
      </c>
      <c r="H69" s="8"/>
      <c r="I69" s="8">
        <f t="shared" si="0"/>
        <v>26021675815</v>
      </c>
      <c r="J69" s="8"/>
      <c r="K69" s="8">
        <v>420000</v>
      </c>
      <c r="L69" s="8"/>
      <c r="M69" s="8">
        <v>420000000000</v>
      </c>
      <c r="N69" s="8"/>
      <c r="O69" s="8">
        <v>393978324185</v>
      </c>
      <c r="P69" s="8"/>
      <c r="Q69" s="19">
        <f t="shared" si="1"/>
        <v>26021675815</v>
      </c>
    </row>
    <row r="70" spans="1:20">
      <c r="A70" s="1" t="s">
        <v>132</v>
      </c>
      <c r="C70" s="8">
        <v>2200</v>
      </c>
      <c r="D70" s="8"/>
      <c r="E70" s="8">
        <v>2200000000</v>
      </c>
      <c r="F70" s="8"/>
      <c r="G70" s="8">
        <v>2109969757</v>
      </c>
      <c r="H70" s="8"/>
      <c r="I70" s="8">
        <f t="shared" si="0"/>
        <v>90030243</v>
      </c>
      <c r="J70" s="8"/>
      <c r="K70" s="8">
        <v>145665</v>
      </c>
      <c r="L70" s="8"/>
      <c r="M70" s="8">
        <v>136141286436</v>
      </c>
      <c r="N70" s="8"/>
      <c r="O70" s="8">
        <v>132375164545</v>
      </c>
      <c r="P70" s="8"/>
      <c r="Q70" s="19">
        <f t="shared" si="1"/>
        <v>3766121891</v>
      </c>
    </row>
    <row r="71" spans="1:20">
      <c r="A71" s="1" t="s">
        <v>373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979500</v>
      </c>
      <c r="L71" s="8"/>
      <c r="M71" s="8">
        <v>979500000000</v>
      </c>
      <c r="N71" s="8"/>
      <c r="O71" s="8">
        <v>968929889011</v>
      </c>
      <c r="P71" s="8"/>
      <c r="Q71" s="19">
        <f t="shared" si="1"/>
        <v>10570110989</v>
      </c>
    </row>
    <row r="72" spans="1:20">
      <c r="A72" s="1" t="s">
        <v>360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1000000</v>
      </c>
      <c r="L72" s="8"/>
      <c r="M72" s="8">
        <v>1000000000000</v>
      </c>
      <c r="N72" s="8"/>
      <c r="O72" s="8">
        <v>996489384540</v>
      </c>
      <c r="P72" s="8"/>
      <c r="Q72" s="19">
        <f t="shared" si="1"/>
        <v>3510615460</v>
      </c>
    </row>
    <row r="73" spans="1:20">
      <c r="A73" s="1" t="s">
        <v>405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122" si="2">E73-G73</f>
        <v>0</v>
      </c>
      <c r="J73" s="8"/>
      <c r="K73" s="8">
        <v>2989603</v>
      </c>
      <c r="L73" s="8"/>
      <c r="M73" s="8">
        <v>2989603000000</v>
      </c>
      <c r="N73" s="8"/>
      <c r="O73" s="8">
        <v>2839999544264</v>
      </c>
      <c r="P73" s="8"/>
      <c r="Q73" s="19">
        <f t="shared" ref="Q73:Q122" si="3">M73-O73</f>
        <v>149603455736</v>
      </c>
    </row>
    <row r="74" spans="1:20">
      <c r="A74" s="1" t="s">
        <v>131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4021430</v>
      </c>
      <c r="L74" s="8"/>
      <c r="M74" s="8">
        <v>2762946157477</v>
      </c>
      <c r="N74" s="8"/>
      <c r="O74" s="8">
        <v>2676145588311</v>
      </c>
      <c r="P74" s="8"/>
      <c r="Q74" s="19">
        <f t="shared" si="3"/>
        <v>86800569166</v>
      </c>
    </row>
    <row r="75" spans="1:20">
      <c r="A75" s="1" t="s">
        <v>199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70</v>
      </c>
      <c r="L75" s="8"/>
      <c r="M75" s="8">
        <v>64736301</v>
      </c>
      <c r="N75" s="8"/>
      <c r="O75" s="8">
        <v>61486419</v>
      </c>
      <c r="P75" s="8"/>
      <c r="Q75" s="19">
        <f t="shared" si="3"/>
        <v>3249882</v>
      </c>
    </row>
    <row r="76" spans="1:20">
      <c r="A76" s="1" t="s">
        <v>226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250000</v>
      </c>
      <c r="L76" s="8"/>
      <c r="M76" s="8">
        <v>230876813518</v>
      </c>
      <c r="N76" s="8"/>
      <c r="O76" s="8">
        <v>229175064430</v>
      </c>
      <c r="P76" s="8"/>
      <c r="Q76" s="19">
        <f t="shared" si="3"/>
        <v>1701749088</v>
      </c>
    </row>
    <row r="77" spans="1:20">
      <c r="A77" s="1" t="s">
        <v>366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f t="shared" si="2"/>
        <v>0</v>
      </c>
      <c r="J77" s="8"/>
      <c r="K77" s="8">
        <v>1700000</v>
      </c>
      <c r="L77" s="8"/>
      <c r="M77" s="8">
        <v>1700000000000</v>
      </c>
      <c r="N77" s="8"/>
      <c r="O77" s="8">
        <v>1697282227765</v>
      </c>
      <c r="P77" s="8"/>
      <c r="Q77" s="19">
        <f t="shared" si="3"/>
        <v>2717772235</v>
      </c>
    </row>
    <row r="78" spans="1:20">
      <c r="A78" s="1" t="s">
        <v>276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 t="shared" si="2"/>
        <v>0</v>
      </c>
      <c r="J78" s="8"/>
      <c r="K78" s="8">
        <v>10000</v>
      </c>
      <c r="L78" s="8"/>
      <c r="M78" s="8">
        <v>9596128140</v>
      </c>
      <c r="N78" s="8"/>
      <c r="O78" s="8">
        <v>9561728862</v>
      </c>
      <c r="P78" s="8"/>
      <c r="Q78" s="19">
        <f t="shared" si="3"/>
        <v>34399278</v>
      </c>
    </row>
    <row r="79" spans="1:20">
      <c r="A79" s="1" t="s">
        <v>242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2"/>
        <v>0</v>
      </c>
      <c r="J79" s="8"/>
      <c r="K79" s="8">
        <v>2000000</v>
      </c>
      <c r="L79" s="8"/>
      <c r="M79" s="8">
        <v>1951932750000</v>
      </c>
      <c r="N79" s="8"/>
      <c r="O79" s="8">
        <v>1957804132150</v>
      </c>
      <c r="P79" s="8"/>
      <c r="Q79" s="19">
        <f t="shared" si="3"/>
        <v>-5871382150</v>
      </c>
    </row>
    <row r="80" spans="1:20">
      <c r="A80" s="1" t="s">
        <v>245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f t="shared" si="2"/>
        <v>0</v>
      </c>
      <c r="J80" s="8"/>
      <c r="K80" s="8">
        <v>1914900</v>
      </c>
      <c r="L80" s="8"/>
      <c r="M80" s="8">
        <v>1745762439237</v>
      </c>
      <c r="N80" s="8"/>
      <c r="O80" s="8">
        <v>1792912668718</v>
      </c>
      <c r="P80" s="8"/>
      <c r="Q80" s="19">
        <f t="shared" si="3"/>
        <v>-47150229481</v>
      </c>
    </row>
    <row r="81" spans="1:17">
      <c r="A81" s="1" t="s">
        <v>227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f t="shared" si="2"/>
        <v>0</v>
      </c>
      <c r="J81" s="8"/>
      <c r="K81" s="8">
        <v>205000</v>
      </c>
      <c r="L81" s="8"/>
      <c r="M81" s="8">
        <v>168094091125</v>
      </c>
      <c r="N81" s="8"/>
      <c r="O81" s="8">
        <v>164159828929</v>
      </c>
      <c r="P81" s="8"/>
      <c r="Q81" s="19">
        <f t="shared" si="3"/>
        <v>3934262196</v>
      </c>
    </row>
    <row r="82" spans="1:17">
      <c r="A82" s="1" t="s">
        <v>122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2"/>
        <v>0</v>
      </c>
      <c r="J82" s="8"/>
      <c r="K82" s="8">
        <v>1200</v>
      </c>
      <c r="L82" s="8"/>
      <c r="M82" s="8">
        <v>1013960712</v>
      </c>
      <c r="N82" s="8"/>
      <c r="O82" s="8">
        <v>963174825</v>
      </c>
      <c r="P82" s="8"/>
      <c r="Q82" s="19">
        <f t="shared" si="3"/>
        <v>50785887</v>
      </c>
    </row>
    <row r="83" spans="1:17">
      <c r="A83" s="1" t="s">
        <v>124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472000</v>
      </c>
      <c r="L83" s="8"/>
      <c r="M83" s="8">
        <v>300042899685</v>
      </c>
      <c r="N83" s="8"/>
      <c r="O83" s="8">
        <v>293624361911</v>
      </c>
      <c r="P83" s="8"/>
      <c r="Q83" s="19">
        <f t="shared" si="3"/>
        <v>6418537774</v>
      </c>
    </row>
    <row r="84" spans="1:17">
      <c r="A84" s="1" t="s">
        <v>406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2"/>
        <v>0</v>
      </c>
      <c r="J84" s="8"/>
      <c r="K84" s="8">
        <v>1778850</v>
      </c>
      <c r="L84" s="8"/>
      <c r="M84" s="8">
        <v>1778850000000</v>
      </c>
      <c r="N84" s="8"/>
      <c r="O84" s="8">
        <v>1749741605415</v>
      </c>
      <c r="P84" s="8"/>
      <c r="Q84" s="19">
        <f t="shared" si="3"/>
        <v>29108394585</v>
      </c>
    </row>
    <row r="85" spans="1:17">
      <c r="A85" s="1" t="s">
        <v>358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2"/>
        <v>0</v>
      </c>
      <c r="J85" s="8"/>
      <c r="K85" s="8">
        <v>4721729</v>
      </c>
      <c r="L85" s="8"/>
      <c r="M85" s="8">
        <v>4721729000000</v>
      </c>
      <c r="N85" s="8"/>
      <c r="O85" s="8">
        <v>4705804398527</v>
      </c>
      <c r="P85" s="8"/>
      <c r="Q85" s="19">
        <f t="shared" si="3"/>
        <v>15924601473</v>
      </c>
    </row>
    <row r="86" spans="1:17">
      <c r="A86" s="1" t="s">
        <v>354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2"/>
        <v>0</v>
      </c>
      <c r="J86" s="8"/>
      <c r="K86" s="8">
        <v>7206051</v>
      </c>
      <c r="L86" s="8"/>
      <c r="M86" s="8">
        <v>7206051000000</v>
      </c>
      <c r="N86" s="8"/>
      <c r="O86" s="8">
        <v>7134150190859</v>
      </c>
      <c r="P86" s="8"/>
      <c r="Q86" s="19">
        <f t="shared" si="3"/>
        <v>71900809141</v>
      </c>
    </row>
    <row r="87" spans="1:17">
      <c r="A87" s="1" t="s">
        <v>268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f t="shared" si="2"/>
        <v>0</v>
      </c>
      <c r="J87" s="8"/>
      <c r="K87" s="8">
        <v>130000</v>
      </c>
      <c r="L87" s="8"/>
      <c r="M87" s="8">
        <v>123181426565</v>
      </c>
      <c r="N87" s="8"/>
      <c r="O87" s="8">
        <v>123148127825</v>
      </c>
      <c r="P87" s="8"/>
      <c r="Q87" s="19">
        <f t="shared" si="3"/>
        <v>33298740</v>
      </c>
    </row>
    <row r="88" spans="1:17">
      <c r="A88" s="1" t="s">
        <v>185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f t="shared" si="2"/>
        <v>0</v>
      </c>
      <c r="J88" s="8"/>
      <c r="K88" s="8">
        <v>5000000</v>
      </c>
      <c r="L88" s="8"/>
      <c r="M88" s="8">
        <v>4810241875000</v>
      </c>
      <c r="N88" s="8"/>
      <c r="O88" s="8">
        <v>4769040192531</v>
      </c>
      <c r="P88" s="8"/>
      <c r="Q88" s="19">
        <f t="shared" si="3"/>
        <v>41201682469</v>
      </c>
    </row>
    <row r="89" spans="1:17">
      <c r="A89" s="1" t="s">
        <v>240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f t="shared" si="2"/>
        <v>0</v>
      </c>
      <c r="J89" s="8"/>
      <c r="K89" s="8">
        <v>4794200</v>
      </c>
      <c r="L89" s="8"/>
      <c r="M89" s="8">
        <v>4483684415859</v>
      </c>
      <c r="N89" s="8"/>
      <c r="O89" s="8">
        <v>4623528821490</v>
      </c>
      <c r="P89" s="8"/>
      <c r="Q89" s="19">
        <f t="shared" si="3"/>
        <v>-139844405631</v>
      </c>
    </row>
    <row r="90" spans="1:17">
      <c r="A90" s="1" t="s">
        <v>407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f t="shared" si="2"/>
        <v>0</v>
      </c>
      <c r="J90" s="8"/>
      <c r="K90" s="8">
        <v>540000</v>
      </c>
      <c r="L90" s="8"/>
      <c r="M90" s="8">
        <v>390665498164</v>
      </c>
      <c r="N90" s="8"/>
      <c r="O90" s="8">
        <v>368558150247</v>
      </c>
      <c r="P90" s="8"/>
      <c r="Q90" s="19">
        <f t="shared" si="3"/>
        <v>22107347917</v>
      </c>
    </row>
    <row r="91" spans="1:17">
      <c r="A91" s="1" t="s">
        <v>365</v>
      </c>
      <c r="C91" s="8">
        <v>0</v>
      </c>
      <c r="D91" s="8"/>
      <c r="E91" s="8">
        <v>0</v>
      </c>
      <c r="F91" s="8"/>
      <c r="G91" s="8">
        <v>0</v>
      </c>
      <c r="H91" s="8"/>
      <c r="I91" s="8">
        <f t="shared" si="2"/>
        <v>0</v>
      </c>
      <c r="J91" s="8"/>
      <c r="K91" s="8">
        <v>726612</v>
      </c>
      <c r="L91" s="8"/>
      <c r="M91" s="8">
        <v>726612000000</v>
      </c>
      <c r="N91" s="8"/>
      <c r="O91" s="8">
        <v>725675613980</v>
      </c>
      <c r="P91" s="8"/>
      <c r="Q91" s="19">
        <f t="shared" si="3"/>
        <v>936386020</v>
      </c>
    </row>
    <row r="92" spans="1:17">
      <c r="A92" s="1" t="s">
        <v>86</v>
      </c>
      <c r="C92" s="8">
        <v>0</v>
      </c>
      <c r="D92" s="8"/>
      <c r="E92" s="8">
        <v>0</v>
      </c>
      <c r="F92" s="8"/>
      <c r="G92" s="8">
        <v>0</v>
      </c>
      <c r="H92" s="8"/>
      <c r="I92" s="8">
        <f t="shared" si="2"/>
        <v>0</v>
      </c>
      <c r="J92" s="8"/>
      <c r="K92" s="8">
        <v>6200000</v>
      </c>
      <c r="L92" s="8"/>
      <c r="M92" s="8">
        <v>5949400642500</v>
      </c>
      <c r="N92" s="8"/>
      <c r="O92" s="8">
        <v>5949374007742</v>
      </c>
      <c r="P92" s="8"/>
      <c r="Q92" s="19">
        <f t="shared" si="3"/>
        <v>26634758</v>
      </c>
    </row>
    <row r="93" spans="1:17">
      <c r="A93" s="1" t="s">
        <v>170</v>
      </c>
      <c r="C93" s="8">
        <v>0</v>
      </c>
      <c r="D93" s="8"/>
      <c r="E93" s="8">
        <v>0</v>
      </c>
      <c r="F93" s="8"/>
      <c r="G93" s="8">
        <v>0</v>
      </c>
      <c r="H93" s="8"/>
      <c r="I93" s="8">
        <f t="shared" si="2"/>
        <v>0</v>
      </c>
      <c r="J93" s="8"/>
      <c r="K93" s="8">
        <v>309279</v>
      </c>
      <c r="L93" s="8"/>
      <c r="M93" s="8">
        <v>299993129997</v>
      </c>
      <c r="N93" s="8"/>
      <c r="O93" s="8">
        <v>301444476974</v>
      </c>
      <c r="P93" s="8"/>
      <c r="Q93" s="19">
        <f t="shared" si="3"/>
        <v>-1451346977</v>
      </c>
    </row>
    <row r="94" spans="1:17">
      <c r="A94" s="1" t="s">
        <v>408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f t="shared" si="2"/>
        <v>0</v>
      </c>
      <c r="J94" s="8"/>
      <c r="K94" s="8">
        <v>3727377</v>
      </c>
      <c r="L94" s="8"/>
      <c r="M94" s="8">
        <v>3724624231528</v>
      </c>
      <c r="N94" s="8"/>
      <c r="O94" s="8">
        <v>3547330265480</v>
      </c>
      <c r="P94" s="8"/>
      <c r="Q94" s="19">
        <f t="shared" si="3"/>
        <v>177293966048</v>
      </c>
    </row>
    <row r="95" spans="1:17">
      <c r="A95" s="1" t="s">
        <v>137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f t="shared" si="2"/>
        <v>0</v>
      </c>
      <c r="J95" s="8"/>
      <c r="K95" s="8">
        <v>12100</v>
      </c>
      <c r="L95" s="8"/>
      <c r="M95" s="8">
        <v>11193556237</v>
      </c>
      <c r="N95" s="8"/>
      <c r="O95" s="8">
        <v>10569975184</v>
      </c>
      <c r="P95" s="8"/>
      <c r="Q95" s="19">
        <f t="shared" si="3"/>
        <v>623581053</v>
      </c>
    </row>
    <row r="96" spans="1:17">
      <c r="A96" s="1" t="s">
        <v>356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f t="shared" si="2"/>
        <v>0</v>
      </c>
      <c r="J96" s="8"/>
      <c r="K96" s="8">
        <v>1238600</v>
      </c>
      <c r="L96" s="8"/>
      <c r="M96" s="8">
        <v>1238600000000</v>
      </c>
      <c r="N96" s="8"/>
      <c r="O96" s="8">
        <v>1223486257670</v>
      </c>
      <c r="P96" s="8"/>
      <c r="Q96" s="19">
        <f t="shared" si="3"/>
        <v>15113742330</v>
      </c>
    </row>
    <row r="97" spans="1:17">
      <c r="A97" s="1" t="s">
        <v>231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f t="shared" si="2"/>
        <v>0</v>
      </c>
      <c r="J97" s="8"/>
      <c r="K97" s="8">
        <v>80000</v>
      </c>
      <c r="L97" s="8"/>
      <c r="M97" s="8">
        <v>77040864558</v>
      </c>
      <c r="N97" s="8"/>
      <c r="O97" s="8">
        <v>76795824046</v>
      </c>
      <c r="P97" s="8"/>
      <c r="Q97" s="19">
        <f t="shared" si="3"/>
        <v>245040512</v>
      </c>
    </row>
    <row r="98" spans="1:17">
      <c r="A98" s="1" t="s">
        <v>149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f t="shared" si="2"/>
        <v>0</v>
      </c>
      <c r="J98" s="8"/>
      <c r="K98" s="8">
        <v>455550</v>
      </c>
      <c r="L98" s="8"/>
      <c r="M98" s="8">
        <v>399993269097</v>
      </c>
      <c r="N98" s="8"/>
      <c r="O98" s="8">
        <v>384836105649</v>
      </c>
      <c r="P98" s="8"/>
      <c r="Q98" s="19">
        <f t="shared" si="3"/>
        <v>15157163448</v>
      </c>
    </row>
    <row r="99" spans="1:17">
      <c r="A99" s="1" t="s">
        <v>260</v>
      </c>
      <c r="C99" s="8">
        <v>0</v>
      </c>
      <c r="D99" s="8"/>
      <c r="E99" s="8">
        <v>0</v>
      </c>
      <c r="F99" s="8"/>
      <c r="G99" s="8">
        <v>0</v>
      </c>
      <c r="H99" s="8"/>
      <c r="I99" s="8">
        <f t="shared" si="2"/>
        <v>0</v>
      </c>
      <c r="J99" s="8"/>
      <c r="K99" s="8">
        <v>1500</v>
      </c>
      <c r="L99" s="8"/>
      <c r="M99" s="8">
        <v>1499941875</v>
      </c>
      <c r="N99" s="8"/>
      <c r="O99" s="8">
        <v>1448412872</v>
      </c>
      <c r="P99" s="8"/>
      <c r="Q99" s="19">
        <f t="shared" si="3"/>
        <v>51529003</v>
      </c>
    </row>
    <row r="100" spans="1:17">
      <c r="A100" s="1" t="s">
        <v>265</v>
      </c>
      <c r="C100" s="8">
        <v>0</v>
      </c>
      <c r="D100" s="8"/>
      <c r="E100" s="8">
        <v>0</v>
      </c>
      <c r="F100" s="8"/>
      <c r="G100" s="8">
        <v>0</v>
      </c>
      <c r="H100" s="8"/>
      <c r="I100" s="8">
        <f t="shared" si="2"/>
        <v>0</v>
      </c>
      <c r="J100" s="8"/>
      <c r="K100" s="8">
        <v>5939000</v>
      </c>
      <c r="L100" s="8"/>
      <c r="M100" s="8">
        <v>5792707535084</v>
      </c>
      <c r="N100" s="8"/>
      <c r="O100" s="8">
        <v>5776688956617</v>
      </c>
      <c r="P100" s="8"/>
      <c r="Q100" s="19">
        <f t="shared" si="3"/>
        <v>16018578467</v>
      </c>
    </row>
    <row r="101" spans="1:17">
      <c r="A101" s="1" t="s">
        <v>128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f t="shared" si="2"/>
        <v>0</v>
      </c>
      <c r="J101" s="8"/>
      <c r="K101" s="8">
        <v>1565100</v>
      </c>
      <c r="L101" s="8"/>
      <c r="M101" s="8">
        <v>1110730565187</v>
      </c>
      <c r="N101" s="8"/>
      <c r="O101" s="8">
        <v>1059771998299</v>
      </c>
      <c r="P101" s="8"/>
      <c r="Q101" s="19">
        <f t="shared" si="3"/>
        <v>50958566888</v>
      </c>
    </row>
    <row r="102" spans="1:17">
      <c r="A102" s="1" t="s">
        <v>107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f t="shared" si="2"/>
        <v>0</v>
      </c>
      <c r="J102" s="8"/>
      <c r="K102" s="8">
        <v>3947900</v>
      </c>
      <c r="L102" s="8"/>
      <c r="M102" s="8">
        <v>3288756136606</v>
      </c>
      <c r="N102" s="8"/>
      <c r="O102" s="8">
        <v>3226883735917</v>
      </c>
      <c r="P102" s="8"/>
      <c r="Q102" s="19">
        <f t="shared" si="3"/>
        <v>61872400689</v>
      </c>
    </row>
    <row r="103" spans="1:17">
      <c r="A103" s="1" t="s">
        <v>352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f t="shared" si="2"/>
        <v>0</v>
      </c>
      <c r="J103" s="8"/>
      <c r="K103" s="8">
        <v>6157306</v>
      </c>
      <c r="L103" s="8"/>
      <c r="M103" s="8">
        <v>6157306000000</v>
      </c>
      <c r="N103" s="8"/>
      <c r="O103" s="8">
        <v>6079392423913</v>
      </c>
      <c r="P103" s="8"/>
      <c r="Q103" s="19">
        <f t="shared" si="3"/>
        <v>77913576087</v>
      </c>
    </row>
    <row r="104" spans="1:17">
      <c r="A104" s="1" t="s">
        <v>135</v>
      </c>
      <c r="C104" s="8">
        <v>0</v>
      </c>
      <c r="D104" s="8"/>
      <c r="E104" s="8">
        <v>0</v>
      </c>
      <c r="F104" s="8"/>
      <c r="G104" s="8">
        <v>0</v>
      </c>
      <c r="H104" s="8"/>
      <c r="I104" s="8">
        <f t="shared" si="2"/>
        <v>0</v>
      </c>
      <c r="J104" s="8"/>
      <c r="K104" s="8">
        <v>6661345</v>
      </c>
      <c r="L104" s="8"/>
      <c r="M104" s="8">
        <v>4536367820000</v>
      </c>
      <c r="N104" s="8"/>
      <c r="O104" s="8">
        <v>4402115962119</v>
      </c>
      <c r="P104" s="8"/>
      <c r="Q104" s="19">
        <f t="shared" si="3"/>
        <v>134251857881</v>
      </c>
    </row>
    <row r="105" spans="1:17">
      <c r="A105" s="1" t="s">
        <v>126</v>
      </c>
      <c r="C105" s="8">
        <v>0</v>
      </c>
      <c r="D105" s="8"/>
      <c r="E105" s="8">
        <v>0</v>
      </c>
      <c r="F105" s="8"/>
      <c r="G105" s="8">
        <v>0</v>
      </c>
      <c r="H105" s="8"/>
      <c r="I105" s="8">
        <f t="shared" si="2"/>
        <v>0</v>
      </c>
      <c r="J105" s="8"/>
      <c r="K105" s="8">
        <v>1279700</v>
      </c>
      <c r="L105" s="8"/>
      <c r="M105" s="8">
        <v>921517267177</v>
      </c>
      <c r="N105" s="8"/>
      <c r="O105" s="8">
        <v>887019834334</v>
      </c>
      <c r="P105" s="8"/>
      <c r="Q105" s="19">
        <f t="shared" si="3"/>
        <v>34497432843</v>
      </c>
    </row>
    <row r="106" spans="1:17">
      <c r="A106" s="1" t="s">
        <v>182</v>
      </c>
      <c r="C106" s="8">
        <v>0</v>
      </c>
      <c r="D106" s="8"/>
      <c r="E106" s="8">
        <v>0</v>
      </c>
      <c r="F106" s="8"/>
      <c r="G106" s="8">
        <v>0</v>
      </c>
      <c r="H106" s="8"/>
      <c r="I106" s="8">
        <f t="shared" si="2"/>
        <v>0</v>
      </c>
      <c r="J106" s="8"/>
      <c r="K106" s="8">
        <v>727000</v>
      </c>
      <c r="L106" s="8"/>
      <c r="M106" s="8">
        <v>690603313500</v>
      </c>
      <c r="N106" s="8"/>
      <c r="O106" s="8">
        <v>713989516688</v>
      </c>
      <c r="P106" s="8"/>
      <c r="Q106" s="19">
        <f t="shared" si="3"/>
        <v>-23386203188</v>
      </c>
    </row>
    <row r="107" spans="1:17">
      <c r="A107" s="1" t="s">
        <v>237</v>
      </c>
      <c r="C107" s="8">
        <v>0</v>
      </c>
      <c r="D107" s="8"/>
      <c r="E107" s="8">
        <v>0</v>
      </c>
      <c r="F107" s="8"/>
      <c r="G107" s="8">
        <v>0</v>
      </c>
      <c r="H107" s="8"/>
      <c r="I107" s="8">
        <f t="shared" si="2"/>
        <v>0</v>
      </c>
      <c r="J107" s="8"/>
      <c r="K107" s="8">
        <v>10000</v>
      </c>
      <c r="L107" s="8"/>
      <c r="M107" s="8">
        <v>9784920822</v>
      </c>
      <c r="N107" s="8"/>
      <c r="O107" s="8">
        <v>9784720827</v>
      </c>
      <c r="P107" s="8"/>
      <c r="Q107" s="19">
        <f t="shared" si="3"/>
        <v>199995</v>
      </c>
    </row>
    <row r="108" spans="1:17">
      <c r="A108" s="1" t="s">
        <v>280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f t="shared" si="2"/>
        <v>0</v>
      </c>
      <c r="J108" s="8"/>
      <c r="K108" s="8">
        <v>3000000</v>
      </c>
      <c r="L108" s="8"/>
      <c r="M108" s="8">
        <v>3074056411500</v>
      </c>
      <c r="N108" s="8"/>
      <c r="O108" s="8">
        <v>3005784521340</v>
      </c>
      <c r="P108" s="8"/>
      <c r="Q108" s="19">
        <f t="shared" si="3"/>
        <v>68271890160</v>
      </c>
    </row>
    <row r="109" spans="1:17">
      <c r="A109" s="1" t="s">
        <v>197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f t="shared" si="2"/>
        <v>0</v>
      </c>
      <c r="J109" s="8"/>
      <c r="K109" s="8">
        <v>9</v>
      </c>
      <c r="L109" s="8"/>
      <c r="M109" s="8">
        <v>8228294</v>
      </c>
      <c r="N109" s="8"/>
      <c r="O109" s="8">
        <v>7745700</v>
      </c>
      <c r="P109" s="8"/>
      <c r="Q109" s="19">
        <f t="shared" si="3"/>
        <v>482594</v>
      </c>
    </row>
    <row r="110" spans="1:17">
      <c r="A110" s="1" t="s">
        <v>371</v>
      </c>
      <c r="C110" s="8">
        <v>0</v>
      </c>
      <c r="D110" s="8"/>
      <c r="E110" s="8">
        <v>0</v>
      </c>
      <c r="F110" s="8"/>
      <c r="G110" s="8">
        <v>0</v>
      </c>
      <c r="H110" s="8"/>
      <c r="I110" s="8">
        <f t="shared" si="2"/>
        <v>0</v>
      </c>
      <c r="J110" s="8"/>
      <c r="K110" s="8">
        <v>1000</v>
      </c>
      <c r="L110" s="8"/>
      <c r="M110" s="8">
        <v>1000000000</v>
      </c>
      <c r="N110" s="8"/>
      <c r="O110" s="8">
        <v>999961250</v>
      </c>
      <c r="P110" s="8"/>
      <c r="Q110" s="19">
        <f t="shared" si="3"/>
        <v>38750</v>
      </c>
    </row>
    <row r="111" spans="1:17">
      <c r="A111" s="1" t="s">
        <v>369</v>
      </c>
      <c r="C111" s="8">
        <v>0</v>
      </c>
      <c r="D111" s="8"/>
      <c r="E111" s="8">
        <v>0</v>
      </c>
      <c r="F111" s="8"/>
      <c r="G111" s="8">
        <v>0</v>
      </c>
      <c r="H111" s="8"/>
      <c r="I111" s="8">
        <f t="shared" si="2"/>
        <v>0</v>
      </c>
      <c r="J111" s="8"/>
      <c r="K111" s="8">
        <v>3497458</v>
      </c>
      <c r="L111" s="8"/>
      <c r="M111" s="8">
        <v>3497458000000</v>
      </c>
      <c r="N111" s="8"/>
      <c r="O111" s="8">
        <v>3447016987043</v>
      </c>
      <c r="P111" s="8"/>
      <c r="Q111" s="19">
        <f t="shared" si="3"/>
        <v>50441012957</v>
      </c>
    </row>
    <row r="112" spans="1:17">
      <c r="A112" s="1" t="s">
        <v>364</v>
      </c>
      <c r="C112" s="8">
        <v>0</v>
      </c>
      <c r="D112" s="8"/>
      <c r="E112" s="8">
        <v>0</v>
      </c>
      <c r="F112" s="8"/>
      <c r="G112" s="8">
        <v>0</v>
      </c>
      <c r="H112" s="8"/>
      <c r="I112" s="8">
        <f t="shared" si="2"/>
        <v>0</v>
      </c>
      <c r="J112" s="8"/>
      <c r="K112" s="8">
        <v>3975000</v>
      </c>
      <c r="L112" s="8"/>
      <c r="M112" s="8">
        <v>3975000000000</v>
      </c>
      <c r="N112" s="8"/>
      <c r="O112" s="8">
        <v>3969976970156</v>
      </c>
      <c r="P112" s="8"/>
      <c r="Q112" s="19">
        <f t="shared" si="3"/>
        <v>5023029844</v>
      </c>
    </row>
    <row r="113" spans="1:19">
      <c r="A113" s="1" t="s">
        <v>362</v>
      </c>
      <c r="C113" s="8">
        <v>0</v>
      </c>
      <c r="D113" s="8"/>
      <c r="E113" s="8">
        <v>0</v>
      </c>
      <c r="F113" s="8"/>
      <c r="G113" s="8">
        <v>0</v>
      </c>
      <c r="H113" s="8"/>
      <c r="I113" s="8">
        <f t="shared" si="2"/>
        <v>0</v>
      </c>
      <c r="J113" s="8"/>
      <c r="K113" s="8">
        <v>1000000</v>
      </c>
      <c r="L113" s="8"/>
      <c r="M113" s="8">
        <v>1000000000000</v>
      </c>
      <c r="N113" s="8"/>
      <c r="O113" s="8">
        <v>998711298437</v>
      </c>
      <c r="P113" s="8"/>
      <c r="Q113" s="19">
        <f t="shared" si="3"/>
        <v>1288701563</v>
      </c>
    </row>
    <row r="114" spans="1:19">
      <c r="A114" s="1" t="s">
        <v>257</v>
      </c>
      <c r="C114" s="8">
        <v>0</v>
      </c>
      <c r="D114" s="8"/>
      <c r="E114" s="8">
        <v>0</v>
      </c>
      <c r="F114" s="8"/>
      <c r="G114" s="8">
        <v>0</v>
      </c>
      <c r="H114" s="8"/>
      <c r="I114" s="8">
        <f t="shared" si="2"/>
        <v>0</v>
      </c>
      <c r="J114" s="8"/>
      <c r="K114" s="8">
        <v>35000</v>
      </c>
      <c r="L114" s="8"/>
      <c r="M114" s="8">
        <v>34114928000</v>
      </c>
      <c r="N114" s="8"/>
      <c r="O114" s="8">
        <v>33962283030</v>
      </c>
      <c r="P114" s="8"/>
      <c r="Q114" s="19">
        <f t="shared" si="3"/>
        <v>152644970</v>
      </c>
    </row>
    <row r="115" spans="1:19">
      <c r="A115" s="1" t="s">
        <v>409</v>
      </c>
      <c r="C115" s="8">
        <v>0</v>
      </c>
      <c r="D115" s="8"/>
      <c r="E115" s="8">
        <v>0</v>
      </c>
      <c r="F115" s="8"/>
      <c r="G115" s="8">
        <v>0</v>
      </c>
      <c r="H115" s="8"/>
      <c r="I115" s="8">
        <f t="shared" si="2"/>
        <v>0</v>
      </c>
      <c r="J115" s="8"/>
      <c r="K115" s="8">
        <v>3126396</v>
      </c>
      <c r="L115" s="8"/>
      <c r="M115" s="8">
        <v>3121979571310</v>
      </c>
      <c r="N115" s="8"/>
      <c r="O115" s="8">
        <v>3029905143717</v>
      </c>
      <c r="P115" s="8"/>
      <c r="Q115" s="19">
        <f t="shared" si="3"/>
        <v>92074427593</v>
      </c>
    </row>
    <row r="116" spans="1:19">
      <c r="A116" s="1" t="s">
        <v>143</v>
      </c>
      <c r="C116" s="8">
        <v>0</v>
      </c>
      <c r="D116" s="8"/>
      <c r="E116" s="8">
        <v>0</v>
      </c>
      <c r="F116" s="8"/>
      <c r="G116" s="8">
        <v>0</v>
      </c>
      <c r="H116" s="8"/>
      <c r="I116" s="8">
        <f t="shared" si="2"/>
        <v>0</v>
      </c>
      <c r="J116" s="8"/>
      <c r="K116" s="8">
        <v>4900</v>
      </c>
      <c r="L116" s="8"/>
      <c r="M116" s="8">
        <v>4311881909</v>
      </c>
      <c r="N116" s="8"/>
      <c r="O116" s="8">
        <v>4072969407</v>
      </c>
      <c r="P116" s="8"/>
      <c r="Q116" s="19">
        <f t="shared" si="3"/>
        <v>238912502</v>
      </c>
    </row>
    <row r="117" spans="1:19">
      <c r="A117" s="1" t="s">
        <v>151</v>
      </c>
      <c r="C117" s="8">
        <v>0</v>
      </c>
      <c r="D117" s="8"/>
      <c r="E117" s="8">
        <v>0</v>
      </c>
      <c r="F117" s="8"/>
      <c r="G117" s="8">
        <v>0</v>
      </c>
      <c r="H117" s="8"/>
      <c r="I117" s="8">
        <f t="shared" si="2"/>
        <v>0</v>
      </c>
      <c r="J117" s="8"/>
      <c r="K117" s="8">
        <v>2042989</v>
      </c>
      <c r="L117" s="8"/>
      <c r="M117" s="8">
        <v>1834290087200</v>
      </c>
      <c r="N117" s="8"/>
      <c r="O117" s="8">
        <v>1805749722155</v>
      </c>
      <c r="P117" s="8"/>
      <c r="Q117" s="19">
        <f t="shared" si="3"/>
        <v>28540365045</v>
      </c>
    </row>
    <row r="118" spans="1:19">
      <c r="A118" s="1" t="s">
        <v>350</v>
      </c>
      <c r="C118" s="8">
        <v>0</v>
      </c>
      <c r="D118" s="8"/>
      <c r="E118" s="8">
        <v>0</v>
      </c>
      <c r="F118" s="8"/>
      <c r="G118" s="8">
        <v>0</v>
      </c>
      <c r="H118" s="8"/>
      <c r="I118" s="8">
        <f t="shared" si="2"/>
        <v>0</v>
      </c>
      <c r="J118" s="8"/>
      <c r="K118" s="8">
        <v>5000000</v>
      </c>
      <c r="L118" s="8"/>
      <c r="M118" s="8">
        <v>4839858756830</v>
      </c>
      <c r="N118" s="8"/>
      <c r="O118" s="8">
        <v>4817967607432</v>
      </c>
      <c r="P118" s="8"/>
      <c r="Q118" s="19">
        <f t="shared" si="3"/>
        <v>21891149398</v>
      </c>
    </row>
    <row r="119" spans="1:19">
      <c r="A119" s="1" t="s">
        <v>234</v>
      </c>
      <c r="C119" s="8">
        <v>0</v>
      </c>
      <c r="D119" s="8"/>
      <c r="E119" s="8">
        <v>0</v>
      </c>
      <c r="F119" s="8"/>
      <c r="G119" s="8">
        <v>0</v>
      </c>
      <c r="H119" s="8"/>
      <c r="I119" s="8">
        <f t="shared" si="2"/>
        <v>0</v>
      </c>
      <c r="J119" s="8"/>
      <c r="K119" s="8">
        <v>5109700</v>
      </c>
      <c r="L119" s="8"/>
      <c r="M119" s="8">
        <v>5029782233271</v>
      </c>
      <c r="N119" s="8"/>
      <c r="O119" s="8">
        <v>5037644194316</v>
      </c>
      <c r="P119" s="8"/>
      <c r="Q119" s="19">
        <f t="shared" si="3"/>
        <v>-7861961045</v>
      </c>
    </row>
    <row r="120" spans="1:19">
      <c r="A120" s="1" t="s">
        <v>348</v>
      </c>
      <c r="C120" s="8">
        <v>0</v>
      </c>
      <c r="D120" s="8"/>
      <c r="E120" s="8">
        <v>0</v>
      </c>
      <c r="F120" s="8"/>
      <c r="G120" s="8">
        <v>0</v>
      </c>
      <c r="H120" s="8"/>
      <c r="I120" s="8">
        <f t="shared" si="2"/>
        <v>0</v>
      </c>
      <c r="J120" s="8"/>
      <c r="K120" s="8">
        <v>1011900</v>
      </c>
      <c r="L120" s="8"/>
      <c r="M120" s="8">
        <v>952429796994</v>
      </c>
      <c r="N120" s="8"/>
      <c r="O120" s="8">
        <v>971348918470</v>
      </c>
      <c r="P120" s="8"/>
      <c r="Q120" s="19">
        <f t="shared" si="3"/>
        <v>-18919121476</v>
      </c>
    </row>
    <row r="121" spans="1:19">
      <c r="A121" s="1" t="s">
        <v>410</v>
      </c>
      <c r="C121" s="8">
        <v>0</v>
      </c>
      <c r="D121" s="8"/>
      <c r="E121" s="8">
        <v>0</v>
      </c>
      <c r="F121" s="8"/>
      <c r="G121" s="8">
        <v>0</v>
      </c>
      <c r="H121" s="8"/>
      <c r="I121" s="8">
        <f t="shared" si="2"/>
        <v>0</v>
      </c>
      <c r="J121" s="8"/>
      <c r="K121" s="8">
        <v>2500000</v>
      </c>
      <c r="L121" s="8"/>
      <c r="M121" s="8">
        <v>2500000000000</v>
      </c>
      <c r="N121" s="8"/>
      <c r="O121" s="8">
        <v>2246490445121</v>
      </c>
      <c r="P121" s="8"/>
      <c r="Q121" s="19">
        <f t="shared" si="3"/>
        <v>253509554879</v>
      </c>
    </row>
    <row r="122" spans="1:19">
      <c r="A122" s="1" t="s">
        <v>101</v>
      </c>
      <c r="C122" s="8">
        <v>0</v>
      </c>
      <c r="D122" s="8"/>
      <c r="E122" s="8">
        <v>0</v>
      </c>
      <c r="F122" s="8"/>
      <c r="G122" s="8">
        <v>0</v>
      </c>
      <c r="H122" s="8"/>
      <c r="I122" s="8">
        <f t="shared" si="2"/>
        <v>0</v>
      </c>
      <c r="J122" s="8"/>
      <c r="K122" s="8">
        <v>447820</v>
      </c>
      <c r="L122" s="8"/>
      <c r="M122" s="8">
        <v>249934589465</v>
      </c>
      <c r="N122" s="8"/>
      <c r="O122" s="8">
        <v>241765324397</v>
      </c>
      <c r="P122" s="8"/>
      <c r="Q122" s="19">
        <f t="shared" si="3"/>
        <v>8169265068</v>
      </c>
    </row>
    <row r="123" spans="1:19" ht="24.75" thickBot="1">
      <c r="C123" s="8"/>
      <c r="D123" s="8"/>
      <c r="E123" s="18">
        <f>SUM(E8:E122)</f>
        <v>21052387742860</v>
      </c>
      <c r="F123" s="8"/>
      <c r="G123" s="18">
        <f>SUM(G8:G122)</f>
        <v>20735932069250</v>
      </c>
      <c r="H123" s="8"/>
      <c r="I123" s="18">
        <f>SUM(I8:I122)</f>
        <v>316455673610</v>
      </c>
      <c r="J123" s="8"/>
      <c r="K123" s="8"/>
      <c r="L123" s="8"/>
      <c r="M123" s="18">
        <f>SUM(M8:M122)</f>
        <v>139246565650965</v>
      </c>
      <c r="N123" s="8"/>
      <c r="O123" s="18">
        <f>SUM(O8:O122)</f>
        <v>137101593146711</v>
      </c>
      <c r="P123" s="8"/>
      <c r="Q123" s="18">
        <f>SUM(Q8:Q122)</f>
        <v>2144972504254</v>
      </c>
      <c r="S123" s="3"/>
    </row>
    <row r="124" spans="1:19" ht="24.75" thickTop="1"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S124" s="3"/>
    </row>
    <row r="125" spans="1:19">
      <c r="S125" s="3"/>
    </row>
    <row r="126" spans="1:19">
      <c r="S126" s="3"/>
    </row>
    <row r="127" spans="1:19"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S127" s="3"/>
    </row>
  </sheetData>
  <autoFilter ref="A7:A122" xr:uid="{00000000-0001-0000-09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0"/>
  <sheetViews>
    <sheetView rightToLeft="1" workbookViewId="0">
      <selection activeCell="I76" sqref="I76"/>
    </sheetView>
  </sheetViews>
  <sheetFormatPr defaultRowHeight="24"/>
  <cols>
    <col min="1" max="1" width="37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21" t="s">
        <v>3</v>
      </c>
      <c r="C6" s="22" t="s">
        <v>341</v>
      </c>
      <c r="D6" s="22" t="s">
        <v>341</v>
      </c>
      <c r="E6" s="22" t="s">
        <v>341</v>
      </c>
      <c r="F6" s="22" t="s">
        <v>341</v>
      </c>
      <c r="G6" s="22" t="s">
        <v>341</v>
      </c>
      <c r="H6" s="22" t="s">
        <v>341</v>
      </c>
      <c r="I6" s="22" t="s">
        <v>341</v>
      </c>
      <c r="J6" s="22" t="s">
        <v>341</v>
      </c>
      <c r="K6" s="22" t="s">
        <v>341</v>
      </c>
      <c r="M6" s="22" t="s">
        <v>342</v>
      </c>
      <c r="N6" s="22" t="s">
        <v>342</v>
      </c>
      <c r="O6" s="22" t="s">
        <v>342</v>
      </c>
      <c r="P6" s="22" t="s">
        <v>342</v>
      </c>
      <c r="Q6" s="22" t="s">
        <v>342</v>
      </c>
      <c r="R6" s="22" t="s">
        <v>342</v>
      </c>
      <c r="S6" s="22" t="s">
        <v>342</v>
      </c>
      <c r="T6" s="22" t="s">
        <v>342</v>
      </c>
      <c r="U6" s="22" t="s">
        <v>342</v>
      </c>
    </row>
    <row r="7" spans="1:21" ht="24.75">
      <c r="A7" s="22" t="s">
        <v>3</v>
      </c>
      <c r="C7" s="22" t="s">
        <v>411</v>
      </c>
      <c r="E7" s="22" t="s">
        <v>412</v>
      </c>
      <c r="G7" s="22" t="s">
        <v>413</v>
      </c>
      <c r="I7" s="22" t="s">
        <v>322</v>
      </c>
      <c r="K7" s="22" t="s">
        <v>414</v>
      </c>
      <c r="M7" s="22" t="s">
        <v>411</v>
      </c>
      <c r="O7" s="22" t="s">
        <v>412</v>
      </c>
      <c r="Q7" s="22" t="s">
        <v>413</v>
      </c>
      <c r="S7" s="22" t="s">
        <v>322</v>
      </c>
      <c r="U7" s="22" t="s">
        <v>414</v>
      </c>
    </row>
    <row r="8" spans="1:21">
      <c r="A8" s="1" t="s">
        <v>36</v>
      </c>
      <c r="C8" s="8">
        <v>0</v>
      </c>
      <c r="D8" s="8"/>
      <c r="E8" s="8">
        <v>-4793576678</v>
      </c>
      <c r="F8" s="8"/>
      <c r="G8" s="8">
        <v>13544233025</v>
      </c>
      <c r="H8" s="8"/>
      <c r="I8" s="8">
        <f>C8+E8+G8</f>
        <v>8750656347</v>
      </c>
      <c r="J8" s="8"/>
      <c r="K8" s="9">
        <f>I8/$I$67</f>
        <v>2.6189148017877431E-2</v>
      </c>
      <c r="L8" s="8"/>
      <c r="M8" s="8">
        <v>0</v>
      </c>
      <c r="N8" s="8"/>
      <c r="O8" s="8">
        <v>1124827874</v>
      </c>
      <c r="P8" s="8"/>
      <c r="Q8" s="8">
        <v>13544233025</v>
      </c>
      <c r="R8" s="8"/>
      <c r="S8" s="8">
        <f>M8+O8+Q8</f>
        <v>14669060899</v>
      </c>
      <c r="T8" s="8"/>
      <c r="U8" s="9">
        <f>S8/$S$67</f>
        <v>9.1747985716362553E-3</v>
      </c>
    </row>
    <row r="9" spans="1:21">
      <c r="A9" s="1" t="s">
        <v>25</v>
      </c>
      <c r="C9" s="8">
        <v>0</v>
      </c>
      <c r="D9" s="8"/>
      <c r="E9" s="8">
        <v>0</v>
      </c>
      <c r="F9" s="8"/>
      <c r="G9" s="8">
        <v>7405046006</v>
      </c>
      <c r="H9" s="8"/>
      <c r="I9" s="8">
        <f t="shared" ref="I9:I65" si="0">C9+E9+G9</f>
        <v>7405046006</v>
      </c>
      <c r="J9" s="8"/>
      <c r="K9" s="9">
        <f t="shared" ref="K9:K66" si="1">I9/$I$67</f>
        <v>2.2161977140927495E-2</v>
      </c>
      <c r="L9" s="8"/>
      <c r="M9" s="8">
        <v>0</v>
      </c>
      <c r="N9" s="8"/>
      <c r="O9" s="8">
        <v>0</v>
      </c>
      <c r="P9" s="8"/>
      <c r="Q9" s="8">
        <v>7405046006</v>
      </c>
      <c r="R9" s="8"/>
      <c r="S9" s="8">
        <f t="shared" ref="S9:S65" si="2">M9+O9+Q9</f>
        <v>7405046006</v>
      </c>
      <c r="T9" s="8"/>
      <c r="U9" s="9">
        <f t="shared" ref="U9:U66" si="3">S9/$S$67</f>
        <v>4.6315034061506326E-3</v>
      </c>
    </row>
    <row r="10" spans="1:21">
      <c r="A10" s="1" t="s">
        <v>55</v>
      </c>
      <c r="C10" s="8">
        <v>0</v>
      </c>
      <c r="D10" s="8"/>
      <c r="E10" s="8">
        <v>0</v>
      </c>
      <c r="F10" s="8"/>
      <c r="G10" s="8">
        <v>-52073278584</v>
      </c>
      <c r="H10" s="8"/>
      <c r="I10" s="8">
        <f t="shared" si="0"/>
        <v>-52073278584</v>
      </c>
      <c r="J10" s="8"/>
      <c r="K10" s="9">
        <f t="shared" si="1"/>
        <v>-0.15584600132081303</v>
      </c>
      <c r="L10" s="8"/>
      <c r="M10" s="8">
        <v>82692537300</v>
      </c>
      <c r="N10" s="8"/>
      <c r="O10" s="8">
        <v>0</v>
      </c>
      <c r="P10" s="8"/>
      <c r="Q10" s="8">
        <v>-63857226531</v>
      </c>
      <c r="R10" s="8"/>
      <c r="S10" s="8">
        <f t="shared" si="2"/>
        <v>18835310769</v>
      </c>
      <c r="T10" s="8"/>
      <c r="U10" s="9">
        <f t="shared" si="3"/>
        <v>1.1780589332172367E-2</v>
      </c>
    </row>
    <row r="11" spans="1:21">
      <c r="A11" s="1" t="s">
        <v>40</v>
      </c>
      <c r="C11" s="8">
        <v>0</v>
      </c>
      <c r="D11" s="8"/>
      <c r="E11" s="8">
        <v>-1222849504</v>
      </c>
      <c r="F11" s="8"/>
      <c r="G11" s="8">
        <v>2900272787</v>
      </c>
      <c r="H11" s="8"/>
      <c r="I11" s="8">
        <f t="shared" si="0"/>
        <v>1677423283</v>
      </c>
      <c r="J11" s="8"/>
      <c r="K11" s="9">
        <f t="shared" si="1"/>
        <v>5.0202276155184161E-3</v>
      </c>
      <c r="L11" s="8"/>
      <c r="M11" s="8">
        <v>0</v>
      </c>
      <c r="N11" s="8"/>
      <c r="O11" s="8">
        <v>171709111</v>
      </c>
      <c r="P11" s="8"/>
      <c r="Q11" s="8">
        <v>2900272787</v>
      </c>
      <c r="R11" s="8"/>
      <c r="S11" s="8">
        <f t="shared" si="2"/>
        <v>3071981898</v>
      </c>
      <c r="T11" s="8"/>
      <c r="U11" s="9">
        <f t="shared" si="3"/>
        <v>1.921378288898113E-3</v>
      </c>
    </row>
    <row r="12" spans="1:21">
      <c r="A12" s="1" t="s">
        <v>24</v>
      </c>
      <c r="C12" s="8">
        <v>0</v>
      </c>
      <c r="D12" s="8"/>
      <c r="E12" s="8">
        <v>0</v>
      </c>
      <c r="F12" s="8"/>
      <c r="G12" s="8">
        <v>-44587723722</v>
      </c>
      <c r="H12" s="8"/>
      <c r="I12" s="8">
        <f t="shared" si="0"/>
        <v>-44587723722</v>
      </c>
      <c r="J12" s="8"/>
      <c r="K12" s="9">
        <f t="shared" si="1"/>
        <v>-0.13344307558552587</v>
      </c>
      <c r="L12" s="8"/>
      <c r="M12" s="8">
        <v>75285522000</v>
      </c>
      <c r="N12" s="8"/>
      <c r="O12" s="8">
        <v>0</v>
      </c>
      <c r="P12" s="8"/>
      <c r="Q12" s="8">
        <v>-55626145245</v>
      </c>
      <c r="R12" s="8"/>
      <c r="S12" s="8">
        <f t="shared" si="2"/>
        <v>19659376755</v>
      </c>
      <c r="T12" s="8"/>
      <c r="U12" s="9">
        <f t="shared" si="3"/>
        <v>1.229600333742762E-2</v>
      </c>
    </row>
    <row r="13" spans="1:21">
      <c r="A13" s="1" t="s">
        <v>43</v>
      </c>
      <c r="C13" s="8">
        <v>0</v>
      </c>
      <c r="D13" s="8"/>
      <c r="E13" s="8">
        <v>0</v>
      </c>
      <c r="F13" s="8"/>
      <c r="G13" s="8">
        <v>5095827566</v>
      </c>
      <c r="H13" s="8"/>
      <c r="I13" s="8">
        <f t="shared" si="0"/>
        <v>5095827566</v>
      </c>
      <c r="J13" s="8"/>
      <c r="K13" s="9">
        <f t="shared" si="1"/>
        <v>1.5250899716260343E-2</v>
      </c>
      <c r="L13" s="8"/>
      <c r="M13" s="8">
        <v>0</v>
      </c>
      <c r="N13" s="8"/>
      <c r="O13" s="8">
        <v>0</v>
      </c>
      <c r="P13" s="8"/>
      <c r="Q13" s="8">
        <v>5095821268</v>
      </c>
      <c r="R13" s="8"/>
      <c r="S13" s="8">
        <f t="shared" si="2"/>
        <v>5095821268</v>
      </c>
      <c r="T13" s="8"/>
      <c r="U13" s="9">
        <f t="shared" si="3"/>
        <v>3.187193373377245E-3</v>
      </c>
    </row>
    <row r="14" spans="1:21">
      <c r="A14" s="1" t="s">
        <v>45</v>
      </c>
      <c r="C14" s="8">
        <v>0</v>
      </c>
      <c r="D14" s="8"/>
      <c r="E14" s="8">
        <v>102182144040</v>
      </c>
      <c r="F14" s="8"/>
      <c r="G14" s="8">
        <v>36125234043</v>
      </c>
      <c r="H14" s="8"/>
      <c r="I14" s="8">
        <f t="shared" si="0"/>
        <v>138307378083</v>
      </c>
      <c r="J14" s="8"/>
      <c r="K14" s="9">
        <f t="shared" si="1"/>
        <v>0.41392922461433551</v>
      </c>
      <c r="L14" s="8"/>
      <c r="M14" s="8">
        <v>0</v>
      </c>
      <c r="N14" s="8"/>
      <c r="O14" s="8">
        <v>299591545885</v>
      </c>
      <c r="P14" s="8"/>
      <c r="Q14" s="8">
        <v>36125234043</v>
      </c>
      <c r="R14" s="8"/>
      <c r="S14" s="8">
        <f t="shared" si="2"/>
        <v>335716779928</v>
      </c>
      <c r="T14" s="8"/>
      <c r="U14" s="9">
        <f t="shared" si="3"/>
        <v>0.20997484802641406</v>
      </c>
    </row>
    <row r="15" spans="1:21">
      <c r="A15" s="1" t="s">
        <v>20</v>
      </c>
      <c r="C15" s="8">
        <v>0</v>
      </c>
      <c r="D15" s="8"/>
      <c r="E15" s="8">
        <v>0</v>
      </c>
      <c r="F15" s="8"/>
      <c r="G15" s="8">
        <v>31663782588</v>
      </c>
      <c r="H15" s="8"/>
      <c r="I15" s="8">
        <f t="shared" si="0"/>
        <v>31663782588</v>
      </c>
      <c r="J15" s="8"/>
      <c r="K15" s="9">
        <f t="shared" si="1"/>
        <v>9.4764033247324839E-2</v>
      </c>
      <c r="L15" s="8"/>
      <c r="M15" s="8">
        <v>0</v>
      </c>
      <c r="N15" s="8"/>
      <c r="O15" s="8">
        <v>0</v>
      </c>
      <c r="P15" s="8"/>
      <c r="Q15" s="8">
        <v>32288586520</v>
      </c>
      <c r="R15" s="8"/>
      <c r="S15" s="8">
        <f t="shared" si="2"/>
        <v>32288586520</v>
      </c>
      <c r="T15" s="8"/>
      <c r="U15" s="9">
        <f t="shared" si="3"/>
        <v>2.0194972229206892E-2</v>
      </c>
    </row>
    <row r="16" spans="1:21">
      <c r="A16" s="1" t="s">
        <v>28</v>
      </c>
      <c r="C16" s="8">
        <v>0</v>
      </c>
      <c r="D16" s="8"/>
      <c r="E16" s="8">
        <v>0</v>
      </c>
      <c r="F16" s="8"/>
      <c r="G16" s="8">
        <v>-7762683936</v>
      </c>
      <c r="H16" s="8"/>
      <c r="I16" s="8">
        <f t="shared" si="0"/>
        <v>-7762683936</v>
      </c>
      <c r="J16" s="8"/>
      <c r="K16" s="9">
        <f t="shared" si="1"/>
        <v>-2.3232323445726483E-2</v>
      </c>
      <c r="L16" s="8"/>
      <c r="M16" s="8">
        <v>12016324400</v>
      </c>
      <c r="N16" s="8"/>
      <c r="O16" s="8">
        <v>0</v>
      </c>
      <c r="P16" s="8"/>
      <c r="Q16" s="8">
        <v>-7762683936</v>
      </c>
      <c r="R16" s="8"/>
      <c r="S16" s="8">
        <f t="shared" si="2"/>
        <v>4253640464</v>
      </c>
      <c r="T16" s="8"/>
      <c r="U16" s="9">
        <f t="shared" si="3"/>
        <v>2.6604494126833867E-3</v>
      </c>
    </row>
    <row r="17" spans="1:21">
      <c r="A17" s="1" t="s">
        <v>56</v>
      </c>
      <c r="C17" s="8">
        <v>0</v>
      </c>
      <c r="D17" s="8"/>
      <c r="E17" s="8">
        <v>-8814068591</v>
      </c>
      <c r="F17" s="8"/>
      <c r="G17" s="8">
        <v>15667221966</v>
      </c>
      <c r="H17" s="8"/>
      <c r="I17" s="8">
        <f t="shared" si="0"/>
        <v>6853153375</v>
      </c>
      <c r="J17" s="8"/>
      <c r="K17" s="9">
        <f t="shared" si="1"/>
        <v>2.0510261288985719E-2</v>
      </c>
      <c r="L17" s="8"/>
      <c r="M17" s="8">
        <v>0</v>
      </c>
      <c r="N17" s="8"/>
      <c r="O17" s="8">
        <v>6643379876</v>
      </c>
      <c r="P17" s="8"/>
      <c r="Q17" s="8">
        <v>17784935544</v>
      </c>
      <c r="R17" s="8"/>
      <c r="S17" s="8">
        <f t="shared" si="2"/>
        <v>24428315420</v>
      </c>
      <c r="T17" s="8"/>
      <c r="U17" s="9">
        <f t="shared" si="3"/>
        <v>1.5278747219474333E-2</v>
      </c>
    </row>
    <row r="18" spans="1:21">
      <c r="A18" s="1" t="s">
        <v>21</v>
      </c>
      <c r="C18" s="8">
        <v>0</v>
      </c>
      <c r="D18" s="8"/>
      <c r="E18" s="8">
        <v>0</v>
      </c>
      <c r="F18" s="8"/>
      <c r="G18" s="8">
        <v>665773040</v>
      </c>
      <c r="H18" s="8"/>
      <c r="I18" s="8">
        <f t="shared" si="0"/>
        <v>665773040</v>
      </c>
      <c r="J18" s="8"/>
      <c r="K18" s="9">
        <f t="shared" si="1"/>
        <v>1.9925395306890151E-3</v>
      </c>
      <c r="L18" s="8"/>
      <c r="M18" s="8">
        <v>0</v>
      </c>
      <c r="N18" s="8"/>
      <c r="O18" s="8">
        <v>0</v>
      </c>
      <c r="P18" s="8"/>
      <c r="Q18" s="8">
        <v>665770873</v>
      </c>
      <c r="R18" s="8"/>
      <c r="S18" s="8">
        <f t="shared" si="2"/>
        <v>665770873</v>
      </c>
      <c r="T18" s="8"/>
      <c r="U18" s="9">
        <f t="shared" si="3"/>
        <v>4.1640795526684538E-4</v>
      </c>
    </row>
    <row r="19" spans="1:21">
      <c r="A19" s="1" t="s">
        <v>57</v>
      </c>
      <c r="C19" s="8">
        <v>0</v>
      </c>
      <c r="D19" s="8"/>
      <c r="E19" s="8">
        <v>0</v>
      </c>
      <c r="F19" s="8"/>
      <c r="G19" s="8">
        <v>2863199439</v>
      </c>
      <c r="H19" s="8"/>
      <c r="I19" s="8">
        <f t="shared" si="0"/>
        <v>2863199439</v>
      </c>
      <c r="J19" s="8"/>
      <c r="K19" s="9">
        <f t="shared" si="1"/>
        <v>8.5690433882004459E-3</v>
      </c>
      <c r="L19" s="8"/>
      <c r="M19" s="8">
        <v>0</v>
      </c>
      <c r="N19" s="8"/>
      <c r="O19" s="8">
        <v>0</v>
      </c>
      <c r="P19" s="8"/>
      <c r="Q19" s="8">
        <v>3635129035</v>
      </c>
      <c r="R19" s="8"/>
      <c r="S19" s="8">
        <f t="shared" si="2"/>
        <v>3635129035</v>
      </c>
      <c r="T19" s="8"/>
      <c r="U19" s="9">
        <f t="shared" si="3"/>
        <v>2.2735999875973709E-3</v>
      </c>
    </row>
    <row r="20" spans="1:21">
      <c r="A20" s="1" t="s">
        <v>35</v>
      </c>
      <c r="C20" s="8">
        <v>0</v>
      </c>
      <c r="D20" s="8"/>
      <c r="E20" s="8">
        <v>-9048953927</v>
      </c>
      <c r="F20" s="8"/>
      <c r="G20" s="8">
        <v>-14848614076</v>
      </c>
      <c r="H20" s="8"/>
      <c r="I20" s="8">
        <f t="shared" si="0"/>
        <v>-23897568003</v>
      </c>
      <c r="J20" s="8"/>
      <c r="K20" s="9">
        <f t="shared" si="1"/>
        <v>-7.1521143201152215E-2</v>
      </c>
      <c r="L20" s="8"/>
      <c r="M20" s="8">
        <v>0</v>
      </c>
      <c r="N20" s="8"/>
      <c r="O20" s="8">
        <v>-8292205437</v>
      </c>
      <c r="P20" s="8"/>
      <c r="Q20" s="8">
        <v>-14848614076</v>
      </c>
      <c r="R20" s="8"/>
      <c r="S20" s="8">
        <f t="shared" si="2"/>
        <v>-23140819513</v>
      </c>
      <c r="T20" s="8"/>
      <c r="U20" s="9">
        <f t="shared" si="3"/>
        <v>-1.4473479882330999E-2</v>
      </c>
    </row>
    <row r="21" spans="1:21">
      <c r="A21" s="1" t="s">
        <v>48</v>
      </c>
      <c r="C21" s="8">
        <v>0</v>
      </c>
      <c r="D21" s="8"/>
      <c r="E21" s="8">
        <v>-1064951889</v>
      </c>
      <c r="F21" s="8"/>
      <c r="G21" s="8">
        <v>761223281</v>
      </c>
      <c r="H21" s="8"/>
      <c r="I21" s="8">
        <f t="shared" si="0"/>
        <v>-303728608</v>
      </c>
      <c r="J21" s="8"/>
      <c r="K21" s="9">
        <f t="shared" si="1"/>
        <v>-9.0900535419870384E-4</v>
      </c>
      <c r="L21" s="8"/>
      <c r="M21" s="8">
        <v>0</v>
      </c>
      <c r="N21" s="8"/>
      <c r="O21" s="8">
        <v>3351778760</v>
      </c>
      <c r="P21" s="8"/>
      <c r="Q21" s="8">
        <v>6908504397</v>
      </c>
      <c r="R21" s="8"/>
      <c r="S21" s="8">
        <f t="shared" si="2"/>
        <v>10260283157</v>
      </c>
      <c r="T21" s="8"/>
      <c r="U21" s="9">
        <f t="shared" si="3"/>
        <v>6.4173181842775255E-3</v>
      </c>
    </row>
    <row r="22" spans="1:21">
      <c r="A22" s="1" t="s">
        <v>58</v>
      </c>
      <c r="C22" s="8">
        <v>0</v>
      </c>
      <c r="D22" s="8"/>
      <c r="E22" s="8">
        <v>0</v>
      </c>
      <c r="F22" s="8"/>
      <c r="G22" s="8">
        <v>18000620753</v>
      </c>
      <c r="H22" s="8"/>
      <c r="I22" s="8">
        <f t="shared" si="0"/>
        <v>18000620753</v>
      </c>
      <c r="J22" s="8"/>
      <c r="K22" s="9">
        <f t="shared" si="1"/>
        <v>5.3872635676706832E-2</v>
      </c>
      <c r="L22" s="8"/>
      <c r="M22" s="8">
        <v>0</v>
      </c>
      <c r="N22" s="8"/>
      <c r="O22" s="8">
        <v>0</v>
      </c>
      <c r="P22" s="8"/>
      <c r="Q22" s="8">
        <v>41564904048</v>
      </c>
      <c r="R22" s="8"/>
      <c r="S22" s="8">
        <f t="shared" si="2"/>
        <v>41564904048</v>
      </c>
      <c r="T22" s="8"/>
      <c r="U22" s="9">
        <f t="shared" si="3"/>
        <v>2.5996866801185976E-2</v>
      </c>
    </row>
    <row r="23" spans="1:21">
      <c r="A23" s="1" t="s">
        <v>18</v>
      </c>
      <c r="C23" s="8">
        <v>0</v>
      </c>
      <c r="D23" s="8"/>
      <c r="E23" s="8">
        <v>0</v>
      </c>
      <c r="F23" s="8"/>
      <c r="G23" s="8">
        <v>27046517145</v>
      </c>
      <c r="H23" s="8"/>
      <c r="I23" s="8">
        <f t="shared" si="0"/>
        <v>27046517145</v>
      </c>
      <c r="J23" s="8"/>
      <c r="K23" s="9">
        <f t="shared" si="1"/>
        <v>8.0945384299236117E-2</v>
      </c>
      <c r="L23" s="8"/>
      <c r="M23" s="8">
        <v>0</v>
      </c>
      <c r="N23" s="8"/>
      <c r="O23" s="8">
        <v>0</v>
      </c>
      <c r="P23" s="8"/>
      <c r="Q23" s="8">
        <v>39570193084</v>
      </c>
      <c r="R23" s="8"/>
      <c r="S23" s="8">
        <f t="shared" si="2"/>
        <v>39570193084</v>
      </c>
      <c r="T23" s="8"/>
      <c r="U23" s="9">
        <f t="shared" si="3"/>
        <v>2.4749270146611997E-2</v>
      </c>
    </row>
    <row r="24" spans="1:21">
      <c r="A24" s="1" t="s">
        <v>19</v>
      </c>
      <c r="C24" s="8">
        <v>0</v>
      </c>
      <c r="D24" s="8"/>
      <c r="E24" s="8">
        <v>0</v>
      </c>
      <c r="F24" s="8"/>
      <c r="G24" s="8">
        <v>25625769867</v>
      </c>
      <c r="H24" s="8"/>
      <c r="I24" s="8">
        <f t="shared" si="0"/>
        <v>25625769867</v>
      </c>
      <c r="J24" s="8"/>
      <c r="K24" s="9">
        <f t="shared" si="1"/>
        <v>7.6693342019882454E-2</v>
      </c>
      <c r="L24" s="8"/>
      <c r="M24" s="8">
        <v>0</v>
      </c>
      <c r="N24" s="8"/>
      <c r="O24" s="8">
        <v>0</v>
      </c>
      <c r="P24" s="8"/>
      <c r="Q24" s="8">
        <v>53812888246</v>
      </c>
      <c r="R24" s="8"/>
      <c r="S24" s="8">
        <f t="shared" si="2"/>
        <v>53812888246</v>
      </c>
      <c r="T24" s="8"/>
      <c r="U24" s="9">
        <f t="shared" si="3"/>
        <v>3.36573972672429E-2</v>
      </c>
    </row>
    <row r="25" spans="1:21">
      <c r="A25" s="1" t="s">
        <v>16</v>
      </c>
      <c r="C25" s="8">
        <v>0</v>
      </c>
      <c r="D25" s="8"/>
      <c r="E25" s="8">
        <v>0</v>
      </c>
      <c r="F25" s="8"/>
      <c r="G25" s="8">
        <v>6894405177</v>
      </c>
      <c r="H25" s="8"/>
      <c r="I25" s="8">
        <f t="shared" si="0"/>
        <v>6894405177</v>
      </c>
      <c r="J25" s="8"/>
      <c r="K25" s="9">
        <f t="shared" si="1"/>
        <v>2.0633720548010621E-2</v>
      </c>
      <c r="L25" s="8"/>
      <c r="M25" s="8">
        <v>0</v>
      </c>
      <c r="N25" s="8"/>
      <c r="O25" s="8">
        <v>0</v>
      </c>
      <c r="P25" s="8"/>
      <c r="Q25" s="8">
        <v>8545171731</v>
      </c>
      <c r="R25" s="8"/>
      <c r="S25" s="8">
        <f t="shared" si="2"/>
        <v>8545171731</v>
      </c>
      <c r="T25" s="8"/>
      <c r="U25" s="9">
        <f t="shared" si="3"/>
        <v>5.3445977170433522E-3</v>
      </c>
    </row>
    <row r="26" spans="1:21">
      <c r="A26" s="1" t="s">
        <v>32</v>
      </c>
      <c r="C26" s="8">
        <v>0</v>
      </c>
      <c r="D26" s="8"/>
      <c r="E26" s="8">
        <v>0</v>
      </c>
      <c r="F26" s="8"/>
      <c r="G26" s="8">
        <v>4752879089</v>
      </c>
      <c r="H26" s="8"/>
      <c r="I26" s="8">
        <f t="shared" si="0"/>
        <v>4752879089</v>
      </c>
      <c r="J26" s="8"/>
      <c r="K26" s="9">
        <f t="shared" si="1"/>
        <v>1.4224516314775518E-2</v>
      </c>
      <c r="L26" s="8"/>
      <c r="M26" s="8">
        <v>0</v>
      </c>
      <c r="N26" s="8"/>
      <c r="O26" s="8">
        <v>0</v>
      </c>
      <c r="P26" s="8"/>
      <c r="Q26" s="8">
        <v>6546197733</v>
      </c>
      <c r="R26" s="8"/>
      <c r="S26" s="8">
        <f t="shared" si="2"/>
        <v>6546197733</v>
      </c>
      <c r="T26" s="8"/>
      <c r="U26" s="9">
        <f t="shared" si="3"/>
        <v>4.0943347378475485E-3</v>
      </c>
    </row>
    <row r="27" spans="1:21">
      <c r="A27" s="1" t="s">
        <v>23</v>
      </c>
      <c r="C27" s="8">
        <v>0</v>
      </c>
      <c r="D27" s="8"/>
      <c r="E27" s="8">
        <v>0</v>
      </c>
      <c r="F27" s="8"/>
      <c r="G27" s="8">
        <v>16324188058</v>
      </c>
      <c r="H27" s="8"/>
      <c r="I27" s="8">
        <f t="shared" si="0"/>
        <v>16324188058</v>
      </c>
      <c r="J27" s="8"/>
      <c r="K27" s="9">
        <f t="shared" si="1"/>
        <v>4.8855372713750234E-2</v>
      </c>
      <c r="L27" s="8"/>
      <c r="M27" s="8">
        <v>0</v>
      </c>
      <c r="N27" s="8"/>
      <c r="O27" s="8">
        <v>0</v>
      </c>
      <c r="P27" s="8"/>
      <c r="Q27" s="8">
        <v>39529868123</v>
      </c>
      <c r="R27" s="8"/>
      <c r="S27" s="8">
        <f t="shared" si="2"/>
        <v>39529868123</v>
      </c>
      <c r="T27" s="8"/>
      <c r="U27" s="9">
        <f t="shared" si="3"/>
        <v>2.4724048805100672E-2</v>
      </c>
    </row>
    <row r="28" spans="1:21">
      <c r="A28" s="1" t="s">
        <v>30</v>
      </c>
      <c r="C28" s="8">
        <v>0</v>
      </c>
      <c r="D28" s="8"/>
      <c r="E28" s="8">
        <v>-87905945408</v>
      </c>
      <c r="F28" s="8"/>
      <c r="G28" s="8">
        <v>124875941262</v>
      </c>
      <c r="H28" s="8"/>
      <c r="I28" s="8">
        <f t="shared" si="0"/>
        <v>36969995854</v>
      </c>
      <c r="J28" s="8"/>
      <c r="K28" s="9">
        <f t="shared" si="1"/>
        <v>0.11064457970317332</v>
      </c>
      <c r="L28" s="8"/>
      <c r="M28" s="8">
        <v>244127792565</v>
      </c>
      <c r="N28" s="8"/>
      <c r="O28" s="8">
        <v>-246773669910</v>
      </c>
      <c r="P28" s="8"/>
      <c r="Q28" s="8">
        <v>147361980579</v>
      </c>
      <c r="R28" s="8"/>
      <c r="S28" s="8">
        <f t="shared" si="2"/>
        <v>144716103234</v>
      </c>
      <c r="T28" s="8"/>
      <c r="U28" s="9">
        <f t="shared" si="3"/>
        <v>9.0513026456559412E-2</v>
      </c>
    </row>
    <row r="29" spans="1:21">
      <c r="A29" s="1" t="s">
        <v>33</v>
      </c>
      <c r="C29" s="8">
        <v>0</v>
      </c>
      <c r="D29" s="8"/>
      <c r="E29" s="8">
        <v>0</v>
      </c>
      <c r="F29" s="8"/>
      <c r="G29" s="8">
        <v>3591264885</v>
      </c>
      <c r="H29" s="8"/>
      <c r="I29" s="8">
        <f t="shared" si="0"/>
        <v>3591264885</v>
      </c>
      <c r="J29" s="8"/>
      <c r="K29" s="9">
        <f t="shared" si="1"/>
        <v>1.0748012939271075E-2</v>
      </c>
      <c r="L29" s="8"/>
      <c r="M29" s="8">
        <v>0</v>
      </c>
      <c r="N29" s="8"/>
      <c r="O29" s="8">
        <v>0</v>
      </c>
      <c r="P29" s="8"/>
      <c r="Q29" s="8">
        <v>20446861023</v>
      </c>
      <c r="R29" s="8"/>
      <c r="S29" s="8">
        <f t="shared" si="2"/>
        <v>20446861023</v>
      </c>
      <c r="T29" s="8"/>
      <c r="U29" s="9">
        <f t="shared" si="3"/>
        <v>1.2788537221292331E-2</v>
      </c>
    </row>
    <row r="30" spans="1:21">
      <c r="A30" s="1" t="s">
        <v>17</v>
      </c>
      <c r="C30" s="8">
        <v>0</v>
      </c>
      <c r="D30" s="8"/>
      <c r="E30" s="8">
        <v>0</v>
      </c>
      <c r="F30" s="8"/>
      <c r="G30" s="8">
        <v>13014850114</v>
      </c>
      <c r="H30" s="8"/>
      <c r="I30" s="8">
        <f t="shared" si="0"/>
        <v>13014850114</v>
      </c>
      <c r="J30" s="8"/>
      <c r="K30" s="9">
        <f t="shared" si="1"/>
        <v>3.8951116641997754E-2</v>
      </c>
      <c r="L30" s="8"/>
      <c r="M30" s="8">
        <v>0</v>
      </c>
      <c r="N30" s="8"/>
      <c r="O30" s="8">
        <v>0</v>
      </c>
      <c r="P30" s="8"/>
      <c r="Q30" s="8">
        <v>13014850114</v>
      </c>
      <c r="R30" s="8"/>
      <c r="S30" s="8">
        <f t="shared" si="2"/>
        <v>13014850114</v>
      </c>
      <c r="T30" s="8"/>
      <c r="U30" s="9">
        <f t="shared" si="3"/>
        <v>8.1401685532662364E-3</v>
      </c>
    </row>
    <row r="31" spans="1:21">
      <c r="A31" s="1" t="s">
        <v>37</v>
      </c>
      <c r="C31" s="8">
        <v>0</v>
      </c>
      <c r="D31" s="8"/>
      <c r="E31" s="8">
        <v>0</v>
      </c>
      <c r="F31" s="8"/>
      <c r="G31" s="8">
        <v>5872365642</v>
      </c>
      <c r="H31" s="8"/>
      <c r="I31" s="8">
        <f t="shared" si="0"/>
        <v>5872365642</v>
      </c>
      <c r="J31" s="8"/>
      <c r="K31" s="9">
        <f t="shared" si="1"/>
        <v>1.7574939171981156E-2</v>
      </c>
      <c r="L31" s="8"/>
      <c r="M31" s="8">
        <v>0</v>
      </c>
      <c r="N31" s="8"/>
      <c r="O31" s="8">
        <v>0</v>
      </c>
      <c r="P31" s="8"/>
      <c r="Q31" s="8">
        <v>5872365642</v>
      </c>
      <c r="R31" s="8"/>
      <c r="S31" s="8">
        <f t="shared" si="2"/>
        <v>5872365642</v>
      </c>
      <c r="T31" s="8"/>
      <c r="U31" s="9">
        <f t="shared" si="3"/>
        <v>3.6728848748606878E-3</v>
      </c>
    </row>
    <row r="32" spans="1:21">
      <c r="A32" s="1" t="s">
        <v>27</v>
      </c>
      <c r="C32" s="8">
        <v>0</v>
      </c>
      <c r="D32" s="8"/>
      <c r="E32" s="8">
        <v>0</v>
      </c>
      <c r="F32" s="8"/>
      <c r="G32" s="8">
        <v>-3199885322</v>
      </c>
      <c r="H32" s="8"/>
      <c r="I32" s="8">
        <f t="shared" si="0"/>
        <v>-3199885322</v>
      </c>
      <c r="J32" s="8"/>
      <c r="K32" s="9">
        <f t="shared" si="1"/>
        <v>-9.576683966891401E-3</v>
      </c>
      <c r="L32" s="8"/>
      <c r="M32" s="8">
        <v>0</v>
      </c>
      <c r="N32" s="8"/>
      <c r="O32" s="8">
        <v>0</v>
      </c>
      <c r="P32" s="8"/>
      <c r="Q32" s="8">
        <v>5141948546</v>
      </c>
      <c r="R32" s="8"/>
      <c r="S32" s="8">
        <f t="shared" si="2"/>
        <v>5141948546</v>
      </c>
      <c r="T32" s="8"/>
      <c r="U32" s="9">
        <f t="shared" si="3"/>
        <v>3.2160437876758673E-3</v>
      </c>
    </row>
    <row r="33" spans="1:21">
      <c r="A33" s="1" t="s">
        <v>26</v>
      </c>
      <c r="C33" s="8">
        <v>0</v>
      </c>
      <c r="D33" s="8"/>
      <c r="E33" s="8">
        <v>0</v>
      </c>
      <c r="F33" s="8"/>
      <c r="G33" s="8">
        <v>-10576664591</v>
      </c>
      <c r="H33" s="8"/>
      <c r="I33" s="8">
        <f t="shared" si="0"/>
        <v>-10576664591</v>
      </c>
      <c r="J33" s="8"/>
      <c r="K33" s="9">
        <f t="shared" si="1"/>
        <v>-3.1654063823921531E-2</v>
      </c>
      <c r="L33" s="8"/>
      <c r="M33" s="8">
        <v>15138900000</v>
      </c>
      <c r="N33" s="8"/>
      <c r="O33" s="8">
        <v>0</v>
      </c>
      <c r="P33" s="8"/>
      <c r="Q33" s="8">
        <v>-11342477623</v>
      </c>
      <c r="R33" s="8"/>
      <c r="S33" s="8">
        <f t="shared" si="2"/>
        <v>3796422377</v>
      </c>
      <c r="T33" s="8"/>
      <c r="U33" s="9">
        <f t="shared" si="3"/>
        <v>2.374481286951505E-3</v>
      </c>
    </row>
    <row r="34" spans="1:21">
      <c r="A34" s="1" t="s">
        <v>41</v>
      </c>
      <c r="C34" s="8">
        <v>4106587220</v>
      </c>
      <c r="D34" s="8"/>
      <c r="E34" s="8">
        <v>-3042738165</v>
      </c>
      <c r="F34" s="8"/>
      <c r="G34" s="8">
        <v>260284729</v>
      </c>
      <c r="H34" s="8"/>
      <c r="I34" s="8">
        <f t="shared" si="0"/>
        <v>1324133784</v>
      </c>
      <c r="J34" s="8"/>
      <c r="K34" s="9">
        <f t="shared" si="1"/>
        <v>3.9628953863028605E-3</v>
      </c>
      <c r="L34" s="8"/>
      <c r="M34" s="8">
        <v>4106587220</v>
      </c>
      <c r="N34" s="8"/>
      <c r="O34" s="8">
        <v>-2722499648</v>
      </c>
      <c r="P34" s="8"/>
      <c r="Q34" s="8">
        <v>260284729</v>
      </c>
      <c r="R34" s="8"/>
      <c r="S34" s="8">
        <f t="shared" si="2"/>
        <v>1644372301</v>
      </c>
      <c r="T34" s="8"/>
      <c r="U34" s="9">
        <f t="shared" si="3"/>
        <v>1.0284765154585662E-3</v>
      </c>
    </row>
    <row r="35" spans="1:21">
      <c r="A35" s="1" t="s">
        <v>22</v>
      </c>
      <c r="C35" s="8">
        <v>0</v>
      </c>
      <c r="D35" s="8"/>
      <c r="E35" s="8">
        <v>9102405334</v>
      </c>
      <c r="F35" s="8"/>
      <c r="G35" s="8">
        <v>-10737711043</v>
      </c>
      <c r="H35" s="8"/>
      <c r="I35" s="8">
        <f t="shared" si="0"/>
        <v>-1635305709</v>
      </c>
      <c r="J35" s="8"/>
      <c r="K35" s="9">
        <f t="shared" si="1"/>
        <v>-4.8941772558767577E-3</v>
      </c>
      <c r="L35" s="8"/>
      <c r="M35" s="8">
        <v>24638081500</v>
      </c>
      <c r="N35" s="8"/>
      <c r="O35" s="8">
        <v>-13568758951</v>
      </c>
      <c r="P35" s="8"/>
      <c r="Q35" s="8">
        <v>-10737711043</v>
      </c>
      <c r="R35" s="8"/>
      <c r="S35" s="8">
        <f t="shared" si="2"/>
        <v>331611506</v>
      </c>
      <c r="T35" s="8"/>
      <c r="U35" s="9">
        <f t="shared" si="3"/>
        <v>2.0740719481192929E-4</v>
      </c>
    </row>
    <row r="36" spans="1:21">
      <c r="A36" s="1" t="s">
        <v>52</v>
      </c>
      <c r="C36" s="8">
        <v>0</v>
      </c>
      <c r="D36" s="8"/>
      <c r="E36" s="8">
        <v>-9994278289</v>
      </c>
      <c r="F36" s="8"/>
      <c r="G36" s="8">
        <v>12974331102</v>
      </c>
      <c r="H36" s="8"/>
      <c r="I36" s="8">
        <f t="shared" si="0"/>
        <v>2980052813</v>
      </c>
      <c r="J36" s="8"/>
      <c r="K36" s="9">
        <f t="shared" si="1"/>
        <v>8.9187646190111557E-3</v>
      </c>
      <c r="L36" s="8"/>
      <c r="M36" s="8">
        <v>0</v>
      </c>
      <c r="N36" s="8"/>
      <c r="O36" s="8">
        <v>8199085402</v>
      </c>
      <c r="P36" s="8"/>
      <c r="Q36" s="8">
        <v>23017276076</v>
      </c>
      <c r="R36" s="8"/>
      <c r="S36" s="8">
        <f t="shared" si="2"/>
        <v>31216361478</v>
      </c>
      <c r="T36" s="8"/>
      <c r="U36" s="9">
        <f t="shared" si="3"/>
        <v>1.9524346559878267E-2</v>
      </c>
    </row>
    <row r="37" spans="1:21">
      <c r="A37" s="1" t="s">
        <v>47</v>
      </c>
      <c r="C37" s="8">
        <v>0</v>
      </c>
      <c r="D37" s="8"/>
      <c r="E37" s="8">
        <v>13152642078</v>
      </c>
      <c r="F37" s="8"/>
      <c r="G37" s="8">
        <v>1326249979</v>
      </c>
      <c r="H37" s="8"/>
      <c r="I37" s="8">
        <f t="shared" si="0"/>
        <v>14478892057</v>
      </c>
      <c r="J37" s="8"/>
      <c r="K37" s="9">
        <f t="shared" si="1"/>
        <v>4.3332732103648547E-2</v>
      </c>
      <c r="L37" s="8"/>
      <c r="M37" s="8">
        <v>0</v>
      </c>
      <c r="N37" s="8"/>
      <c r="O37" s="8">
        <v>36553706862</v>
      </c>
      <c r="P37" s="8"/>
      <c r="Q37" s="8">
        <v>13659099217</v>
      </c>
      <c r="R37" s="8"/>
      <c r="S37" s="8">
        <f t="shared" si="2"/>
        <v>50212806079</v>
      </c>
      <c r="T37" s="8"/>
      <c r="U37" s="9">
        <f t="shared" si="3"/>
        <v>3.1405717425500849E-2</v>
      </c>
    </row>
    <row r="38" spans="1:21">
      <c r="A38" s="1" t="s">
        <v>50</v>
      </c>
      <c r="C38" s="8">
        <v>0</v>
      </c>
      <c r="D38" s="8"/>
      <c r="E38" s="8">
        <v>0</v>
      </c>
      <c r="F38" s="8"/>
      <c r="G38" s="8">
        <v>15858606208</v>
      </c>
      <c r="H38" s="8"/>
      <c r="I38" s="8">
        <f t="shared" si="0"/>
        <v>15858606208</v>
      </c>
      <c r="J38" s="8"/>
      <c r="K38" s="9">
        <f t="shared" si="1"/>
        <v>4.7461969579107949E-2</v>
      </c>
      <c r="L38" s="8"/>
      <c r="M38" s="8">
        <v>0</v>
      </c>
      <c r="N38" s="8"/>
      <c r="O38" s="8">
        <v>0</v>
      </c>
      <c r="P38" s="8"/>
      <c r="Q38" s="8">
        <v>49114447735</v>
      </c>
      <c r="R38" s="8"/>
      <c r="S38" s="8">
        <f t="shared" si="2"/>
        <v>49114447735</v>
      </c>
      <c r="T38" s="8"/>
      <c r="U38" s="9">
        <f t="shared" si="3"/>
        <v>3.0718746621094216E-2</v>
      </c>
    </row>
    <row r="39" spans="1:21">
      <c r="A39" s="1" t="s">
        <v>15</v>
      </c>
      <c r="C39" s="8">
        <v>0</v>
      </c>
      <c r="D39" s="8"/>
      <c r="E39" s="8">
        <v>-1168137764</v>
      </c>
      <c r="F39" s="8"/>
      <c r="G39" s="8">
        <v>3424123979</v>
      </c>
      <c r="H39" s="8"/>
      <c r="I39" s="8">
        <f t="shared" si="0"/>
        <v>2255986215</v>
      </c>
      <c r="J39" s="8"/>
      <c r="K39" s="9">
        <f t="shared" si="1"/>
        <v>6.7517629041827639E-3</v>
      </c>
      <c r="L39" s="8"/>
      <c r="M39" s="8">
        <v>0</v>
      </c>
      <c r="N39" s="8"/>
      <c r="O39" s="8">
        <v>10032012990</v>
      </c>
      <c r="P39" s="8"/>
      <c r="Q39" s="8">
        <v>3424114815</v>
      </c>
      <c r="R39" s="8"/>
      <c r="S39" s="8">
        <f t="shared" si="2"/>
        <v>13456127805</v>
      </c>
      <c r="T39" s="8"/>
      <c r="U39" s="9">
        <f t="shared" si="3"/>
        <v>8.4161667209033866E-3</v>
      </c>
    </row>
    <row r="40" spans="1:21">
      <c r="A40" s="1" t="s">
        <v>53</v>
      </c>
      <c r="C40" s="8">
        <v>0</v>
      </c>
      <c r="D40" s="8"/>
      <c r="E40" s="8">
        <v>-345449717</v>
      </c>
      <c r="F40" s="8"/>
      <c r="G40" s="8">
        <v>6232785101</v>
      </c>
      <c r="H40" s="8"/>
      <c r="I40" s="8">
        <f t="shared" si="0"/>
        <v>5887335384</v>
      </c>
      <c r="J40" s="8"/>
      <c r="K40" s="9">
        <f t="shared" si="1"/>
        <v>1.7619740930098632E-2</v>
      </c>
      <c r="L40" s="8"/>
      <c r="M40" s="8">
        <v>0</v>
      </c>
      <c r="N40" s="8"/>
      <c r="O40" s="8">
        <v>-346465950</v>
      </c>
      <c r="P40" s="8"/>
      <c r="Q40" s="8">
        <v>6232785101</v>
      </c>
      <c r="R40" s="8"/>
      <c r="S40" s="8">
        <f t="shared" si="2"/>
        <v>5886319151</v>
      </c>
      <c r="T40" s="8"/>
      <c r="U40" s="9">
        <f t="shared" si="3"/>
        <v>3.6816121298174956E-3</v>
      </c>
    </row>
    <row r="41" spans="1:21">
      <c r="A41" s="1" t="s">
        <v>54</v>
      </c>
      <c r="C41" s="8">
        <v>0</v>
      </c>
      <c r="D41" s="8"/>
      <c r="E41" s="8">
        <v>0</v>
      </c>
      <c r="F41" s="8"/>
      <c r="G41" s="8">
        <v>47012389863</v>
      </c>
      <c r="H41" s="8"/>
      <c r="I41" s="8">
        <f t="shared" si="0"/>
        <v>47012389863</v>
      </c>
      <c r="J41" s="8"/>
      <c r="K41" s="9">
        <f t="shared" si="1"/>
        <v>0.14069966731334005</v>
      </c>
      <c r="L41" s="8"/>
      <c r="M41" s="8">
        <v>0</v>
      </c>
      <c r="N41" s="8"/>
      <c r="O41" s="8">
        <v>0</v>
      </c>
      <c r="P41" s="8"/>
      <c r="Q41" s="8">
        <v>78829237197</v>
      </c>
      <c r="R41" s="8"/>
      <c r="S41" s="8">
        <f t="shared" si="2"/>
        <v>78829237197</v>
      </c>
      <c r="T41" s="8"/>
      <c r="U41" s="9">
        <f t="shared" si="3"/>
        <v>4.9303931438959066E-2</v>
      </c>
    </row>
    <row r="42" spans="1:21">
      <c r="A42" s="1" t="s">
        <v>34</v>
      </c>
      <c r="C42" s="8">
        <v>0</v>
      </c>
      <c r="D42" s="8"/>
      <c r="E42" s="8">
        <v>0</v>
      </c>
      <c r="F42" s="8"/>
      <c r="G42" s="8">
        <v>16666561520</v>
      </c>
      <c r="H42" s="8"/>
      <c r="I42" s="8">
        <f t="shared" si="0"/>
        <v>16666561520</v>
      </c>
      <c r="J42" s="8"/>
      <c r="K42" s="9">
        <f t="shared" si="1"/>
        <v>4.988003519827177E-2</v>
      </c>
      <c r="L42" s="8"/>
      <c r="M42" s="8">
        <v>0</v>
      </c>
      <c r="N42" s="8"/>
      <c r="O42" s="8">
        <v>0</v>
      </c>
      <c r="P42" s="8"/>
      <c r="Q42" s="8">
        <v>16322357934</v>
      </c>
      <c r="R42" s="8"/>
      <c r="S42" s="8">
        <f t="shared" si="2"/>
        <v>16322357934</v>
      </c>
      <c r="T42" s="8"/>
      <c r="U42" s="9">
        <f t="shared" si="3"/>
        <v>1.0208857082923949E-2</v>
      </c>
    </row>
    <row r="43" spans="1:21">
      <c r="A43" s="1" t="s">
        <v>49</v>
      </c>
      <c r="C43" s="8">
        <v>0</v>
      </c>
      <c r="D43" s="8"/>
      <c r="E43" s="8">
        <v>35333256376</v>
      </c>
      <c r="F43" s="8"/>
      <c r="G43" s="8">
        <v>6654844182</v>
      </c>
      <c r="H43" s="8"/>
      <c r="I43" s="8">
        <f t="shared" si="0"/>
        <v>41988100558</v>
      </c>
      <c r="J43" s="8"/>
      <c r="K43" s="9">
        <f t="shared" si="1"/>
        <v>0.12566286880640359</v>
      </c>
      <c r="L43" s="8"/>
      <c r="M43" s="8">
        <v>0</v>
      </c>
      <c r="N43" s="8"/>
      <c r="O43" s="8">
        <v>77146674811</v>
      </c>
      <c r="P43" s="8"/>
      <c r="Q43" s="8">
        <v>22775212768</v>
      </c>
      <c r="R43" s="8"/>
      <c r="S43" s="8">
        <f t="shared" si="2"/>
        <v>99921887579</v>
      </c>
      <c r="T43" s="8"/>
      <c r="U43" s="9">
        <f t="shared" si="3"/>
        <v>6.249637913068478E-2</v>
      </c>
    </row>
    <row r="44" spans="1:21">
      <c r="A44" s="1" t="s">
        <v>38</v>
      </c>
      <c r="C44" s="8">
        <v>0</v>
      </c>
      <c r="D44" s="8"/>
      <c r="E44" s="8">
        <v>0</v>
      </c>
      <c r="F44" s="8"/>
      <c r="G44" s="8">
        <v>-82676311043</v>
      </c>
      <c r="H44" s="8"/>
      <c r="I44" s="8">
        <f t="shared" si="0"/>
        <v>-82676311043</v>
      </c>
      <c r="J44" s="8"/>
      <c r="K44" s="9">
        <f t="shared" si="1"/>
        <v>-0.24743539931373348</v>
      </c>
      <c r="L44" s="8"/>
      <c r="M44" s="8">
        <v>100189848300</v>
      </c>
      <c r="N44" s="8"/>
      <c r="O44" s="8">
        <v>0</v>
      </c>
      <c r="P44" s="8"/>
      <c r="Q44" s="8">
        <v>-44074290772</v>
      </c>
      <c r="R44" s="8"/>
      <c r="S44" s="8">
        <f t="shared" si="2"/>
        <v>56115557528</v>
      </c>
      <c r="T44" s="8"/>
      <c r="U44" s="9">
        <f t="shared" si="3"/>
        <v>3.5097607174673612E-2</v>
      </c>
    </row>
    <row r="45" spans="1:21">
      <c r="A45" s="1" t="s">
        <v>60</v>
      </c>
      <c r="C45" s="8">
        <v>0</v>
      </c>
      <c r="D45" s="8"/>
      <c r="E45" s="8">
        <v>0</v>
      </c>
      <c r="F45" s="8"/>
      <c r="G45" s="8">
        <v>518746301</v>
      </c>
      <c r="H45" s="8"/>
      <c r="I45" s="8">
        <f t="shared" si="0"/>
        <v>518746301</v>
      </c>
      <c r="J45" s="8"/>
      <c r="K45" s="9">
        <f t="shared" si="1"/>
        <v>1.5525148196766912E-3</v>
      </c>
      <c r="L45" s="8"/>
      <c r="M45" s="8">
        <v>0</v>
      </c>
      <c r="N45" s="8"/>
      <c r="O45" s="8">
        <v>0</v>
      </c>
      <c r="P45" s="8"/>
      <c r="Q45" s="8">
        <v>518746301</v>
      </c>
      <c r="R45" s="8"/>
      <c r="S45" s="8">
        <f t="shared" si="2"/>
        <v>518746301</v>
      </c>
      <c r="T45" s="8"/>
      <c r="U45" s="9">
        <f t="shared" si="3"/>
        <v>3.244510916019745E-4</v>
      </c>
    </row>
    <row r="46" spans="1:21">
      <c r="A46" s="1" t="s">
        <v>42</v>
      </c>
      <c r="C46" s="8">
        <v>21853757414</v>
      </c>
      <c r="D46" s="8"/>
      <c r="E46" s="8">
        <v>-24365811962</v>
      </c>
      <c r="F46" s="8"/>
      <c r="G46" s="8">
        <v>23600649</v>
      </c>
      <c r="H46" s="8"/>
      <c r="I46" s="8">
        <f t="shared" si="0"/>
        <v>-2488453899</v>
      </c>
      <c r="J46" s="8"/>
      <c r="K46" s="9">
        <f t="shared" si="1"/>
        <v>-7.4474970690533064E-3</v>
      </c>
      <c r="L46" s="8"/>
      <c r="M46" s="8">
        <v>21853757414</v>
      </c>
      <c r="N46" s="8"/>
      <c r="O46" s="8">
        <v>-19304021414</v>
      </c>
      <c r="P46" s="8"/>
      <c r="Q46" s="8">
        <v>963190886</v>
      </c>
      <c r="R46" s="8"/>
      <c r="S46" s="8">
        <f t="shared" si="2"/>
        <v>3512926886</v>
      </c>
      <c r="T46" s="8"/>
      <c r="U46" s="9">
        <f t="shared" si="3"/>
        <v>2.1971683666629654E-3</v>
      </c>
    </row>
    <row r="47" spans="1:21">
      <c r="A47" s="1" t="s">
        <v>39</v>
      </c>
      <c r="C47" s="8">
        <v>0</v>
      </c>
      <c r="D47" s="8"/>
      <c r="E47" s="8">
        <v>-114628704</v>
      </c>
      <c r="F47" s="8"/>
      <c r="G47" s="8">
        <v>506591660</v>
      </c>
      <c r="H47" s="8"/>
      <c r="I47" s="8">
        <f t="shared" si="0"/>
        <v>391962956</v>
      </c>
      <c r="J47" s="8"/>
      <c r="K47" s="9">
        <f t="shared" si="1"/>
        <v>1.1730749631972466E-3</v>
      </c>
      <c r="L47" s="8"/>
      <c r="M47" s="8">
        <v>0</v>
      </c>
      <c r="N47" s="8"/>
      <c r="O47" s="8">
        <v>76258067</v>
      </c>
      <c r="P47" s="8"/>
      <c r="Q47" s="8">
        <v>506591660</v>
      </c>
      <c r="R47" s="8"/>
      <c r="S47" s="8">
        <f t="shared" si="2"/>
        <v>582849727</v>
      </c>
      <c r="T47" s="8"/>
      <c r="U47" s="9">
        <f t="shared" si="3"/>
        <v>3.6454472986220449E-4</v>
      </c>
    </row>
    <row r="48" spans="1:21">
      <c r="A48" s="1" t="s">
        <v>31</v>
      </c>
      <c r="C48" s="8">
        <v>0</v>
      </c>
      <c r="D48" s="8"/>
      <c r="E48" s="8">
        <v>0</v>
      </c>
      <c r="F48" s="8"/>
      <c r="G48" s="8">
        <v>6397834113</v>
      </c>
      <c r="H48" s="8"/>
      <c r="I48" s="8">
        <f t="shared" si="0"/>
        <v>6397834113</v>
      </c>
      <c r="J48" s="8"/>
      <c r="K48" s="9">
        <f t="shared" si="1"/>
        <v>1.9147572243152399E-2</v>
      </c>
      <c r="L48" s="8"/>
      <c r="M48" s="8">
        <v>0</v>
      </c>
      <c r="N48" s="8"/>
      <c r="O48" s="8">
        <v>0</v>
      </c>
      <c r="P48" s="8"/>
      <c r="Q48" s="8">
        <v>6397818206</v>
      </c>
      <c r="R48" s="8"/>
      <c r="S48" s="8">
        <f t="shared" si="2"/>
        <v>6397818206</v>
      </c>
      <c r="T48" s="8"/>
      <c r="U48" s="9">
        <f t="shared" si="3"/>
        <v>4.0015304143974726E-3</v>
      </c>
    </row>
    <row r="49" spans="1:21">
      <c r="A49" s="1" t="s">
        <v>59</v>
      </c>
      <c r="C49" s="8">
        <v>0</v>
      </c>
      <c r="D49" s="8"/>
      <c r="E49" s="8">
        <v>0</v>
      </c>
      <c r="F49" s="8"/>
      <c r="G49" s="8">
        <v>6338509945</v>
      </c>
      <c r="H49" s="8"/>
      <c r="I49" s="8">
        <f t="shared" si="0"/>
        <v>6338509945</v>
      </c>
      <c r="J49" s="8"/>
      <c r="K49" s="9">
        <f t="shared" si="1"/>
        <v>1.8970025627769421E-2</v>
      </c>
      <c r="L49" s="8"/>
      <c r="M49" s="8">
        <v>0</v>
      </c>
      <c r="N49" s="8"/>
      <c r="O49" s="8">
        <v>0</v>
      </c>
      <c r="P49" s="8"/>
      <c r="Q49" s="8">
        <v>8311125491</v>
      </c>
      <c r="R49" s="8"/>
      <c r="S49" s="8">
        <f t="shared" si="2"/>
        <v>8311125491</v>
      </c>
      <c r="T49" s="8"/>
      <c r="U49" s="9">
        <f t="shared" si="3"/>
        <v>5.1982129468638779E-3</v>
      </c>
    </row>
    <row r="50" spans="1:21">
      <c r="A50" s="1" t="s">
        <v>391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9">
        <f t="shared" si="1"/>
        <v>0</v>
      </c>
      <c r="L50" s="8"/>
      <c r="M50" s="8">
        <v>0</v>
      </c>
      <c r="N50" s="8"/>
      <c r="O50" s="8">
        <v>0</v>
      </c>
      <c r="P50" s="8"/>
      <c r="Q50" s="8">
        <v>217108843</v>
      </c>
      <c r="R50" s="8"/>
      <c r="S50" s="8">
        <f t="shared" si="2"/>
        <v>217108843</v>
      </c>
      <c r="T50" s="8"/>
      <c r="U50" s="9">
        <f t="shared" si="3"/>
        <v>1.3579123546905388E-4</v>
      </c>
    </row>
    <row r="51" spans="1:21">
      <c r="A51" s="1" t="s">
        <v>44</v>
      </c>
      <c r="C51" s="8">
        <v>0</v>
      </c>
      <c r="D51" s="8"/>
      <c r="E51" s="8">
        <v>1066105796</v>
      </c>
      <c r="F51" s="8"/>
      <c r="G51" s="8">
        <v>0</v>
      </c>
      <c r="H51" s="8"/>
      <c r="I51" s="8">
        <f t="shared" si="0"/>
        <v>1066105796</v>
      </c>
      <c r="J51" s="8"/>
      <c r="K51" s="9">
        <f t="shared" si="1"/>
        <v>3.1906638070335184E-3</v>
      </c>
      <c r="L51" s="8"/>
      <c r="M51" s="8">
        <v>0</v>
      </c>
      <c r="N51" s="8"/>
      <c r="O51" s="8">
        <v>9576565617</v>
      </c>
      <c r="P51" s="8"/>
      <c r="Q51" s="8">
        <v>18166323867</v>
      </c>
      <c r="R51" s="8"/>
      <c r="S51" s="8">
        <f t="shared" si="2"/>
        <v>27742889484</v>
      </c>
      <c r="T51" s="8"/>
      <c r="U51" s="9">
        <f t="shared" si="3"/>
        <v>1.7351855348028283E-2</v>
      </c>
    </row>
    <row r="52" spans="1:21">
      <c r="A52" s="1" t="s">
        <v>392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9">
        <f t="shared" si="1"/>
        <v>0</v>
      </c>
      <c r="L52" s="8"/>
      <c r="M52" s="8">
        <v>0</v>
      </c>
      <c r="N52" s="8"/>
      <c r="O52" s="8">
        <v>0</v>
      </c>
      <c r="P52" s="8"/>
      <c r="Q52" s="8">
        <v>8622537941</v>
      </c>
      <c r="R52" s="8"/>
      <c r="S52" s="8">
        <f t="shared" si="2"/>
        <v>8622537941</v>
      </c>
      <c r="T52" s="8"/>
      <c r="U52" s="9">
        <f t="shared" si="3"/>
        <v>5.392986594687817E-3</v>
      </c>
    </row>
    <row r="53" spans="1:21">
      <c r="A53" s="1" t="s">
        <v>393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9">
        <f t="shared" si="1"/>
        <v>0</v>
      </c>
      <c r="L53" s="8"/>
      <c r="M53" s="8">
        <v>0</v>
      </c>
      <c r="N53" s="8"/>
      <c r="O53" s="8">
        <v>0</v>
      </c>
      <c r="P53" s="8"/>
      <c r="Q53" s="8">
        <v>2614510658</v>
      </c>
      <c r="R53" s="8"/>
      <c r="S53" s="8">
        <f t="shared" si="2"/>
        <v>2614510658</v>
      </c>
      <c r="T53" s="8"/>
      <c r="U53" s="9">
        <f t="shared" si="3"/>
        <v>1.6352518280281609E-3</v>
      </c>
    </row>
    <row r="54" spans="1:21">
      <c r="A54" s="1" t="s">
        <v>46</v>
      </c>
      <c r="C54" s="8">
        <v>0</v>
      </c>
      <c r="D54" s="8"/>
      <c r="E54" s="8">
        <v>7864328597</v>
      </c>
      <c r="F54" s="8"/>
      <c r="G54" s="8">
        <v>0</v>
      </c>
      <c r="H54" s="8"/>
      <c r="I54" s="8">
        <f t="shared" si="0"/>
        <v>7864328597</v>
      </c>
      <c r="J54" s="8"/>
      <c r="K54" s="9">
        <f t="shared" si="1"/>
        <v>2.35365277209942E-2</v>
      </c>
      <c r="L54" s="8"/>
      <c r="M54" s="8">
        <v>0</v>
      </c>
      <c r="N54" s="8"/>
      <c r="O54" s="8">
        <v>51739597617</v>
      </c>
      <c r="P54" s="8"/>
      <c r="Q54" s="8">
        <v>61080799943</v>
      </c>
      <c r="R54" s="8"/>
      <c r="S54" s="8">
        <f t="shared" si="2"/>
        <v>112820397560</v>
      </c>
      <c r="T54" s="8"/>
      <c r="U54" s="9">
        <f t="shared" si="3"/>
        <v>7.056378247468359E-2</v>
      </c>
    </row>
    <row r="55" spans="1:21">
      <c r="A55" s="1" t="s">
        <v>394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9">
        <f t="shared" si="1"/>
        <v>0</v>
      </c>
      <c r="L55" s="8"/>
      <c r="M55" s="8">
        <v>0</v>
      </c>
      <c r="N55" s="8"/>
      <c r="O55" s="8">
        <v>0</v>
      </c>
      <c r="P55" s="8"/>
      <c r="Q55" s="8">
        <v>19576955542</v>
      </c>
      <c r="R55" s="8"/>
      <c r="S55" s="8">
        <f t="shared" si="2"/>
        <v>19576955542</v>
      </c>
      <c r="T55" s="8"/>
      <c r="U55" s="9">
        <f t="shared" si="3"/>
        <v>1.224445279629131E-2</v>
      </c>
    </row>
    <row r="56" spans="1:21">
      <c r="A56" s="1" t="s">
        <v>395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9">
        <f t="shared" si="1"/>
        <v>0</v>
      </c>
      <c r="L56" s="8"/>
      <c r="M56" s="8">
        <v>0</v>
      </c>
      <c r="N56" s="8"/>
      <c r="O56" s="8">
        <v>0</v>
      </c>
      <c r="P56" s="8"/>
      <c r="Q56" s="8">
        <v>13120492345</v>
      </c>
      <c r="R56" s="8"/>
      <c r="S56" s="8">
        <f t="shared" si="2"/>
        <v>13120492345</v>
      </c>
      <c r="T56" s="8"/>
      <c r="U56" s="9">
        <f t="shared" si="3"/>
        <v>8.2062427346168195E-3</v>
      </c>
    </row>
    <row r="57" spans="1:21">
      <c r="A57" s="1" t="s">
        <v>396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9">
        <f t="shared" si="1"/>
        <v>0</v>
      </c>
      <c r="L57" s="8"/>
      <c r="M57" s="8">
        <v>0</v>
      </c>
      <c r="N57" s="8"/>
      <c r="O57" s="8">
        <v>0</v>
      </c>
      <c r="P57" s="8"/>
      <c r="Q57" s="8">
        <v>-1719415041</v>
      </c>
      <c r="R57" s="8"/>
      <c r="S57" s="8">
        <f t="shared" si="2"/>
        <v>-1719415041</v>
      </c>
      <c r="T57" s="8"/>
      <c r="U57" s="9">
        <f t="shared" si="3"/>
        <v>-1.075412173337702E-3</v>
      </c>
    </row>
    <row r="58" spans="1:21">
      <c r="A58" s="1" t="s">
        <v>397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9">
        <f t="shared" si="1"/>
        <v>0</v>
      </c>
      <c r="L58" s="8"/>
      <c r="M58" s="8">
        <v>0</v>
      </c>
      <c r="N58" s="8"/>
      <c r="O58" s="8">
        <v>0</v>
      </c>
      <c r="P58" s="8"/>
      <c r="Q58" s="8">
        <v>3655938658</v>
      </c>
      <c r="R58" s="8"/>
      <c r="S58" s="8">
        <f t="shared" si="2"/>
        <v>3655938658</v>
      </c>
      <c r="T58" s="8"/>
      <c r="U58" s="9">
        <f t="shared" si="3"/>
        <v>2.2866154151486811E-3</v>
      </c>
    </row>
    <row r="59" spans="1:21">
      <c r="A59" s="1" t="s">
        <v>398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9">
        <f t="shared" si="1"/>
        <v>0</v>
      </c>
      <c r="L59" s="8"/>
      <c r="M59" s="8">
        <v>0</v>
      </c>
      <c r="N59" s="8"/>
      <c r="O59" s="8">
        <v>0</v>
      </c>
      <c r="P59" s="8"/>
      <c r="Q59" s="8">
        <v>3011774763</v>
      </c>
      <c r="R59" s="8"/>
      <c r="S59" s="8">
        <f t="shared" si="2"/>
        <v>3011774763</v>
      </c>
      <c r="T59" s="8"/>
      <c r="U59" s="9">
        <f t="shared" si="3"/>
        <v>1.8837215949895091E-3</v>
      </c>
    </row>
    <row r="60" spans="1:21">
      <c r="A60" s="1" t="s">
        <v>399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>C60+E60+G60</f>
        <v>0</v>
      </c>
      <c r="J60" s="8"/>
      <c r="K60" s="9">
        <f t="shared" si="1"/>
        <v>0</v>
      </c>
      <c r="L60" s="8"/>
      <c r="M60" s="8">
        <v>0</v>
      </c>
      <c r="N60" s="8"/>
      <c r="O60" s="8">
        <v>0</v>
      </c>
      <c r="P60" s="8"/>
      <c r="Q60" s="8">
        <v>56915727369</v>
      </c>
      <c r="R60" s="8"/>
      <c r="S60" s="8">
        <f t="shared" si="2"/>
        <v>56915727369</v>
      </c>
      <c r="T60" s="8"/>
      <c r="U60" s="9">
        <f t="shared" si="3"/>
        <v>3.5598075279947732E-2</v>
      </c>
    </row>
    <row r="61" spans="1:21">
      <c r="A61" s="1" t="s">
        <v>29</v>
      </c>
      <c r="C61" s="8">
        <v>0</v>
      </c>
      <c r="D61" s="8"/>
      <c r="E61" s="8">
        <v>27983</v>
      </c>
      <c r="F61" s="8"/>
      <c r="G61" s="8">
        <v>0</v>
      </c>
      <c r="H61" s="8"/>
      <c r="I61" s="8">
        <f t="shared" si="0"/>
        <v>27983</v>
      </c>
      <c r="J61" s="8"/>
      <c r="K61" s="9">
        <f t="shared" si="1"/>
        <v>8.3748109847269734E-8</v>
      </c>
      <c r="L61" s="8"/>
      <c r="M61" s="8">
        <v>0</v>
      </c>
      <c r="N61" s="8"/>
      <c r="O61" s="8">
        <v>72719</v>
      </c>
      <c r="P61" s="8"/>
      <c r="Q61" s="8">
        <v>637852458</v>
      </c>
      <c r="R61" s="8"/>
      <c r="S61" s="8">
        <f t="shared" si="2"/>
        <v>637925177</v>
      </c>
      <c r="T61" s="8"/>
      <c r="U61" s="9">
        <f t="shared" si="3"/>
        <v>3.9899179934206949E-4</v>
      </c>
    </row>
    <row r="62" spans="1:21">
      <c r="A62" s="1" t="s">
        <v>400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9">
        <f t="shared" si="1"/>
        <v>0</v>
      </c>
      <c r="L62" s="8"/>
      <c r="M62" s="8">
        <v>0</v>
      </c>
      <c r="N62" s="8"/>
      <c r="O62" s="8">
        <v>0</v>
      </c>
      <c r="P62" s="8"/>
      <c r="Q62" s="8">
        <v>524166245</v>
      </c>
      <c r="R62" s="8"/>
      <c r="S62" s="8">
        <f>M62+O62+Q62</f>
        <v>524166245</v>
      </c>
      <c r="T62" s="8"/>
      <c r="U62" s="9">
        <f t="shared" si="3"/>
        <v>3.2784100829888712E-4</v>
      </c>
    </row>
    <row r="63" spans="1:21">
      <c r="A63" s="1" t="s">
        <v>401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>C63+E63+G63</f>
        <v>0</v>
      </c>
      <c r="J63" s="8"/>
      <c r="K63" s="9">
        <f t="shared" si="1"/>
        <v>0</v>
      </c>
      <c r="L63" s="8"/>
      <c r="M63" s="8">
        <v>0</v>
      </c>
      <c r="N63" s="8"/>
      <c r="O63" s="8">
        <v>0</v>
      </c>
      <c r="P63" s="8"/>
      <c r="Q63" s="8">
        <v>6639232190</v>
      </c>
      <c r="R63" s="8"/>
      <c r="S63" s="8">
        <f>M63+O63+Q63</f>
        <v>6639232190</v>
      </c>
      <c r="T63" s="8"/>
      <c r="U63" s="9">
        <f>S63/$S$67</f>
        <v>4.152523357355887E-3</v>
      </c>
    </row>
    <row r="64" spans="1:21">
      <c r="A64" s="1" t="s">
        <v>402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9">
        <f t="shared" si="1"/>
        <v>0</v>
      </c>
      <c r="L64" s="8"/>
      <c r="M64" s="8">
        <v>0</v>
      </c>
      <c r="N64" s="8"/>
      <c r="O64" s="8">
        <v>0</v>
      </c>
      <c r="P64" s="8"/>
      <c r="Q64" s="8">
        <v>8331550005</v>
      </c>
      <c r="R64" s="8"/>
      <c r="S64" s="8">
        <f t="shared" si="2"/>
        <v>8331550005</v>
      </c>
      <c r="T64" s="8"/>
      <c r="U64" s="9">
        <f t="shared" si="3"/>
        <v>5.2109875070871798E-3</v>
      </c>
    </row>
    <row r="65" spans="1:21">
      <c r="A65" s="1" t="s">
        <v>51</v>
      </c>
      <c r="C65" s="8">
        <v>0</v>
      </c>
      <c r="D65" s="8"/>
      <c r="E65" s="8">
        <v>14928</v>
      </c>
      <c r="F65" s="8"/>
      <c r="G65" s="8">
        <v>0</v>
      </c>
      <c r="H65" s="8"/>
      <c r="I65" s="8">
        <f t="shared" si="0"/>
        <v>14928</v>
      </c>
      <c r="J65" s="8"/>
      <c r="K65" s="9">
        <f t="shared" si="1"/>
        <v>4.4676831783584415E-8</v>
      </c>
      <c r="L65" s="8"/>
      <c r="M65" s="8">
        <v>0</v>
      </c>
      <c r="N65" s="8"/>
      <c r="O65" s="8">
        <v>257259</v>
      </c>
      <c r="P65" s="8"/>
      <c r="Q65" s="8">
        <v>43424336936</v>
      </c>
      <c r="R65" s="8"/>
      <c r="S65" s="8">
        <f t="shared" si="2"/>
        <v>43424594195</v>
      </c>
      <c r="T65" s="8"/>
      <c r="U65" s="9">
        <f t="shared" si="3"/>
        <v>2.7160014368835979E-2</v>
      </c>
    </row>
    <row r="66" spans="1:21">
      <c r="A66" s="1" t="s">
        <v>61</v>
      </c>
      <c r="C66" s="8">
        <v>0</v>
      </c>
      <c r="D66" s="8"/>
      <c r="E66" s="8">
        <v>30929832261</v>
      </c>
      <c r="F66" s="8"/>
      <c r="G66" s="8">
        <v>0</v>
      </c>
      <c r="H66" s="8"/>
      <c r="I66" s="8">
        <f>C66+E66+G66</f>
        <v>30929832261</v>
      </c>
      <c r="J66" s="8"/>
      <c r="K66" s="9">
        <f t="shared" si="1"/>
        <v>9.2567451300856071E-2</v>
      </c>
      <c r="L66" s="8"/>
      <c r="M66" s="8">
        <v>0</v>
      </c>
      <c r="N66" s="8"/>
      <c r="O66" s="8">
        <v>30929832261</v>
      </c>
      <c r="P66" s="8"/>
      <c r="Q66" s="8">
        <v>0</v>
      </c>
      <c r="R66" s="8"/>
      <c r="S66" s="8">
        <f>M66+O66+Q66</f>
        <v>30929832261</v>
      </c>
      <c r="T66" s="8"/>
      <c r="U66" s="9">
        <f t="shared" si="3"/>
        <v>1.9345136188542028E-2</v>
      </c>
    </row>
    <row r="67" spans="1:21" ht="24.75" thickBot="1">
      <c r="C67" s="18">
        <f>SUM(C8:C66)</f>
        <v>25960344634</v>
      </c>
      <c r="D67" s="8"/>
      <c r="E67" s="18">
        <f>SUM(E8:E66)</f>
        <v>47749366795</v>
      </c>
      <c r="F67" s="8"/>
      <c r="G67" s="18">
        <f>SUM(G8:G66)</f>
        <v>260423202747</v>
      </c>
      <c r="H67" s="8"/>
      <c r="I67" s="18">
        <f>SUM(I8:I66)</f>
        <v>334132914176</v>
      </c>
      <c r="J67" s="8"/>
      <c r="K67" s="10">
        <f>SUM(K8:K66)</f>
        <v>1.0000000000000002</v>
      </c>
      <c r="L67" s="8"/>
      <c r="M67" s="18">
        <f>SUM(M8:M66)</f>
        <v>580049350699</v>
      </c>
      <c r="N67" s="8"/>
      <c r="O67" s="18">
        <f>SUM(O8:O66)</f>
        <v>244129683801</v>
      </c>
      <c r="P67" s="8"/>
      <c r="Q67" s="18">
        <f>SUM(Q8:Q66)</f>
        <v>774663793979</v>
      </c>
      <c r="R67" s="8"/>
      <c r="S67" s="18">
        <f>SUM(S8:S66)</f>
        <v>1598842828479</v>
      </c>
      <c r="T67" s="8"/>
      <c r="U67" s="10">
        <f>SUM(U8:U66)</f>
        <v>0.99999999999999978</v>
      </c>
    </row>
    <row r="68" spans="1:21" ht="24.75" thickTop="1">
      <c r="C68" s="17"/>
      <c r="E68" s="17"/>
      <c r="G68" s="17"/>
      <c r="M68" s="17"/>
      <c r="O68" s="17"/>
      <c r="Q68" s="17"/>
    </row>
    <row r="70" spans="1:21">
      <c r="K70" s="2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4"/>
  <sheetViews>
    <sheetView rightToLeft="1" workbookViewId="0">
      <selection activeCell="G39" sqref="G39"/>
    </sheetView>
  </sheetViews>
  <sheetFormatPr defaultRowHeight="24"/>
  <cols>
    <col min="1" max="1" width="35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343</v>
      </c>
      <c r="C6" s="22" t="s">
        <v>341</v>
      </c>
      <c r="D6" s="22" t="s">
        <v>341</v>
      </c>
      <c r="E6" s="22" t="s">
        <v>341</v>
      </c>
      <c r="F6" s="22" t="s">
        <v>341</v>
      </c>
      <c r="G6" s="22" t="s">
        <v>341</v>
      </c>
      <c r="H6" s="22" t="s">
        <v>341</v>
      </c>
      <c r="I6" s="22" t="s">
        <v>341</v>
      </c>
      <c r="K6" s="22" t="s">
        <v>342</v>
      </c>
      <c r="L6" s="22" t="s">
        <v>342</v>
      </c>
      <c r="M6" s="22" t="s">
        <v>342</v>
      </c>
      <c r="N6" s="22" t="s">
        <v>342</v>
      </c>
      <c r="O6" s="22" t="s">
        <v>342</v>
      </c>
      <c r="P6" s="22" t="s">
        <v>342</v>
      </c>
      <c r="Q6" s="22" t="s">
        <v>342</v>
      </c>
    </row>
    <row r="7" spans="1:17" ht="24.75">
      <c r="A7" s="22" t="s">
        <v>343</v>
      </c>
      <c r="C7" s="22" t="s">
        <v>415</v>
      </c>
      <c r="E7" s="22" t="s">
        <v>412</v>
      </c>
      <c r="G7" s="22" t="s">
        <v>413</v>
      </c>
      <c r="I7" s="22" t="s">
        <v>416</v>
      </c>
      <c r="K7" s="22" t="s">
        <v>415</v>
      </c>
      <c r="M7" s="22" t="s">
        <v>412</v>
      </c>
      <c r="O7" s="22" t="s">
        <v>413</v>
      </c>
      <c r="Q7" s="22" t="s">
        <v>416</v>
      </c>
    </row>
    <row r="8" spans="1:17">
      <c r="A8" s="1" t="s">
        <v>273</v>
      </c>
      <c r="C8" s="8">
        <v>67150429280</v>
      </c>
      <c r="D8" s="8"/>
      <c r="E8" s="8">
        <v>-61793343619</v>
      </c>
      <c r="F8" s="8"/>
      <c r="G8" s="8">
        <v>29920764805</v>
      </c>
      <c r="H8" s="8"/>
      <c r="I8" s="8">
        <f>G8+E8+C8</f>
        <v>35277850466</v>
      </c>
      <c r="J8" s="8"/>
      <c r="K8" s="8">
        <v>538114918495</v>
      </c>
      <c r="L8" s="8"/>
      <c r="M8" s="8">
        <v>-133856951047</v>
      </c>
      <c r="N8" s="8"/>
      <c r="O8" s="8">
        <v>29937614157</v>
      </c>
      <c r="P8" s="8"/>
      <c r="Q8" s="8">
        <f>O8+M8+K8</f>
        <v>434195581605</v>
      </c>
    </row>
    <row r="9" spans="1:17">
      <c r="A9" s="1" t="s">
        <v>210</v>
      </c>
      <c r="C9" s="8">
        <v>0</v>
      </c>
      <c r="D9" s="8"/>
      <c r="E9" s="8">
        <v>0</v>
      </c>
      <c r="F9" s="8"/>
      <c r="G9" s="8">
        <v>26021675815</v>
      </c>
      <c r="H9" s="8"/>
      <c r="I9" s="8">
        <f t="shared" ref="I9:I72" si="0">G9+E9+C9</f>
        <v>26021675815</v>
      </c>
      <c r="J9" s="8"/>
      <c r="K9" s="8">
        <v>0</v>
      </c>
      <c r="L9" s="8"/>
      <c r="M9" s="8">
        <v>0</v>
      </c>
      <c r="N9" s="8"/>
      <c r="O9" s="8">
        <v>26021675815</v>
      </c>
      <c r="P9" s="8"/>
      <c r="Q9" s="8">
        <f t="shared" ref="Q9:Q72" si="1">O9+M9+K9</f>
        <v>26021675815</v>
      </c>
    </row>
    <row r="10" spans="1:17">
      <c r="A10" s="1" t="s">
        <v>132</v>
      </c>
      <c r="C10" s="8">
        <v>0</v>
      </c>
      <c r="D10" s="8"/>
      <c r="E10" s="8">
        <v>0</v>
      </c>
      <c r="F10" s="8"/>
      <c r="G10" s="8">
        <v>90030243</v>
      </c>
      <c r="H10" s="8"/>
      <c r="I10" s="8">
        <f t="shared" si="0"/>
        <v>90030243</v>
      </c>
      <c r="J10" s="8"/>
      <c r="K10" s="8">
        <v>0</v>
      </c>
      <c r="L10" s="8"/>
      <c r="M10" s="8">
        <v>0</v>
      </c>
      <c r="N10" s="8"/>
      <c r="O10" s="8">
        <v>3766121891</v>
      </c>
      <c r="P10" s="8"/>
      <c r="Q10" s="8">
        <f t="shared" si="1"/>
        <v>3766121891</v>
      </c>
    </row>
    <row r="11" spans="1:17">
      <c r="A11" s="1" t="s">
        <v>373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35470857771</v>
      </c>
      <c r="L11" s="8"/>
      <c r="M11" s="8">
        <v>0</v>
      </c>
      <c r="N11" s="8"/>
      <c r="O11" s="8">
        <v>10570110989</v>
      </c>
      <c r="P11" s="8"/>
      <c r="Q11" s="8">
        <f t="shared" si="1"/>
        <v>46040968760</v>
      </c>
    </row>
    <row r="12" spans="1:17">
      <c r="A12" s="1" t="s">
        <v>360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27593682154</v>
      </c>
      <c r="L12" s="8"/>
      <c r="M12" s="8">
        <v>0</v>
      </c>
      <c r="N12" s="8"/>
      <c r="O12" s="8">
        <v>3510615460</v>
      </c>
      <c r="P12" s="8"/>
      <c r="Q12" s="8">
        <f t="shared" si="1"/>
        <v>31104297614</v>
      </c>
    </row>
    <row r="13" spans="1:17">
      <c r="A13" s="1" t="s">
        <v>405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0</v>
      </c>
      <c r="L13" s="8"/>
      <c r="M13" s="8">
        <v>0</v>
      </c>
      <c r="N13" s="8"/>
      <c r="O13" s="8">
        <v>149603455736</v>
      </c>
      <c r="P13" s="8"/>
      <c r="Q13" s="8">
        <f t="shared" si="1"/>
        <v>149603455736</v>
      </c>
    </row>
    <row r="14" spans="1:17">
      <c r="A14" s="1" t="s">
        <v>131</v>
      </c>
      <c r="C14" s="8">
        <v>0</v>
      </c>
      <c r="D14" s="8"/>
      <c r="E14" s="8">
        <v>20014355310</v>
      </c>
      <c r="F14" s="8"/>
      <c r="G14" s="8">
        <v>0</v>
      </c>
      <c r="H14" s="8"/>
      <c r="I14" s="8">
        <f t="shared" si="0"/>
        <v>20014355310</v>
      </c>
      <c r="J14" s="8"/>
      <c r="K14" s="8">
        <v>0</v>
      </c>
      <c r="L14" s="8"/>
      <c r="M14" s="8">
        <v>87097273496</v>
      </c>
      <c r="N14" s="8"/>
      <c r="O14" s="8">
        <v>86800569166</v>
      </c>
      <c r="P14" s="8"/>
      <c r="Q14" s="8">
        <f t="shared" si="1"/>
        <v>173897842662</v>
      </c>
    </row>
    <row r="15" spans="1:17">
      <c r="A15" s="1" t="s">
        <v>199</v>
      </c>
      <c r="C15" s="8">
        <v>0</v>
      </c>
      <c r="D15" s="8"/>
      <c r="E15" s="8">
        <v>39413387181</v>
      </c>
      <c r="F15" s="8"/>
      <c r="G15" s="8">
        <v>0</v>
      </c>
      <c r="H15" s="8"/>
      <c r="I15" s="8">
        <f t="shared" si="0"/>
        <v>39413387181</v>
      </c>
      <c r="J15" s="8"/>
      <c r="K15" s="8">
        <v>0</v>
      </c>
      <c r="L15" s="8"/>
      <c r="M15" s="8">
        <v>429382315409</v>
      </c>
      <c r="N15" s="8"/>
      <c r="O15" s="8">
        <v>3249882</v>
      </c>
      <c r="P15" s="8"/>
      <c r="Q15" s="8">
        <f t="shared" si="1"/>
        <v>429385565291</v>
      </c>
    </row>
    <row r="16" spans="1:17">
      <c r="A16" s="1" t="s">
        <v>226</v>
      </c>
      <c r="C16" s="8">
        <v>0</v>
      </c>
      <c r="D16" s="8"/>
      <c r="E16" s="8">
        <v>17385211594</v>
      </c>
      <c r="F16" s="8"/>
      <c r="G16" s="8">
        <v>0</v>
      </c>
      <c r="H16" s="8"/>
      <c r="I16" s="8">
        <f t="shared" si="0"/>
        <v>17385211594</v>
      </c>
      <c r="J16" s="8"/>
      <c r="K16" s="8">
        <v>0</v>
      </c>
      <c r="L16" s="8"/>
      <c r="M16" s="8">
        <v>42911004728</v>
      </c>
      <c r="N16" s="8"/>
      <c r="O16" s="8">
        <v>1701749088</v>
      </c>
      <c r="P16" s="8"/>
      <c r="Q16" s="8">
        <f t="shared" si="1"/>
        <v>44612753816</v>
      </c>
    </row>
    <row r="17" spans="1:17">
      <c r="A17" s="1" t="s">
        <v>366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21325574138</v>
      </c>
      <c r="L17" s="8"/>
      <c r="M17" s="8">
        <v>0</v>
      </c>
      <c r="N17" s="8"/>
      <c r="O17" s="8">
        <v>2717772235</v>
      </c>
      <c r="P17" s="8"/>
      <c r="Q17" s="8">
        <f t="shared" si="1"/>
        <v>24043346373</v>
      </c>
    </row>
    <row r="18" spans="1:17">
      <c r="A18" s="1" t="s">
        <v>276</v>
      </c>
      <c r="C18" s="8">
        <v>15125444755</v>
      </c>
      <c r="D18" s="8"/>
      <c r="E18" s="8">
        <v>-16436025549</v>
      </c>
      <c r="F18" s="8"/>
      <c r="G18" s="8">
        <v>0</v>
      </c>
      <c r="H18" s="8"/>
      <c r="I18" s="8">
        <f t="shared" si="0"/>
        <v>-1310580794</v>
      </c>
      <c r="J18" s="8"/>
      <c r="K18" s="8">
        <v>87362394319</v>
      </c>
      <c r="L18" s="8"/>
      <c r="M18" s="8">
        <v>-12429491164</v>
      </c>
      <c r="N18" s="8"/>
      <c r="O18" s="8">
        <v>34399278</v>
      </c>
      <c r="P18" s="8"/>
      <c r="Q18" s="8">
        <f t="shared" si="1"/>
        <v>74967302433</v>
      </c>
    </row>
    <row r="19" spans="1:17">
      <c r="A19" s="1" t="s">
        <v>242</v>
      </c>
      <c r="C19" s="8">
        <v>46652385045</v>
      </c>
      <c r="D19" s="8"/>
      <c r="E19" s="8">
        <v>-11466320862</v>
      </c>
      <c r="F19" s="8"/>
      <c r="G19" s="8">
        <v>0</v>
      </c>
      <c r="H19" s="8"/>
      <c r="I19" s="8">
        <f t="shared" si="0"/>
        <v>35186064183</v>
      </c>
      <c r="J19" s="8"/>
      <c r="K19" s="8">
        <v>494547485020</v>
      </c>
      <c r="L19" s="8"/>
      <c r="M19" s="8">
        <v>-38192447184</v>
      </c>
      <c r="N19" s="8"/>
      <c r="O19" s="8">
        <v>-5871382150</v>
      </c>
      <c r="P19" s="8"/>
      <c r="Q19" s="8">
        <f t="shared" si="1"/>
        <v>450483655686</v>
      </c>
    </row>
    <row r="20" spans="1:17">
      <c r="A20" s="1" t="s">
        <v>245</v>
      </c>
      <c r="C20" s="8">
        <v>2910748293</v>
      </c>
      <c r="D20" s="8"/>
      <c r="E20" s="8">
        <v>-2683301417</v>
      </c>
      <c r="F20" s="8"/>
      <c r="G20" s="8">
        <v>0</v>
      </c>
      <c r="H20" s="8"/>
      <c r="I20" s="8">
        <f t="shared" si="0"/>
        <v>227446876</v>
      </c>
      <c r="J20" s="8"/>
      <c r="K20" s="8">
        <v>57397530070</v>
      </c>
      <c r="L20" s="8"/>
      <c r="M20" s="8">
        <v>-3111315153</v>
      </c>
      <c r="N20" s="8"/>
      <c r="O20" s="8">
        <v>-47150229481</v>
      </c>
      <c r="P20" s="8"/>
      <c r="Q20" s="8">
        <f t="shared" si="1"/>
        <v>7135985436</v>
      </c>
    </row>
    <row r="21" spans="1:17">
      <c r="A21" s="1" t="s">
        <v>227</v>
      </c>
      <c r="C21" s="8">
        <v>0</v>
      </c>
      <c r="D21" s="8"/>
      <c r="E21" s="8">
        <v>289582266997</v>
      </c>
      <c r="F21" s="8"/>
      <c r="G21" s="8">
        <v>0</v>
      </c>
      <c r="H21" s="8"/>
      <c r="I21" s="8">
        <f t="shared" si="0"/>
        <v>289582266997</v>
      </c>
      <c r="J21" s="8"/>
      <c r="K21" s="8">
        <v>0</v>
      </c>
      <c r="L21" s="8"/>
      <c r="M21" s="8">
        <v>906963336721</v>
      </c>
      <c r="N21" s="8"/>
      <c r="O21" s="8">
        <v>3934262196</v>
      </c>
      <c r="P21" s="8"/>
      <c r="Q21" s="8">
        <f t="shared" si="1"/>
        <v>910897598917</v>
      </c>
    </row>
    <row r="22" spans="1:17">
      <c r="A22" s="1" t="s">
        <v>122</v>
      </c>
      <c r="C22" s="8">
        <v>0</v>
      </c>
      <c r="D22" s="8"/>
      <c r="E22" s="8">
        <v>15448461099</v>
      </c>
      <c r="F22" s="8"/>
      <c r="G22" s="8">
        <v>0</v>
      </c>
      <c r="H22" s="8"/>
      <c r="I22" s="8">
        <f t="shared" si="0"/>
        <v>15448461099</v>
      </c>
      <c r="J22" s="8"/>
      <c r="K22" s="8">
        <v>0</v>
      </c>
      <c r="L22" s="8"/>
      <c r="M22" s="8">
        <v>67906230034</v>
      </c>
      <c r="N22" s="8"/>
      <c r="O22" s="8">
        <v>50785887</v>
      </c>
      <c r="P22" s="8"/>
      <c r="Q22" s="8">
        <f t="shared" si="1"/>
        <v>67957015921</v>
      </c>
    </row>
    <row r="23" spans="1:17">
      <c r="A23" s="1" t="s">
        <v>124</v>
      </c>
      <c r="C23" s="8">
        <v>0</v>
      </c>
      <c r="D23" s="8"/>
      <c r="E23" s="8">
        <v>-61049972565</v>
      </c>
      <c r="F23" s="8"/>
      <c r="G23" s="8">
        <v>0</v>
      </c>
      <c r="H23" s="8"/>
      <c r="I23" s="8">
        <f t="shared" si="0"/>
        <v>-61049972565</v>
      </c>
      <c r="J23" s="8"/>
      <c r="K23" s="8">
        <v>0</v>
      </c>
      <c r="L23" s="8"/>
      <c r="M23" s="8">
        <v>267977706734</v>
      </c>
      <c r="N23" s="8"/>
      <c r="O23" s="8">
        <v>6418537774</v>
      </c>
      <c r="P23" s="8"/>
      <c r="Q23" s="8">
        <f t="shared" si="1"/>
        <v>274396244508</v>
      </c>
    </row>
    <row r="24" spans="1:17">
      <c r="A24" s="1" t="s">
        <v>406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0</v>
      </c>
      <c r="L24" s="8"/>
      <c r="M24" s="8">
        <v>0</v>
      </c>
      <c r="N24" s="8"/>
      <c r="O24" s="8">
        <v>29108394585</v>
      </c>
      <c r="P24" s="8"/>
      <c r="Q24" s="8">
        <f t="shared" si="1"/>
        <v>29108394585</v>
      </c>
    </row>
    <row r="25" spans="1:17">
      <c r="A25" s="1" t="s">
        <v>358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52572894948</v>
      </c>
      <c r="L25" s="8"/>
      <c r="M25" s="8">
        <v>0</v>
      </c>
      <c r="N25" s="8"/>
      <c r="O25" s="8">
        <v>15924601473</v>
      </c>
      <c r="P25" s="8"/>
      <c r="Q25" s="8">
        <f t="shared" si="1"/>
        <v>68497496421</v>
      </c>
    </row>
    <row r="26" spans="1:17">
      <c r="A26" s="1" t="s">
        <v>354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317761056377</v>
      </c>
      <c r="L26" s="8"/>
      <c r="M26" s="8">
        <v>0</v>
      </c>
      <c r="N26" s="8"/>
      <c r="O26" s="8">
        <v>71900809141</v>
      </c>
      <c r="P26" s="8"/>
      <c r="Q26" s="8">
        <f t="shared" si="1"/>
        <v>389661865518</v>
      </c>
    </row>
    <row r="27" spans="1:17">
      <c r="A27" s="1" t="s">
        <v>268</v>
      </c>
      <c r="C27" s="8">
        <v>5199703253</v>
      </c>
      <c r="D27" s="8"/>
      <c r="E27" s="8">
        <v>-3676582526</v>
      </c>
      <c r="F27" s="8"/>
      <c r="G27" s="8">
        <v>0</v>
      </c>
      <c r="H27" s="8"/>
      <c r="I27" s="8">
        <f t="shared" si="0"/>
        <v>1523120727</v>
      </c>
      <c r="J27" s="8"/>
      <c r="K27" s="8">
        <v>40103827705</v>
      </c>
      <c r="L27" s="8"/>
      <c r="M27" s="8">
        <v>-4077179502</v>
      </c>
      <c r="N27" s="8"/>
      <c r="O27" s="8">
        <v>33298740</v>
      </c>
      <c r="P27" s="8"/>
      <c r="Q27" s="8">
        <f t="shared" si="1"/>
        <v>36059946943</v>
      </c>
    </row>
    <row r="28" spans="1:17">
      <c r="A28" s="1" t="s">
        <v>185</v>
      </c>
      <c r="C28" s="8">
        <v>76896986302</v>
      </c>
      <c r="D28" s="8"/>
      <c r="E28" s="8">
        <v>17661843077</v>
      </c>
      <c r="F28" s="8"/>
      <c r="G28" s="8">
        <v>0</v>
      </c>
      <c r="H28" s="8"/>
      <c r="I28" s="8">
        <f t="shared" si="0"/>
        <v>94558829379</v>
      </c>
      <c r="J28" s="8"/>
      <c r="K28" s="8">
        <v>528406262891</v>
      </c>
      <c r="L28" s="8"/>
      <c r="M28" s="8">
        <v>64209514754</v>
      </c>
      <c r="N28" s="8"/>
      <c r="O28" s="8">
        <v>41201682469</v>
      </c>
      <c r="P28" s="8"/>
      <c r="Q28" s="8">
        <f t="shared" si="1"/>
        <v>633817460114</v>
      </c>
    </row>
    <row r="29" spans="1:17">
      <c r="A29" s="1" t="s">
        <v>240</v>
      </c>
      <c r="C29" s="8">
        <v>77949305655</v>
      </c>
      <c r="D29" s="8"/>
      <c r="E29" s="8">
        <v>-39110177530</v>
      </c>
      <c r="F29" s="8"/>
      <c r="G29" s="8">
        <v>0</v>
      </c>
      <c r="H29" s="8"/>
      <c r="I29" s="8">
        <f t="shared" si="0"/>
        <v>38839128125</v>
      </c>
      <c r="J29" s="8"/>
      <c r="K29" s="8">
        <v>452594600163</v>
      </c>
      <c r="L29" s="8"/>
      <c r="M29" s="8">
        <v>-156860291158</v>
      </c>
      <c r="N29" s="8"/>
      <c r="O29" s="8">
        <v>-139844405631</v>
      </c>
      <c r="P29" s="8"/>
      <c r="Q29" s="8">
        <f t="shared" si="1"/>
        <v>155889903374</v>
      </c>
    </row>
    <row r="30" spans="1:17">
      <c r="A30" s="1" t="s">
        <v>407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0</v>
      </c>
      <c r="L30" s="8"/>
      <c r="M30" s="8">
        <v>0</v>
      </c>
      <c r="N30" s="8"/>
      <c r="O30" s="8">
        <v>22107347917</v>
      </c>
      <c r="P30" s="8"/>
      <c r="Q30" s="8">
        <f t="shared" si="1"/>
        <v>22107347917</v>
      </c>
    </row>
    <row r="31" spans="1:17">
      <c r="A31" s="1" t="s">
        <v>365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9114951808</v>
      </c>
      <c r="L31" s="8"/>
      <c r="M31" s="8">
        <v>0</v>
      </c>
      <c r="N31" s="8"/>
      <c r="O31" s="8">
        <v>936386020</v>
      </c>
      <c r="P31" s="8"/>
      <c r="Q31" s="8">
        <f t="shared" si="1"/>
        <v>10051337828</v>
      </c>
    </row>
    <row r="32" spans="1:17">
      <c r="A32" s="1" t="s">
        <v>86</v>
      </c>
      <c r="C32" s="8">
        <v>55612659740</v>
      </c>
      <c r="D32" s="8"/>
      <c r="E32" s="8">
        <v>7947900912</v>
      </c>
      <c r="F32" s="8"/>
      <c r="G32" s="8">
        <v>0</v>
      </c>
      <c r="H32" s="8"/>
      <c r="I32" s="8">
        <f t="shared" si="0"/>
        <v>63560560652</v>
      </c>
      <c r="J32" s="8"/>
      <c r="K32" s="8">
        <v>249711873015</v>
      </c>
      <c r="L32" s="8"/>
      <c r="M32" s="8">
        <v>28819452467</v>
      </c>
      <c r="N32" s="8"/>
      <c r="O32" s="8">
        <v>26634758</v>
      </c>
      <c r="P32" s="8"/>
      <c r="Q32" s="8">
        <f t="shared" si="1"/>
        <v>278557960240</v>
      </c>
    </row>
    <row r="33" spans="1:17">
      <c r="A33" s="1" t="s">
        <v>170</v>
      </c>
      <c r="C33" s="8">
        <v>37452112936</v>
      </c>
      <c r="D33" s="8"/>
      <c r="E33" s="8">
        <v>3405991915</v>
      </c>
      <c r="F33" s="8"/>
      <c r="G33" s="8">
        <v>0</v>
      </c>
      <c r="H33" s="8"/>
      <c r="I33" s="8">
        <f t="shared" si="0"/>
        <v>40858104851</v>
      </c>
      <c r="J33" s="8"/>
      <c r="K33" s="8">
        <v>159615940110</v>
      </c>
      <c r="L33" s="8"/>
      <c r="M33" s="8">
        <v>25877009915</v>
      </c>
      <c r="N33" s="8"/>
      <c r="O33" s="8">
        <v>-1451346977</v>
      </c>
      <c r="P33" s="8"/>
      <c r="Q33" s="8">
        <f t="shared" si="1"/>
        <v>184041603048</v>
      </c>
    </row>
    <row r="34" spans="1:17">
      <c r="A34" s="1" t="s">
        <v>408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0</v>
      </c>
      <c r="L34" s="8"/>
      <c r="M34" s="8">
        <v>0</v>
      </c>
      <c r="N34" s="8"/>
      <c r="O34" s="8">
        <v>177293966048</v>
      </c>
      <c r="P34" s="8"/>
      <c r="Q34" s="8">
        <f t="shared" si="1"/>
        <v>177293966048</v>
      </c>
    </row>
    <row r="35" spans="1:17">
      <c r="A35" s="1" t="s">
        <v>137</v>
      </c>
      <c r="C35" s="8">
        <v>0</v>
      </c>
      <c r="D35" s="8"/>
      <c r="E35" s="8">
        <v>345811599</v>
      </c>
      <c r="F35" s="8"/>
      <c r="G35" s="8">
        <v>0</v>
      </c>
      <c r="H35" s="8"/>
      <c r="I35" s="8">
        <f t="shared" si="0"/>
        <v>345811599</v>
      </c>
      <c r="J35" s="8"/>
      <c r="K35" s="8">
        <v>0</v>
      </c>
      <c r="L35" s="8"/>
      <c r="M35" s="8">
        <v>1658945680</v>
      </c>
      <c r="N35" s="8"/>
      <c r="O35" s="8">
        <v>623581053</v>
      </c>
      <c r="P35" s="8"/>
      <c r="Q35" s="8">
        <f t="shared" si="1"/>
        <v>2282526733</v>
      </c>
    </row>
    <row r="36" spans="1:17">
      <c r="A36" s="1" t="s">
        <v>356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39940912329</v>
      </c>
      <c r="L36" s="8"/>
      <c r="M36" s="8">
        <v>0</v>
      </c>
      <c r="N36" s="8"/>
      <c r="O36" s="8">
        <v>15113742330</v>
      </c>
      <c r="P36" s="8"/>
      <c r="Q36" s="8">
        <f t="shared" si="1"/>
        <v>55054654659</v>
      </c>
    </row>
    <row r="37" spans="1:17">
      <c r="A37" s="1" t="s">
        <v>231</v>
      </c>
      <c r="C37" s="8">
        <v>12201325249</v>
      </c>
      <c r="D37" s="8"/>
      <c r="E37" s="8">
        <v>-1847288414</v>
      </c>
      <c r="F37" s="8"/>
      <c r="G37" s="8">
        <v>0</v>
      </c>
      <c r="H37" s="8"/>
      <c r="I37" s="8">
        <f t="shared" si="0"/>
        <v>10354036835</v>
      </c>
      <c r="J37" s="8"/>
      <c r="K37" s="8">
        <v>87847565435</v>
      </c>
      <c r="L37" s="8"/>
      <c r="M37" s="8">
        <v>1963203922</v>
      </c>
      <c r="N37" s="8"/>
      <c r="O37" s="8">
        <v>245040512</v>
      </c>
      <c r="P37" s="8"/>
      <c r="Q37" s="8">
        <f t="shared" si="1"/>
        <v>90055809869</v>
      </c>
    </row>
    <row r="38" spans="1:17">
      <c r="A38" s="1" t="s">
        <v>149</v>
      </c>
      <c r="C38" s="8">
        <v>0</v>
      </c>
      <c r="D38" s="8"/>
      <c r="E38" s="8">
        <v>5605156012</v>
      </c>
      <c r="F38" s="8"/>
      <c r="G38" s="8">
        <v>0</v>
      </c>
      <c r="H38" s="8"/>
      <c r="I38" s="8">
        <f t="shared" si="0"/>
        <v>5605156012</v>
      </c>
      <c r="J38" s="8"/>
      <c r="K38" s="8">
        <v>0</v>
      </c>
      <c r="L38" s="8"/>
      <c r="M38" s="8">
        <v>27134184605</v>
      </c>
      <c r="N38" s="8"/>
      <c r="O38" s="8">
        <v>15157163448</v>
      </c>
      <c r="P38" s="8"/>
      <c r="Q38" s="8">
        <f t="shared" si="1"/>
        <v>42291348053</v>
      </c>
    </row>
    <row r="39" spans="1:17">
      <c r="A39" s="1" t="s">
        <v>260</v>
      </c>
      <c r="C39" s="8">
        <v>102413142853</v>
      </c>
      <c r="D39" s="8"/>
      <c r="E39" s="8">
        <v>-90102019010</v>
      </c>
      <c r="F39" s="8"/>
      <c r="G39" s="8">
        <v>0</v>
      </c>
      <c r="H39" s="8"/>
      <c r="I39" s="8">
        <f t="shared" si="0"/>
        <v>12311123843</v>
      </c>
      <c r="J39" s="8"/>
      <c r="K39" s="8">
        <v>658161572787</v>
      </c>
      <c r="L39" s="8"/>
      <c r="M39" s="8">
        <v>-117652841878</v>
      </c>
      <c r="N39" s="8"/>
      <c r="O39" s="8">
        <v>51529003</v>
      </c>
      <c r="P39" s="8"/>
      <c r="Q39" s="8">
        <f t="shared" si="1"/>
        <v>540560259912</v>
      </c>
    </row>
    <row r="40" spans="1:17">
      <c r="A40" s="1" t="s">
        <v>265</v>
      </c>
      <c r="C40" s="8">
        <v>29180809702</v>
      </c>
      <c r="D40" s="8"/>
      <c r="E40" s="8">
        <v>-8143921209</v>
      </c>
      <c r="F40" s="8"/>
      <c r="G40" s="8">
        <v>0</v>
      </c>
      <c r="H40" s="8"/>
      <c r="I40" s="8">
        <f t="shared" si="0"/>
        <v>21036888493</v>
      </c>
      <c r="J40" s="8"/>
      <c r="K40" s="8">
        <v>431398539155</v>
      </c>
      <c r="L40" s="8"/>
      <c r="M40" s="8">
        <v>1827938653</v>
      </c>
      <c r="N40" s="8"/>
      <c r="O40" s="8">
        <v>16018578467</v>
      </c>
      <c r="P40" s="8"/>
      <c r="Q40" s="8">
        <f t="shared" si="1"/>
        <v>449245056275</v>
      </c>
    </row>
    <row r="41" spans="1:17">
      <c r="A41" s="1" t="s">
        <v>128</v>
      </c>
      <c r="C41" s="8">
        <v>0</v>
      </c>
      <c r="D41" s="8"/>
      <c r="E41" s="8">
        <v>54623865694</v>
      </c>
      <c r="F41" s="8"/>
      <c r="G41" s="8">
        <v>0</v>
      </c>
      <c r="H41" s="8"/>
      <c r="I41" s="8">
        <f t="shared" si="0"/>
        <v>54623865694</v>
      </c>
      <c r="J41" s="8"/>
      <c r="K41" s="8">
        <v>0</v>
      </c>
      <c r="L41" s="8"/>
      <c r="M41" s="8">
        <v>292650767406</v>
      </c>
      <c r="N41" s="8"/>
      <c r="O41" s="8">
        <v>50958566888</v>
      </c>
      <c r="P41" s="8"/>
      <c r="Q41" s="8">
        <f t="shared" si="1"/>
        <v>343609334294</v>
      </c>
    </row>
    <row r="42" spans="1:17">
      <c r="A42" s="1" t="s">
        <v>107</v>
      </c>
      <c r="C42" s="8">
        <v>0</v>
      </c>
      <c r="D42" s="8"/>
      <c r="E42" s="8">
        <v>43995396015</v>
      </c>
      <c r="F42" s="8"/>
      <c r="G42" s="8">
        <v>0</v>
      </c>
      <c r="H42" s="8"/>
      <c r="I42" s="8">
        <f t="shared" si="0"/>
        <v>43995396015</v>
      </c>
      <c r="J42" s="8"/>
      <c r="K42" s="8">
        <v>0</v>
      </c>
      <c r="L42" s="8"/>
      <c r="M42" s="8">
        <v>204973273096</v>
      </c>
      <c r="N42" s="8"/>
      <c r="O42" s="8">
        <v>61872400689</v>
      </c>
      <c r="P42" s="8"/>
      <c r="Q42" s="8">
        <f t="shared" si="1"/>
        <v>266845673785</v>
      </c>
    </row>
    <row r="43" spans="1:17">
      <c r="A43" s="1" t="s">
        <v>352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346979650166</v>
      </c>
      <c r="L43" s="8"/>
      <c r="M43" s="8">
        <v>0</v>
      </c>
      <c r="N43" s="8"/>
      <c r="O43" s="8">
        <v>77913576087</v>
      </c>
      <c r="P43" s="8"/>
      <c r="Q43" s="8">
        <f t="shared" si="1"/>
        <v>424893226253</v>
      </c>
    </row>
    <row r="44" spans="1:17">
      <c r="A44" s="1" t="s">
        <v>135</v>
      </c>
      <c r="C44" s="8">
        <v>0</v>
      </c>
      <c r="D44" s="8"/>
      <c r="E44" s="8">
        <v>1204810478</v>
      </c>
      <c r="F44" s="8"/>
      <c r="G44" s="8">
        <v>0</v>
      </c>
      <c r="H44" s="8"/>
      <c r="I44" s="8">
        <f t="shared" si="0"/>
        <v>1204810478</v>
      </c>
      <c r="J44" s="8"/>
      <c r="K44" s="8">
        <v>0</v>
      </c>
      <c r="L44" s="8"/>
      <c r="M44" s="8">
        <v>1317690561</v>
      </c>
      <c r="N44" s="8"/>
      <c r="O44" s="8">
        <v>134251857881</v>
      </c>
      <c r="P44" s="8"/>
      <c r="Q44" s="8">
        <f t="shared" si="1"/>
        <v>135569548442</v>
      </c>
    </row>
    <row r="45" spans="1:17">
      <c r="A45" s="1" t="s">
        <v>126</v>
      </c>
      <c r="C45" s="8">
        <v>0</v>
      </c>
      <c r="D45" s="8"/>
      <c r="E45" s="8">
        <v>5798817006</v>
      </c>
      <c r="F45" s="8"/>
      <c r="G45" s="8">
        <v>0</v>
      </c>
      <c r="H45" s="8"/>
      <c r="I45" s="8">
        <f t="shared" si="0"/>
        <v>5798817006</v>
      </c>
      <c r="J45" s="8"/>
      <c r="K45" s="8">
        <v>0</v>
      </c>
      <c r="L45" s="8"/>
      <c r="M45" s="8">
        <v>31949434233</v>
      </c>
      <c r="N45" s="8"/>
      <c r="O45" s="8">
        <v>34497432843</v>
      </c>
      <c r="P45" s="8"/>
      <c r="Q45" s="8">
        <f t="shared" si="1"/>
        <v>66446867076</v>
      </c>
    </row>
    <row r="46" spans="1:17">
      <c r="A46" s="1" t="s">
        <v>182</v>
      </c>
      <c r="C46" s="8">
        <v>27113877370</v>
      </c>
      <c r="D46" s="8"/>
      <c r="E46" s="8">
        <v>5320954098</v>
      </c>
      <c r="F46" s="8"/>
      <c r="G46" s="8">
        <v>0</v>
      </c>
      <c r="H46" s="8"/>
      <c r="I46" s="8">
        <f t="shared" si="0"/>
        <v>32434831468</v>
      </c>
      <c r="J46" s="8"/>
      <c r="K46" s="8">
        <v>286829687061</v>
      </c>
      <c r="L46" s="8"/>
      <c r="M46" s="8">
        <v>-32835723303</v>
      </c>
      <c r="N46" s="8"/>
      <c r="O46" s="8">
        <v>-23386203188</v>
      </c>
      <c r="P46" s="8"/>
      <c r="Q46" s="8">
        <f t="shared" si="1"/>
        <v>230607760570</v>
      </c>
    </row>
    <row r="47" spans="1:17">
      <c r="A47" s="1" t="s">
        <v>237</v>
      </c>
      <c r="C47" s="8">
        <v>4659529315</v>
      </c>
      <c r="D47" s="8"/>
      <c r="E47" s="8">
        <v>-1483872497</v>
      </c>
      <c r="F47" s="8"/>
      <c r="G47" s="8">
        <v>0</v>
      </c>
      <c r="H47" s="8"/>
      <c r="I47" s="8">
        <f t="shared" si="0"/>
        <v>3175656818</v>
      </c>
      <c r="J47" s="8"/>
      <c r="K47" s="8">
        <v>30834225715</v>
      </c>
      <c r="L47" s="8"/>
      <c r="M47" s="8">
        <v>-802108917</v>
      </c>
      <c r="N47" s="8"/>
      <c r="O47" s="8">
        <v>199995</v>
      </c>
      <c r="P47" s="8"/>
      <c r="Q47" s="8">
        <f t="shared" si="1"/>
        <v>30032316793</v>
      </c>
    </row>
    <row r="48" spans="1:17">
      <c r="A48" s="1" t="s">
        <v>280</v>
      </c>
      <c r="C48" s="8">
        <v>23649858473</v>
      </c>
      <c r="D48" s="8"/>
      <c r="E48" s="8">
        <v>4157838878</v>
      </c>
      <c r="F48" s="8"/>
      <c r="G48" s="8">
        <v>0</v>
      </c>
      <c r="H48" s="8"/>
      <c r="I48" s="8">
        <f t="shared" si="0"/>
        <v>27807697351</v>
      </c>
      <c r="J48" s="8"/>
      <c r="K48" s="8">
        <v>369904403058</v>
      </c>
      <c r="L48" s="8"/>
      <c r="M48" s="8">
        <v>4904809935</v>
      </c>
      <c r="N48" s="8"/>
      <c r="O48" s="8">
        <v>68271890160</v>
      </c>
      <c r="P48" s="8"/>
      <c r="Q48" s="8">
        <f t="shared" si="1"/>
        <v>443081103153</v>
      </c>
    </row>
    <row r="49" spans="1:17">
      <c r="A49" s="1" t="s">
        <v>197</v>
      </c>
      <c r="C49" s="8">
        <v>0</v>
      </c>
      <c r="D49" s="8"/>
      <c r="E49" s="8">
        <v>1729302419</v>
      </c>
      <c r="F49" s="8"/>
      <c r="G49" s="8">
        <v>0</v>
      </c>
      <c r="H49" s="8"/>
      <c r="I49" s="8">
        <f t="shared" si="0"/>
        <v>1729302419</v>
      </c>
      <c r="J49" s="8"/>
      <c r="K49" s="8">
        <v>0</v>
      </c>
      <c r="L49" s="8"/>
      <c r="M49" s="8">
        <v>10772703695</v>
      </c>
      <c r="N49" s="8"/>
      <c r="O49" s="8">
        <v>482594</v>
      </c>
      <c r="P49" s="8"/>
      <c r="Q49" s="8">
        <f t="shared" si="1"/>
        <v>10773186289</v>
      </c>
    </row>
    <row r="50" spans="1:17">
      <c r="A50" s="1" t="s">
        <v>371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35739805</v>
      </c>
      <c r="L50" s="8"/>
      <c r="M50" s="8">
        <v>0</v>
      </c>
      <c r="N50" s="8"/>
      <c r="O50" s="8">
        <v>38750</v>
      </c>
      <c r="P50" s="8"/>
      <c r="Q50" s="8">
        <f t="shared" si="1"/>
        <v>35778555</v>
      </c>
    </row>
    <row r="51" spans="1:17">
      <c r="A51" s="1" t="s">
        <v>369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216035372204</v>
      </c>
      <c r="L51" s="8"/>
      <c r="M51" s="8">
        <v>0</v>
      </c>
      <c r="N51" s="8"/>
      <c r="O51" s="8">
        <v>50441012957</v>
      </c>
      <c r="P51" s="8"/>
      <c r="Q51" s="8">
        <f t="shared" si="1"/>
        <v>266476385161</v>
      </c>
    </row>
    <row r="52" spans="1:17">
      <c r="A52" s="1" t="s">
        <v>364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49467955730</v>
      </c>
      <c r="L52" s="8"/>
      <c r="M52" s="8">
        <v>0</v>
      </c>
      <c r="N52" s="8"/>
      <c r="O52" s="8">
        <v>5023029844</v>
      </c>
      <c r="P52" s="8"/>
      <c r="Q52" s="8">
        <f t="shared" si="1"/>
        <v>54490985574</v>
      </c>
    </row>
    <row r="53" spans="1:17">
      <c r="A53" s="1" t="s">
        <v>362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12544455374</v>
      </c>
      <c r="L53" s="8"/>
      <c r="M53" s="8">
        <v>0</v>
      </c>
      <c r="N53" s="8"/>
      <c r="O53" s="8">
        <v>1288701563</v>
      </c>
      <c r="P53" s="8"/>
      <c r="Q53" s="8">
        <f t="shared" si="1"/>
        <v>13833156937</v>
      </c>
    </row>
    <row r="54" spans="1:17">
      <c r="A54" s="1" t="s">
        <v>257</v>
      </c>
      <c r="C54" s="8">
        <v>1900946255</v>
      </c>
      <c r="D54" s="8"/>
      <c r="E54" s="8">
        <v>-273985622</v>
      </c>
      <c r="F54" s="8"/>
      <c r="G54" s="8">
        <v>0</v>
      </c>
      <c r="H54" s="8"/>
      <c r="I54" s="8">
        <f t="shared" si="0"/>
        <v>1626960633</v>
      </c>
      <c r="J54" s="8"/>
      <c r="K54" s="8">
        <v>13160196614</v>
      </c>
      <c r="L54" s="8"/>
      <c r="M54" s="8">
        <v>42254605</v>
      </c>
      <c r="N54" s="8"/>
      <c r="O54" s="8">
        <v>152644970</v>
      </c>
      <c r="P54" s="8"/>
      <c r="Q54" s="8">
        <f t="shared" si="1"/>
        <v>13355096189</v>
      </c>
    </row>
    <row r="55" spans="1:17">
      <c r="A55" s="1" t="s">
        <v>409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0</v>
      </c>
      <c r="L55" s="8"/>
      <c r="M55" s="8">
        <v>0</v>
      </c>
      <c r="N55" s="8"/>
      <c r="O55" s="8">
        <v>92074427593</v>
      </c>
      <c r="P55" s="8"/>
      <c r="Q55" s="8">
        <f t="shared" si="1"/>
        <v>92074427593</v>
      </c>
    </row>
    <row r="56" spans="1:17">
      <c r="A56" s="1" t="s">
        <v>143</v>
      </c>
      <c r="C56" s="8">
        <v>0</v>
      </c>
      <c r="D56" s="8"/>
      <c r="E56" s="8">
        <v>6802357829</v>
      </c>
      <c r="F56" s="8"/>
      <c r="G56" s="8">
        <v>0</v>
      </c>
      <c r="H56" s="8"/>
      <c r="I56" s="8">
        <f t="shared" si="0"/>
        <v>6802357829</v>
      </c>
      <c r="J56" s="8"/>
      <c r="K56" s="8">
        <v>0</v>
      </c>
      <c r="L56" s="8"/>
      <c r="M56" s="8">
        <v>36424504893</v>
      </c>
      <c r="N56" s="8"/>
      <c r="O56" s="8">
        <v>238912502</v>
      </c>
      <c r="P56" s="8"/>
      <c r="Q56" s="8">
        <f t="shared" si="1"/>
        <v>36663417395</v>
      </c>
    </row>
    <row r="57" spans="1:17">
      <c r="A57" s="1" t="s">
        <v>151</v>
      </c>
      <c r="C57" s="8">
        <v>0</v>
      </c>
      <c r="D57" s="8"/>
      <c r="E57" s="8">
        <v>10958769153</v>
      </c>
      <c r="F57" s="8"/>
      <c r="G57" s="8">
        <v>0</v>
      </c>
      <c r="H57" s="8"/>
      <c r="I57" s="8">
        <f t="shared" si="0"/>
        <v>10958769153</v>
      </c>
      <c r="J57" s="8"/>
      <c r="K57" s="8">
        <v>0</v>
      </c>
      <c r="L57" s="8"/>
      <c r="M57" s="8">
        <v>10957092035</v>
      </c>
      <c r="N57" s="8"/>
      <c r="O57" s="8">
        <v>28540365045</v>
      </c>
      <c r="P57" s="8"/>
      <c r="Q57" s="8">
        <f t="shared" si="1"/>
        <v>39497457080</v>
      </c>
    </row>
    <row r="58" spans="1:17">
      <c r="A58" s="1" t="s">
        <v>350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261480788672</v>
      </c>
      <c r="L58" s="8"/>
      <c r="M58" s="8">
        <v>0</v>
      </c>
      <c r="N58" s="8"/>
      <c r="O58" s="8">
        <v>21891149398</v>
      </c>
      <c r="P58" s="8"/>
      <c r="Q58" s="8">
        <f t="shared" si="1"/>
        <v>283371938070</v>
      </c>
    </row>
    <row r="59" spans="1:17">
      <c r="A59" s="1" t="s">
        <v>234</v>
      </c>
      <c r="C59" s="8">
        <v>10973230952</v>
      </c>
      <c r="D59" s="8"/>
      <c r="E59" s="8">
        <v>-2326421911</v>
      </c>
      <c r="F59" s="8"/>
      <c r="G59" s="8">
        <v>0</v>
      </c>
      <c r="H59" s="8"/>
      <c r="I59" s="8">
        <f t="shared" si="0"/>
        <v>8646809041</v>
      </c>
      <c r="J59" s="8"/>
      <c r="K59" s="8">
        <v>257645354587</v>
      </c>
      <c r="L59" s="8"/>
      <c r="M59" s="8">
        <v>61102466</v>
      </c>
      <c r="N59" s="8"/>
      <c r="O59" s="8">
        <v>-7861961045</v>
      </c>
      <c r="P59" s="8"/>
      <c r="Q59" s="8">
        <f t="shared" si="1"/>
        <v>249844496008</v>
      </c>
    </row>
    <row r="60" spans="1:17">
      <c r="A60" s="1" t="s">
        <v>348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22719496362</v>
      </c>
      <c r="L60" s="8"/>
      <c r="M60" s="8">
        <v>0</v>
      </c>
      <c r="N60" s="8"/>
      <c r="O60" s="8">
        <v>-18919121476</v>
      </c>
      <c r="P60" s="8"/>
      <c r="Q60" s="8">
        <f t="shared" si="1"/>
        <v>3800374886</v>
      </c>
    </row>
    <row r="61" spans="1:17">
      <c r="A61" s="1" t="s">
        <v>410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0</v>
      </c>
      <c r="L61" s="8"/>
      <c r="M61" s="8">
        <v>0</v>
      </c>
      <c r="N61" s="8"/>
      <c r="O61" s="8">
        <v>253509554879</v>
      </c>
      <c r="P61" s="8"/>
      <c r="Q61" s="8">
        <f t="shared" si="1"/>
        <v>253509554879</v>
      </c>
    </row>
    <row r="62" spans="1:17">
      <c r="A62" s="1" t="s">
        <v>101</v>
      </c>
      <c r="C62" s="8">
        <v>0</v>
      </c>
      <c r="D62" s="8"/>
      <c r="E62" s="8">
        <v>1721133303</v>
      </c>
      <c r="F62" s="8"/>
      <c r="G62" s="8">
        <v>0</v>
      </c>
      <c r="H62" s="8"/>
      <c r="I62" s="8">
        <f t="shared" si="0"/>
        <v>1721133303</v>
      </c>
      <c r="J62" s="8"/>
      <c r="K62" s="8">
        <v>0</v>
      </c>
      <c r="L62" s="8"/>
      <c r="M62" s="8">
        <v>5263095138</v>
      </c>
      <c r="N62" s="8"/>
      <c r="O62" s="8">
        <v>8169265068</v>
      </c>
      <c r="P62" s="8"/>
      <c r="Q62" s="8">
        <f t="shared" si="1"/>
        <v>13432360206</v>
      </c>
    </row>
    <row r="63" spans="1:17">
      <c r="A63" s="1" t="s">
        <v>300</v>
      </c>
      <c r="C63" s="8">
        <v>11931765768</v>
      </c>
      <c r="D63" s="8"/>
      <c r="E63" s="8">
        <v>-4060509389</v>
      </c>
      <c r="F63" s="8"/>
      <c r="G63" s="8">
        <v>0</v>
      </c>
      <c r="H63" s="8"/>
      <c r="I63" s="8">
        <f t="shared" si="0"/>
        <v>7871256379</v>
      </c>
      <c r="J63" s="8"/>
      <c r="K63" s="8">
        <v>11931765768</v>
      </c>
      <c r="L63" s="8"/>
      <c r="M63" s="8">
        <v>-4060509389</v>
      </c>
      <c r="N63" s="8"/>
      <c r="O63" s="8">
        <v>0</v>
      </c>
      <c r="P63" s="8"/>
      <c r="Q63" s="8">
        <f t="shared" si="1"/>
        <v>7871256379</v>
      </c>
    </row>
    <row r="64" spans="1:17">
      <c r="A64" s="1" t="s">
        <v>176</v>
      </c>
      <c r="C64" s="8">
        <v>45548951758</v>
      </c>
      <c r="D64" s="8"/>
      <c r="E64" s="8">
        <v>15041444421</v>
      </c>
      <c r="F64" s="8"/>
      <c r="G64" s="8">
        <v>0</v>
      </c>
      <c r="H64" s="8"/>
      <c r="I64" s="8">
        <f t="shared" si="0"/>
        <v>60590396179</v>
      </c>
      <c r="J64" s="8"/>
      <c r="K64" s="8">
        <v>246357444908</v>
      </c>
      <c r="L64" s="8"/>
      <c r="M64" s="8">
        <v>-143805027744</v>
      </c>
      <c r="N64" s="8"/>
      <c r="O64" s="8">
        <v>0</v>
      </c>
      <c r="P64" s="8"/>
      <c r="Q64" s="8">
        <f t="shared" si="1"/>
        <v>102552417164</v>
      </c>
    </row>
    <row r="65" spans="1:17">
      <c r="A65" s="1" t="s">
        <v>248</v>
      </c>
      <c r="C65" s="8">
        <v>44081122838</v>
      </c>
      <c r="D65" s="8"/>
      <c r="E65" s="8">
        <v>-72105205815</v>
      </c>
      <c r="F65" s="8"/>
      <c r="G65" s="8">
        <v>0</v>
      </c>
      <c r="H65" s="8"/>
      <c r="I65" s="8">
        <f t="shared" si="0"/>
        <v>-28024082977</v>
      </c>
      <c r="J65" s="8"/>
      <c r="K65" s="8">
        <v>89469499214</v>
      </c>
      <c r="L65" s="8"/>
      <c r="M65" s="8">
        <v>-173123681190</v>
      </c>
      <c r="N65" s="8"/>
      <c r="O65" s="8">
        <v>0</v>
      </c>
      <c r="P65" s="8"/>
      <c r="Q65" s="8">
        <f t="shared" si="1"/>
        <v>-83654181976</v>
      </c>
    </row>
    <row r="66" spans="1:17">
      <c r="A66" s="1" t="s">
        <v>173</v>
      </c>
      <c r="C66" s="8">
        <v>27594586146</v>
      </c>
      <c r="D66" s="8"/>
      <c r="E66" s="8">
        <v>9451530578</v>
      </c>
      <c r="F66" s="8"/>
      <c r="G66" s="8">
        <v>0</v>
      </c>
      <c r="H66" s="8"/>
      <c r="I66" s="8">
        <f t="shared" si="0"/>
        <v>37046116724</v>
      </c>
      <c r="J66" s="8"/>
      <c r="K66" s="8">
        <v>187872794549</v>
      </c>
      <c r="L66" s="8"/>
      <c r="M66" s="8">
        <v>-92443173106</v>
      </c>
      <c r="N66" s="8"/>
      <c r="O66" s="8">
        <v>0</v>
      </c>
      <c r="P66" s="8"/>
      <c r="Q66" s="8">
        <f t="shared" si="1"/>
        <v>95429621443</v>
      </c>
    </row>
    <row r="67" spans="1:17">
      <c r="A67" s="1" t="s">
        <v>83</v>
      </c>
      <c r="C67" s="8">
        <v>45279755808</v>
      </c>
      <c r="D67" s="8"/>
      <c r="E67" s="8">
        <v>32595550073</v>
      </c>
      <c r="F67" s="8"/>
      <c r="G67" s="8">
        <v>0</v>
      </c>
      <c r="H67" s="8"/>
      <c r="I67" s="8">
        <f t="shared" si="0"/>
        <v>77875305881</v>
      </c>
      <c r="J67" s="8"/>
      <c r="K67" s="8">
        <v>202604204884</v>
      </c>
      <c r="L67" s="8"/>
      <c r="M67" s="8">
        <v>32482206323</v>
      </c>
      <c r="N67" s="8"/>
      <c r="O67" s="8">
        <v>0</v>
      </c>
      <c r="P67" s="8"/>
      <c r="Q67" s="8">
        <f t="shared" si="1"/>
        <v>235086411207</v>
      </c>
    </row>
    <row r="68" spans="1:17">
      <c r="A68" s="1" t="s">
        <v>89</v>
      </c>
      <c r="C68" s="8">
        <v>62393543675</v>
      </c>
      <c r="D68" s="8"/>
      <c r="E68" s="8">
        <v>16718516932</v>
      </c>
      <c r="F68" s="8"/>
      <c r="G68" s="8">
        <v>0</v>
      </c>
      <c r="H68" s="8"/>
      <c r="I68" s="8">
        <f t="shared" si="0"/>
        <v>79112060607</v>
      </c>
      <c r="J68" s="8"/>
      <c r="K68" s="8">
        <v>118233216132</v>
      </c>
      <c r="L68" s="8"/>
      <c r="M68" s="8">
        <v>28168066072</v>
      </c>
      <c r="N68" s="8"/>
      <c r="O68" s="8">
        <v>0</v>
      </c>
      <c r="P68" s="8"/>
      <c r="Q68" s="8">
        <f t="shared" si="1"/>
        <v>146401282204</v>
      </c>
    </row>
    <row r="69" spans="1:17">
      <c r="A69" s="1" t="s">
        <v>186</v>
      </c>
      <c r="C69" s="8">
        <v>29387415224</v>
      </c>
      <c r="D69" s="8"/>
      <c r="E69" s="8">
        <v>5984471293</v>
      </c>
      <c r="F69" s="8"/>
      <c r="G69" s="8">
        <v>0</v>
      </c>
      <c r="H69" s="8"/>
      <c r="I69" s="8">
        <f t="shared" si="0"/>
        <v>35371886517</v>
      </c>
      <c r="J69" s="8"/>
      <c r="K69" s="8">
        <v>206963167299</v>
      </c>
      <c r="L69" s="8"/>
      <c r="M69" s="8">
        <v>36344327803</v>
      </c>
      <c r="N69" s="8"/>
      <c r="O69" s="8">
        <v>0</v>
      </c>
      <c r="P69" s="8"/>
      <c r="Q69" s="8">
        <f t="shared" si="1"/>
        <v>243307495102</v>
      </c>
    </row>
    <row r="70" spans="1:17">
      <c r="A70" s="1" t="s">
        <v>157</v>
      </c>
      <c r="C70" s="8">
        <v>33737040183</v>
      </c>
      <c r="D70" s="8"/>
      <c r="E70" s="8">
        <v>1655703669</v>
      </c>
      <c r="F70" s="8"/>
      <c r="G70" s="8">
        <v>0</v>
      </c>
      <c r="H70" s="8"/>
      <c r="I70" s="8">
        <f t="shared" si="0"/>
        <v>35392743852</v>
      </c>
      <c r="J70" s="8"/>
      <c r="K70" s="8">
        <v>230520918505</v>
      </c>
      <c r="L70" s="8"/>
      <c r="M70" s="8">
        <v>10097797557</v>
      </c>
      <c r="N70" s="8"/>
      <c r="O70" s="8">
        <v>0</v>
      </c>
      <c r="P70" s="8"/>
      <c r="Q70" s="8">
        <f t="shared" si="1"/>
        <v>240618716062</v>
      </c>
    </row>
    <row r="71" spans="1:17">
      <c r="A71" s="1" t="s">
        <v>270</v>
      </c>
      <c r="C71" s="8">
        <v>25882067258</v>
      </c>
      <c r="D71" s="8"/>
      <c r="E71" s="8">
        <v>-31788274828</v>
      </c>
      <c r="F71" s="8"/>
      <c r="G71" s="8">
        <v>0</v>
      </c>
      <c r="H71" s="8"/>
      <c r="I71" s="8">
        <f t="shared" si="0"/>
        <v>-5906207570</v>
      </c>
      <c r="J71" s="8"/>
      <c r="K71" s="8">
        <v>168212741053</v>
      </c>
      <c r="L71" s="8"/>
      <c r="M71" s="8">
        <v>-41449383886</v>
      </c>
      <c r="N71" s="8"/>
      <c r="O71" s="8">
        <v>0</v>
      </c>
      <c r="P71" s="8"/>
      <c r="Q71" s="8">
        <f t="shared" si="1"/>
        <v>126763357167</v>
      </c>
    </row>
    <row r="72" spans="1:17">
      <c r="A72" s="1" t="s">
        <v>254</v>
      </c>
      <c r="C72" s="8">
        <v>79294109587</v>
      </c>
      <c r="D72" s="8"/>
      <c r="E72" s="8">
        <v>-40109529274</v>
      </c>
      <c r="F72" s="8"/>
      <c r="G72" s="8">
        <v>0</v>
      </c>
      <c r="H72" s="8"/>
      <c r="I72" s="8">
        <f t="shared" si="0"/>
        <v>39184580313</v>
      </c>
      <c r="J72" s="8"/>
      <c r="K72" s="8">
        <v>103524211016</v>
      </c>
      <c r="L72" s="8"/>
      <c r="M72" s="8">
        <v>-80257634591</v>
      </c>
      <c r="N72" s="8"/>
      <c r="O72" s="8">
        <v>0</v>
      </c>
      <c r="P72" s="8"/>
      <c r="Q72" s="8">
        <f t="shared" si="1"/>
        <v>23266576425</v>
      </c>
    </row>
    <row r="73" spans="1:17">
      <c r="A73" s="1" t="s">
        <v>288</v>
      </c>
      <c r="C73" s="8">
        <v>13603953592</v>
      </c>
      <c r="D73" s="8"/>
      <c r="E73" s="8">
        <v>8555437867</v>
      </c>
      <c r="F73" s="8"/>
      <c r="G73" s="8">
        <v>0</v>
      </c>
      <c r="H73" s="8"/>
      <c r="I73" s="8">
        <f t="shared" ref="I73:I122" si="2">G73+E73+C73</f>
        <v>22159391459</v>
      </c>
      <c r="J73" s="8"/>
      <c r="K73" s="8">
        <v>13603953592</v>
      </c>
      <c r="L73" s="8"/>
      <c r="M73" s="8">
        <v>8555437867</v>
      </c>
      <c r="N73" s="8"/>
      <c r="O73" s="8">
        <v>0</v>
      </c>
      <c r="P73" s="8"/>
      <c r="Q73" s="8">
        <f t="shared" ref="Q73:Q122" si="3">O73+M73+K73</f>
        <v>22159391459</v>
      </c>
    </row>
    <row r="74" spans="1:17">
      <c r="A74" s="1" t="s">
        <v>154</v>
      </c>
      <c r="C74" s="8">
        <v>7017041096</v>
      </c>
      <c r="D74" s="8"/>
      <c r="E74" s="8">
        <v>895015317</v>
      </c>
      <c r="F74" s="8"/>
      <c r="G74" s="8">
        <v>0</v>
      </c>
      <c r="H74" s="8"/>
      <c r="I74" s="8">
        <f t="shared" si="2"/>
        <v>7912056413</v>
      </c>
      <c r="J74" s="8"/>
      <c r="K74" s="8">
        <v>46961136986</v>
      </c>
      <c r="L74" s="8"/>
      <c r="M74" s="8">
        <v>5849773312</v>
      </c>
      <c r="N74" s="8"/>
      <c r="O74" s="8">
        <v>0</v>
      </c>
      <c r="P74" s="8"/>
      <c r="Q74" s="8">
        <f t="shared" si="3"/>
        <v>52810910298</v>
      </c>
    </row>
    <row r="75" spans="1:17">
      <c r="A75" s="1" t="s">
        <v>92</v>
      </c>
      <c r="C75" s="8">
        <v>56718086635</v>
      </c>
      <c r="D75" s="8"/>
      <c r="E75" s="8">
        <v>12817824490</v>
      </c>
      <c r="F75" s="8"/>
      <c r="G75" s="8">
        <v>0</v>
      </c>
      <c r="H75" s="8"/>
      <c r="I75" s="8">
        <f t="shared" si="2"/>
        <v>69535911125</v>
      </c>
      <c r="J75" s="8"/>
      <c r="K75" s="8">
        <v>411612808638</v>
      </c>
      <c r="L75" s="8"/>
      <c r="M75" s="8">
        <v>71723789395</v>
      </c>
      <c r="N75" s="8"/>
      <c r="O75" s="8">
        <v>0</v>
      </c>
      <c r="P75" s="8"/>
      <c r="Q75" s="8">
        <f t="shared" si="3"/>
        <v>483336598033</v>
      </c>
    </row>
    <row r="76" spans="1:17">
      <c r="A76" s="1" t="s">
        <v>189</v>
      </c>
      <c r="C76" s="8">
        <v>132621725605</v>
      </c>
      <c r="D76" s="8"/>
      <c r="E76" s="8">
        <v>-35796520407</v>
      </c>
      <c r="F76" s="8"/>
      <c r="G76" s="8">
        <v>0</v>
      </c>
      <c r="H76" s="8"/>
      <c r="I76" s="8">
        <f t="shared" si="2"/>
        <v>96825205198</v>
      </c>
      <c r="J76" s="8"/>
      <c r="K76" s="8">
        <v>629867981110</v>
      </c>
      <c r="L76" s="8"/>
      <c r="M76" s="8">
        <v>14577309557</v>
      </c>
      <c r="N76" s="8"/>
      <c r="O76" s="8">
        <v>0</v>
      </c>
      <c r="P76" s="8"/>
      <c r="Q76" s="8">
        <f t="shared" si="3"/>
        <v>644445290667</v>
      </c>
    </row>
    <row r="77" spans="1:17">
      <c r="A77" s="1" t="s">
        <v>160</v>
      </c>
      <c r="C77" s="8">
        <v>356377604002</v>
      </c>
      <c r="D77" s="8"/>
      <c r="E77" s="8">
        <v>-104632510943</v>
      </c>
      <c r="F77" s="8"/>
      <c r="G77" s="8">
        <v>0</v>
      </c>
      <c r="H77" s="8"/>
      <c r="I77" s="8">
        <f t="shared" si="2"/>
        <v>251745093059</v>
      </c>
      <c r="J77" s="8"/>
      <c r="K77" s="8">
        <v>377823155712</v>
      </c>
      <c r="L77" s="8"/>
      <c r="M77" s="8">
        <v>-253244214693</v>
      </c>
      <c r="N77" s="8"/>
      <c r="O77" s="8">
        <v>0</v>
      </c>
      <c r="P77" s="8"/>
      <c r="Q77" s="8">
        <f t="shared" si="3"/>
        <v>124578941019</v>
      </c>
    </row>
    <row r="78" spans="1:17">
      <c r="A78" s="1" t="s">
        <v>292</v>
      </c>
      <c r="C78" s="8">
        <v>16952948184</v>
      </c>
      <c r="D78" s="8"/>
      <c r="E78" s="8">
        <v>2890068207</v>
      </c>
      <c r="F78" s="8"/>
      <c r="G78" s="8">
        <v>0</v>
      </c>
      <c r="H78" s="8"/>
      <c r="I78" s="8">
        <f t="shared" si="2"/>
        <v>19843016391</v>
      </c>
      <c r="J78" s="8"/>
      <c r="K78" s="8">
        <v>16952948184</v>
      </c>
      <c r="L78" s="8"/>
      <c r="M78" s="8">
        <v>2890068207</v>
      </c>
      <c r="N78" s="8"/>
      <c r="O78" s="8">
        <v>0</v>
      </c>
      <c r="P78" s="8"/>
      <c r="Q78" s="8">
        <f t="shared" si="3"/>
        <v>19843016391</v>
      </c>
    </row>
    <row r="79" spans="1:17">
      <c r="A79" s="1" t="s">
        <v>309</v>
      </c>
      <c r="C79" s="8">
        <v>1669321842</v>
      </c>
      <c r="D79" s="8"/>
      <c r="E79" s="8">
        <v>-8585791</v>
      </c>
      <c r="F79" s="8"/>
      <c r="G79" s="8">
        <v>0</v>
      </c>
      <c r="H79" s="8"/>
      <c r="I79" s="8">
        <f t="shared" si="2"/>
        <v>1660736051</v>
      </c>
      <c r="J79" s="8"/>
      <c r="K79" s="8">
        <v>1669321842</v>
      </c>
      <c r="L79" s="8"/>
      <c r="M79" s="8">
        <v>-8585791</v>
      </c>
      <c r="N79" s="8"/>
      <c r="O79" s="8">
        <v>0</v>
      </c>
      <c r="P79" s="8"/>
      <c r="Q79" s="8">
        <f t="shared" si="3"/>
        <v>1660736051</v>
      </c>
    </row>
    <row r="80" spans="1:17">
      <c r="A80" s="1" t="s">
        <v>303</v>
      </c>
      <c r="C80" s="8">
        <v>2114546139</v>
      </c>
      <c r="D80" s="8"/>
      <c r="E80" s="8">
        <v>-11730014</v>
      </c>
      <c r="F80" s="8"/>
      <c r="G80" s="8">
        <v>0</v>
      </c>
      <c r="H80" s="8"/>
      <c r="I80" s="8">
        <f t="shared" si="2"/>
        <v>2102816125</v>
      </c>
      <c r="J80" s="8"/>
      <c r="K80" s="8">
        <v>2114546139</v>
      </c>
      <c r="L80" s="8"/>
      <c r="M80" s="8">
        <v>-11730014</v>
      </c>
      <c r="N80" s="8"/>
      <c r="O80" s="8">
        <v>0</v>
      </c>
      <c r="P80" s="8"/>
      <c r="Q80" s="8">
        <f t="shared" si="3"/>
        <v>2102816125</v>
      </c>
    </row>
    <row r="81" spans="1:17">
      <c r="A81" s="1" t="s">
        <v>262</v>
      </c>
      <c r="C81" s="8">
        <v>1716551957</v>
      </c>
      <c r="D81" s="8"/>
      <c r="E81" s="8">
        <v>1704841440</v>
      </c>
      <c r="F81" s="8"/>
      <c r="G81" s="8">
        <v>0</v>
      </c>
      <c r="H81" s="8"/>
      <c r="I81" s="8">
        <f t="shared" si="2"/>
        <v>3421393397</v>
      </c>
      <c r="J81" s="8"/>
      <c r="K81" s="8">
        <v>1726473821</v>
      </c>
      <c r="L81" s="8"/>
      <c r="M81" s="8">
        <v>1704494184</v>
      </c>
      <c r="N81" s="8"/>
      <c r="O81" s="8">
        <v>0</v>
      </c>
      <c r="P81" s="8"/>
      <c r="Q81" s="8">
        <f t="shared" si="3"/>
        <v>3430968005</v>
      </c>
    </row>
    <row r="82" spans="1:17">
      <c r="A82" s="1" t="s">
        <v>279</v>
      </c>
      <c r="C82" s="8">
        <v>107940546759</v>
      </c>
      <c r="D82" s="8"/>
      <c r="E82" s="8">
        <v>-58736148773</v>
      </c>
      <c r="F82" s="8"/>
      <c r="G82" s="8">
        <v>0</v>
      </c>
      <c r="H82" s="8"/>
      <c r="I82" s="8">
        <f t="shared" si="2"/>
        <v>49204397986</v>
      </c>
      <c r="J82" s="8"/>
      <c r="K82" s="8">
        <v>702549641214</v>
      </c>
      <c r="L82" s="8"/>
      <c r="M82" s="8">
        <v>-103692981638</v>
      </c>
      <c r="N82" s="8"/>
      <c r="O82" s="8">
        <v>0</v>
      </c>
      <c r="P82" s="8"/>
      <c r="Q82" s="8">
        <f t="shared" si="3"/>
        <v>598856659576</v>
      </c>
    </row>
    <row r="83" spans="1:17">
      <c r="A83" s="1" t="s">
        <v>169</v>
      </c>
      <c r="C83" s="8">
        <v>34727549461</v>
      </c>
      <c r="D83" s="8"/>
      <c r="E83" s="8">
        <v>-70100673293</v>
      </c>
      <c r="F83" s="8"/>
      <c r="G83" s="8">
        <v>0</v>
      </c>
      <c r="H83" s="8"/>
      <c r="I83" s="8">
        <f t="shared" si="2"/>
        <v>-35373123832</v>
      </c>
      <c r="J83" s="8"/>
      <c r="K83" s="8">
        <v>231981735153</v>
      </c>
      <c r="L83" s="8"/>
      <c r="M83" s="8">
        <v>-132948237856</v>
      </c>
      <c r="N83" s="8"/>
      <c r="O83" s="8">
        <v>0</v>
      </c>
      <c r="P83" s="8"/>
      <c r="Q83" s="8">
        <f t="shared" si="3"/>
        <v>99033497297</v>
      </c>
    </row>
    <row r="84" spans="1:17">
      <c r="A84" s="1" t="s">
        <v>166</v>
      </c>
      <c r="C84" s="8">
        <v>90291628615</v>
      </c>
      <c r="D84" s="8"/>
      <c r="E84" s="8">
        <v>6020901801</v>
      </c>
      <c r="F84" s="8"/>
      <c r="G84" s="8">
        <v>0</v>
      </c>
      <c r="H84" s="8"/>
      <c r="I84" s="8">
        <f t="shared" si="2"/>
        <v>96312530416</v>
      </c>
      <c r="J84" s="8"/>
      <c r="K84" s="8">
        <v>513797260271</v>
      </c>
      <c r="L84" s="8"/>
      <c r="M84" s="8">
        <v>25110780510</v>
      </c>
      <c r="N84" s="8"/>
      <c r="O84" s="8">
        <v>0</v>
      </c>
      <c r="P84" s="8"/>
      <c r="Q84" s="8">
        <f t="shared" si="3"/>
        <v>538908040781</v>
      </c>
    </row>
    <row r="85" spans="1:17">
      <c r="A85" s="1" t="s">
        <v>286</v>
      </c>
      <c r="C85" s="8">
        <v>10686575</v>
      </c>
      <c r="D85" s="8"/>
      <c r="E85" s="8">
        <v>-351060</v>
      </c>
      <c r="F85" s="8"/>
      <c r="G85" s="8">
        <v>0</v>
      </c>
      <c r="H85" s="8"/>
      <c r="I85" s="8">
        <f t="shared" si="2"/>
        <v>10335515</v>
      </c>
      <c r="J85" s="8"/>
      <c r="K85" s="8">
        <v>10686575</v>
      </c>
      <c r="L85" s="8"/>
      <c r="M85" s="8">
        <v>-351060</v>
      </c>
      <c r="N85" s="8"/>
      <c r="O85" s="8">
        <v>0</v>
      </c>
      <c r="P85" s="8"/>
      <c r="Q85" s="8">
        <f t="shared" si="3"/>
        <v>10335515</v>
      </c>
    </row>
    <row r="86" spans="1:17">
      <c r="A86" s="1" t="s">
        <v>181</v>
      </c>
      <c r="C86" s="8">
        <v>46346294745</v>
      </c>
      <c r="D86" s="8"/>
      <c r="E86" s="8">
        <v>5107327884</v>
      </c>
      <c r="F86" s="8"/>
      <c r="G86" s="8">
        <v>0</v>
      </c>
      <c r="H86" s="8"/>
      <c r="I86" s="8">
        <f t="shared" si="2"/>
        <v>51453622629</v>
      </c>
      <c r="J86" s="8"/>
      <c r="K86" s="8">
        <v>477504569569</v>
      </c>
      <c r="L86" s="8"/>
      <c r="M86" s="8">
        <v>-51786767284</v>
      </c>
      <c r="N86" s="8"/>
      <c r="O86" s="8">
        <v>0</v>
      </c>
      <c r="P86" s="8"/>
      <c r="Q86" s="8">
        <f t="shared" si="3"/>
        <v>425717802285</v>
      </c>
    </row>
    <row r="87" spans="1:17">
      <c r="A87" s="1" t="s">
        <v>179</v>
      </c>
      <c r="C87" s="8">
        <v>61640572009</v>
      </c>
      <c r="D87" s="8"/>
      <c r="E87" s="8">
        <v>18027777646</v>
      </c>
      <c r="F87" s="8"/>
      <c r="G87" s="8">
        <v>0</v>
      </c>
      <c r="H87" s="8"/>
      <c r="I87" s="8">
        <f t="shared" si="2"/>
        <v>79668349655</v>
      </c>
      <c r="J87" s="8"/>
      <c r="K87" s="8">
        <v>216440915828</v>
      </c>
      <c r="L87" s="8"/>
      <c r="M87" s="8">
        <v>62452936722</v>
      </c>
      <c r="N87" s="8"/>
      <c r="O87" s="8">
        <v>0</v>
      </c>
      <c r="P87" s="8"/>
      <c r="Q87" s="8">
        <f t="shared" si="3"/>
        <v>278893852550</v>
      </c>
    </row>
    <row r="88" spans="1:17">
      <c r="A88" s="1" t="s">
        <v>163</v>
      </c>
      <c r="C88" s="8">
        <v>25781574849</v>
      </c>
      <c r="D88" s="8"/>
      <c r="E88" s="8">
        <v>8087190204</v>
      </c>
      <c r="F88" s="8"/>
      <c r="G88" s="8">
        <v>0</v>
      </c>
      <c r="H88" s="8"/>
      <c r="I88" s="8">
        <f t="shared" si="2"/>
        <v>33868765053</v>
      </c>
      <c r="J88" s="8"/>
      <c r="K88" s="8">
        <v>134016429568</v>
      </c>
      <c r="L88" s="8"/>
      <c r="M88" s="8">
        <v>22103982322</v>
      </c>
      <c r="N88" s="8"/>
      <c r="O88" s="8">
        <v>0</v>
      </c>
      <c r="P88" s="8"/>
      <c r="Q88" s="8">
        <f t="shared" si="3"/>
        <v>156120411890</v>
      </c>
    </row>
    <row r="89" spans="1:17">
      <c r="A89" s="1" t="s">
        <v>251</v>
      </c>
      <c r="C89" s="8">
        <v>29309670651</v>
      </c>
      <c r="D89" s="8"/>
      <c r="E89" s="8">
        <v>-16899199129</v>
      </c>
      <c r="F89" s="8"/>
      <c r="G89" s="8">
        <v>0</v>
      </c>
      <c r="H89" s="8"/>
      <c r="I89" s="8">
        <f t="shared" si="2"/>
        <v>12410471522</v>
      </c>
      <c r="J89" s="8"/>
      <c r="K89" s="8">
        <v>206781995996</v>
      </c>
      <c r="L89" s="8"/>
      <c r="M89" s="8">
        <v>-12220189648</v>
      </c>
      <c r="N89" s="8"/>
      <c r="O89" s="8">
        <v>0</v>
      </c>
      <c r="P89" s="8"/>
      <c r="Q89" s="8">
        <f t="shared" si="3"/>
        <v>194561806348</v>
      </c>
    </row>
    <row r="90" spans="1:17">
      <c r="A90" s="1" t="s">
        <v>367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f t="shared" si="2"/>
        <v>0</v>
      </c>
      <c r="J90" s="8"/>
      <c r="K90" s="8">
        <v>13658551942</v>
      </c>
      <c r="L90" s="8"/>
      <c r="M90" s="8">
        <v>0</v>
      </c>
      <c r="N90" s="8"/>
      <c r="O90" s="8">
        <v>0</v>
      </c>
      <c r="P90" s="8"/>
      <c r="Q90" s="8">
        <f t="shared" si="3"/>
        <v>13658551942</v>
      </c>
    </row>
    <row r="91" spans="1:17">
      <c r="A91" s="1" t="s">
        <v>202</v>
      </c>
      <c r="C91" s="8">
        <v>0</v>
      </c>
      <c r="D91" s="8"/>
      <c r="E91" s="8">
        <v>15323963795</v>
      </c>
      <c r="F91" s="8"/>
      <c r="G91" s="8">
        <v>0</v>
      </c>
      <c r="H91" s="8"/>
      <c r="I91" s="8">
        <f t="shared" si="2"/>
        <v>15323963795</v>
      </c>
      <c r="J91" s="8"/>
      <c r="K91" s="8">
        <v>0</v>
      </c>
      <c r="L91" s="8"/>
      <c r="M91" s="8">
        <v>199367439689</v>
      </c>
      <c r="N91" s="8"/>
      <c r="O91" s="8">
        <v>0</v>
      </c>
      <c r="P91" s="8"/>
      <c r="Q91" s="8">
        <f t="shared" si="3"/>
        <v>199367439689</v>
      </c>
    </row>
    <row r="92" spans="1:17">
      <c r="A92" s="1" t="s">
        <v>217</v>
      </c>
      <c r="C92" s="8">
        <v>0</v>
      </c>
      <c r="D92" s="8"/>
      <c r="E92" s="8">
        <v>5556376644</v>
      </c>
      <c r="F92" s="8"/>
      <c r="G92" s="8">
        <v>0</v>
      </c>
      <c r="H92" s="8"/>
      <c r="I92" s="8">
        <f t="shared" si="2"/>
        <v>5556376644</v>
      </c>
      <c r="J92" s="8"/>
      <c r="K92" s="8">
        <v>0</v>
      </c>
      <c r="L92" s="8"/>
      <c r="M92" s="8">
        <v>123775637343</v>
      </c>
      <c r="N92" s="8"/>
      <c r="O92" s="8">
        <v>0</v>
      </c>
      <c r="P92" s="8"/>
      <c r="Q92" s="8">
        <f t="shared" si="3"/>
        <v>123775637343</v>
      </c>
    </row>
    <row r="93" spans="1:17">
      <c r="A93" s="1" t="s">
        <v>204</v>
      </c>
      <c r="C93" s="8">
        <v>0</v>
      </c>
      <c r="D93" s="8"/>
      <c r="E93" s="8">
        <v>93506596636</v>
      </c>
      <c r="F93" s="8"/>
      <c r="G93" s="8">
        <v>0</v>
      </c>
      <c r="H93" s="8"/>
      <c r="I93" s="8">
        <f t="shared" si="2"/>
        <v>93506596636</v>
      </c>
      <c r="J93" s="8"/>
      <c r="K93" s="8">
        <v>0</v>
      </c>
      <c r="L93" s="8"/>
      <c r="M93" s="8">
        <v>271175578348</v>
      </c>
      <c r="N93" s="8"/>
      <c r="O93" s="8">
        <v>0</v>
      </c>
      <c r="P93" s="8"/>
      <c r="Q93" s="8">
        <f t="shared" si="3"/>
        <v>271175578348</v>
      </c>
    </row>
    <row r="94" spans="1:17">
      <c r="A94" s="1" t="s">
        <v>208</v>
      </c>
      <c r="C94" s="8">
        <v>0</v>
      </c>
      <c r="D94" s="8"/>
      <c r="E94" s="8">
        <v>184892984894</v>
      </c>
      <c r="F94" s="8"/>
      <c r="G94" s="8">
        <v>0</v>
      </c>
      <c r="H94" s="8"/>
      <c r="I94" s="8">
        <f t="shared" si="2"/>
        <v>184892984894</v>
      </c>
      <c r="J94" s="8"/>
      <c r="K94" s="8">
        <v>0</v>
      </c>
      <c r="L94" s="8"/>
      <c r="M94" s="8">
        <v>878138313402</v>
      </c>
      <c r="N94" s="8"/>
      <c r="O94" s="8">
        <v>0</v>
      </c>
      <c r="P94" s="8"/>
      <c r="Q94" s="8">
        <f t="shared" si="3"/>
        <v>878138313402</v>
      </c>
    </row>
    <row r="95" spans="1:17">
      <c r="A95" s="1" t="s">
        <v>195</v>
      </c>
      <c r="C95" s="8">
        <v>0</v>
      </c>
      <c r="D95" s="8"/>
      <c r="E95" s="8">
        <v>178913027235</v>
      </c>
      <c r="F95" s="8"/>
      <c r="G95" s="8">
        <v>0</v>
      </c>
      <c r="H95" s="8"/>
      <c r="I95" s="8">
        <f t="shared" si="2"/>
        <v>178913027235</v>
      </c>
      <c r="J95" s="8"/>
      <c r="K95" s="8">
        <v>0</v>
      </c>
      <c r="L95" s="8"/>
      <c r="M95" s="8">
        <v>737379024494</v>
      </c>
      <c r="N95" s="8"/>
      <c r="O95" s="8">
        <v>0</v>
      </c>
      <c r="P95" s="8"/>
      <c r="Q95" s="8">
        <f t="shared" si="3"/>
        <v>737379024494</v>
      </c>
    </row>
    <row r="96" spans="1:17">
      <c r="A96" s="1" t="s">
        <v>315</v>
      </c>
      <c r="C96" s="8">
        <v>0</v>
      </c>
      <c r="D96" s="8"/>
      <c r="E96" s="8">
        <v>27893143172</v>
      </c>
      <c r="F96" s="8"/>
      <c r="G96" s="8">
        <v>0</v>
      </c>
      <c r="H96" s="8"/>
      <c r="I96" s="8">
        <f t="shared" si="2"/>
        <v>27893143172</v>
      </c>
      <c r="J96" s="8"/>
      <c r="K96" s="8">
        <v>0</v>
      </c>
      <c r="L96" s="8"/>
      <c r="M96" s="8">
        <v>77785281692</v>
      </c>
      <c r="N96" s="8"/>
      <c r="O96" s="8">
        <v>0</v>
      </c>
      <c r="P96" s="8"/>
      <c r="Q96" s="8">
        <f t="shared" si="3"/>
        <v>77785281692</v>
      </c>
    </row>
    <row r="97" spans="1:17">
      <c r="A97" s="1" t="s">
        <v>225</v>
      </c>
      <c r="C97" s="8">
        <v>0</v>
      </c>
      <c r="D97" s="8"/>
      <c r="E97" s="8">
        <v>31549800579</v>
      </c>
      <c r="F97" s="8"/>
      <c r="G97" s="8">
        <v>0</v>
      </c>
      <c r="H97" s="8"/>
      <c r="I97" s="8">
        <f t="shared" si="2"/>
        <v>31549800579</v>
      </c>
      <c r="J97" s="8"/>
      <c r="K97" s="8">
        <v>0</v>
      </c>
      <c r="L97" s="8"/>
      <c r="M97" s="8">
        <v>90977147108</v>
      </c>
      <c r="N97" s="8"/>
      <c r="O97" s="8">
        <v>0</v>
      </c>
      <c r="P97" s="8"/>
      <c r="Q97" s="8">
        <f t="shared" si="3"/>
        <v>90977147108</v>
      </c>
    </row>
    <row r="98" spans="1:17">
      <c r="A98" s="1" t="s">
        <v>222</v>
      </c>
      <c r="C98" s="8">
        <v>0</v>
      </c>
      <c r="D98" s="8"/>
      <c r="E98" s="8">
        <v>14768994489</v>
      </c>
      <c r="F98" s="8"/>
      <c r="G98" s="8">
        <v>0</v>
      </c>
      <c r="H98" s="8"/>
      <c r="I98" s="8">
        <f t="shared" si="2"/>
        <v>14768994489</v>
      </c>
      <c r="J98" s="8"/>
      <c r="K98" s="8">
        <v>0</v>
      </c>
      <c r="L98" s="8"/>
      <c r="M98" s="8">
        <v>39928830885</v>
      </c>
      <c r="N98" s="8"/>
      <c r="O98" s="8">
        <v>0</v>
      </c>
      <c r="P98" s="8"/>
      <c r="Q98" s="8">
        <f t="shared" si="3"/>
        <v>39928830885</v>
      </c>
    </row>
    <row r="99" spans="1:17">
      <c r="A99" s="1" t="s">
        <v>113</v>
      </c>
      <c r="C99" s="8">
        <v>0</v>
      </c>
      <c r="D99" s="8"/>
      <c r="E99" s="8">
        <v>169499250595</v>
      </c>
      <c r="F99" s="8"/>
      <c r="G99" s="8">
        <v>0</v>
      </c>
      <c r="H99" s="8"/>
      <c r="I99" s="8">
        <f t="shared" si="2"/>
        <v>169499250595</v>
      </c>
      <c r="J99" s="8"/>
      <c r="K99" s="8">
        <v>0</v>
      </c>
      <c r="L99" s="8"/>
      <c r="M99" s="8">
        <v>636438821421</v>
      </c>
      <c r="N99" s="8"/>
      <c r="O99" s="8">
        <v>0</v>
      </c>
      <c r="P99" s="8"/>
      <c r="Q99" s="8">
        <f t="shared" si="3"/>
        <v>636438821421</v>
      </c>
    </row>
    <row r="100" spans="1:17">
      <c r="A100" s="1" t="s">
        <v>192</v>
      </c>
      <c r="C100" s="8">
        <v>0</v>
      </c>
      <c r="D100" s="8"/>
      <c r="E100" s="8">
        <v>61604258237</v>
      </c>
      <c r="F100" s="8"/>
      <c r="G100" s="8">
        <v>0</v>
      </c>
      <c r="H100" s="8"/>
      <c r="I100" s="8">
        <f t="shared" si="2"/>
        <v>61604258237</v>
      </c>
      <c r="J100" s="8"/>
      <c r="K100" s="8">
        <v>0</v>
      </c>
      <c r="L100" s="8"/>
      <c r="M100" s="8">
        <v>155295429184</v>
      </c>
      <c r="N100" s="8"/>
      <c r="O100" s="8">
        <v>0</v>
      </c>
      <c r="P100" s="8"/>
      <c r="Q100" s="8">
        <f t="shared" si="3"/>
        <v>155295429184</v>
      </c>
    </row>
    <row r="101" spans="1:17">
      <c r="A101" s="1" t="s">
        <v>212</v>
      </c>
      <c r="C101" s="8">
        <v>0</v>
      </c>
      <c r="D101" s="8"/>
      <c r="E101" s="8">
        <v>16130528188</v>
      </c>
      <c r="F101" s="8"/>
      <c r="G101" s="8">
        <v>0</v>
      </c>
      <c r="H101" s="8"/>
      <c r="I101" s="8">
        <f t="shared" si="2"/>
        <v>16130528188</v>
      </c>
      <c r="J101" s="8"/>
      <c r="K101" s="8">
        <v>0</v>
      </c>
      <c r="L101" s="8"/>
      <c r="M101" s="8">
        <v>26994979984</v>
      </c>
      <c r="N101" s="8"/>
      <c r="O101" s="8">
        <v>0</v>
      </c>
      <c r="P101" s="8"/>
      <c r="Q101" s="8">
        <f t="shared" si="3"/>
        <v>26994979984</v>
      </c>
    </row>
    <row r="102" spans="1:17">
      <c r="A102" s="1" t="s">
        <v>219</v>
      </c>
      <c r="C102" s="8">
        <v>0</v>
      </c>
      <c r="D102" s="8"/>
      <c r="E102" s="8">
        <v>7462796307</v>
      </c>
      <c r="F102" s="8"/>
      <c r="G102" s="8">
        <v>0</v>
      </c>
      <c r="H102" s="8"/>
      <c r="I102" s="8">
        <f t="shared" si="2"/>
        <v>7462796307</v>
      </c>
      <c r="J102" s="8"/>
      <c r="K102" s="8">
        <v>0</v>
      </c>
      <c r="L102" s="8"/>
      <c r="M102" s="8">
        <v>17635599486</v>
      </c>
      <c r="N102" s="8"/>
      <c r="O102" s="8">
        <v>0</v>
      </c>
      <c r="P102" s="8"/>
      <c r="Q102" s="8">
        <f t="shared" si="3"/>
        <v>17635599486</v>
      </c>
    </row>
    <row r="103" spans="1:17">
      <c r="A103" s="1" t="s">
        <v>223</v>
      </c>
      <c r="C103" s="8">
        <v>0</v>
      </c>
      <c r="D103" s="8"/>
      <c r="E103" s="8">
        <v>67795153028</v>
      </c>
      <c r="F103" s="8"/>
      <c r="G103" s="8">
        <v>0</v>
      </c>
      <c r="H103" s="8"/>
      <c r="I103" s="8">
        <f t="shared" si="2"/>
        <v>67795153028</v>
      </c>
      <c r="J103" s="8"/>
      <c r="K103" s="8">
        <v>0</v>
      </c>
      <c r="L103" s="8"/>
      <c r="M103" s="8">
        <v>134936755083</v>
      </c>
      <c r="N103" s="8"/>
      <c r="O103" s="8">
        <v>0</v>
      </c>
      <c r="P103" s="8"/>
      <c r="Q103" s="8">
        <f t="shared" si="3"/>
        <v>134936755083</v>
      </c>
    </row>
    <row r="104" spans="1:17">
      <c r="A104" s="1" t="s">
        <v>228</v>
      </c>
      <c r="C104" s="8">
        <v>0</v>
      </c>
      <c r="D104" s="8"/>
      <c r="E104" s="8">
        <v>83633345970</v>
      </c>
      <c r="F104" s="8"/>
      <c r="G104" s="8">
        <v>0</v>
      </c>
      <c r="H104" s="8"/>
      <c r="I104" s="8">
        <f t="shared" si="2"/>
        <v>83633345970</v>
      </c>
      <c r="J104" s="8"/>
      <c r="K104" s="8">
        <v>0</v>
      </c>
      <c r="L104" s="8"/>
      <c r="M104" s="8">
        <v>140534548801</v>
      </c>
      <c r="N104" s="8"/>
      <c r="O104" s="8">
        <v>0</v>
      </c>
      <c r="P104" s="8"/>
      <c r="Q104" s="8">
        <f t="shared" si="3"/>
        <v>140534548801</v>
      </c>
    </row>
    <row r="105" spans="1:17">
      <c r="A105" s="1" t="s">
        <v>79</v>
      </c>
      <c r="C105" s="8">
        <v>0</v>
      </c>
      <c r="D105" s="8"/>
      <c r="E105" s="8">
        <v>55861480128</v>
      </c>
      <c r="F105" s="8"/>
      <c r="G105" s="8">
        <v>0</v>
      </c>
      <c r="H105" s="8"/>
      <c r="I105" s="8">
        <f t="shared" si="2"/>
        <v>55861480128</v>
      </c>
      <c r="J105" s="8"/>
      <c r="K105" s="8">
        <v>0</v>
      </c>
      <c r="L105" s="8"/>
      <c r="M105" s="8">
        <v>76196054224</v>
      </c>
      <c r="N105" s="8"/>
      <c r="O105" s="8">
        <v>0</v>
      </c>
      <c r="P105" s="8"/>
      <c r="Q105" s="8">
        <f t="shared" si="3"/>
        <v>76196054224</v>
      </c>
    </row>
    <row r="106" spans="1:17">
      <c r="A106" s="1" t="s">
        <v>297</v>
      </c>
      <c r="C106" s="8">
        <v>0</v>
      </c>
      <c r="D106" s="8"/>
      <c r="E106" s="8">
        <v>50188505841</v>
      </c>
      <c r="F106" s="8"/>
      <c r="G106" s="8">
        <v>0</v>
      </c>
      <c r="H106" s="8"/>
      <c r="I106" s="8">
        <f t="shared" si="2"/>
        <v>50188505841</v>
      </c>
      <c r="J106" s="8"/>
      <c r="K106" s="8">
        <v>0</v>
      </c>
      <c r="L106" s="8"/>
      <c r="M106" s="8">
        <v>50188505841</v>
      </c>
      <c r="N106" s="8"/>
      <c r="O106" s="8">
        <v>0</v>
      </c>
      <c r="P106" s="8"/>
      <c r="Q106" s="8">
        <f t="shared" si="3"/>
        <v>50188505841</v>
      </c>
    </row>
    <row r="107" spans="1:17">
      <c r="A107" s="1" t="s">
        <v>104</v>
      </c>
      <c r="C107" s="8">
        <v>0</v>
      </c>
      <c r="D107" s="8"/>
      <c r="E107" s="8">
        <v>21646518923</v>
      </c>
      <c r="F107" s="8"/>
      <c r="G107" s="8">
        <v>0</v>
      </c>
      <c r="H107" s="8"/>
      <c r="I107" s="8">
        <f t="shared" si="2"/>
        <v>21646518923</v>
      </c>
      <c r="J107" s="8"/>
      <c r="K107" s="8">
        <v>0</v>
      </c>
      <c r="L107" s="8"/>
      <c r="M107" s="8">
        <v>94480851499</v>
      </c>
      <c r="N107" s="8"/>
      <c r="O107" s="8">
        <v>0</v>
      </c>
      <c r="P107" s="8"/>
      <c r="Q107" s="8">
        <f t="shared" si="3"/>
        <v>94480851499</v>
      </c>
    </row>
    <row r="108" spans="1:17">
      <c r="A108" s="1" t="s">
        <v>295</v>
      </c>
      <c r="C108" s="8">
        <v>0</v>
      </c>
      <c r="D108" s="8"/>
      <c r="E108" s="8">
        <v>-61787434</v>
      </c>
      <c r="F108" s="8"/>
      <c r="G108" s="8">
        <v>0</v>
      </c>
      <c r="H108" s="8"/>
      <c r="I108" s="8">
        <f t="shared" si="2"/>
        <v>-61787434</v>
      </c>
      <c r="J108" s="8"/>
      <c r="K108" s="8">
        <v>0</v>
      </c>
      <c r="L108" s="8"/>
      <c r="M108" s="8">
        <v>-61787434</v>
      </c>
      <c r="N108" s="8"/>
      <c r="O108" s="8">
        <v>0</v>
      </c>
      <c r="P108" s="8"/>
      <c r="Q108" s="8">
        <f t="shared" si="3"/>
        <v>-61787434</v>
      </c>
    </row>
    <row r="109" spans="1:17">
      <c r="A109" s="1" t="s">
        <v>308</v>
      </c>
      <c r="C109" s="8">
        <v>0</v>
      </c>
      <c r="D109" s="8"/>
      <c r="E109" s="8">
        <v>-34108947</v>
      </c>
      <c r="F109" s="8"/>
      <c r="G109" s="8">
        <v>0</v>
      </c>
      <c r="H109" s="8"/>
      <c r="I109" s="8">
        <f t="shared" si="2"/>
        <v>-34108947</v>
      </c>
      <c r="J109" s="8"/>
      <c r="K109" s="8">
        <v>0</v>
      </c>
      <c r="L109" s="8"/>
      <c r="M109" s="8">
        <v>-34108947</v>
      </c>
      <c r="N109" s="8"/>
      <c r="O109" s="8">
        <v>0</v>
      </c>
      <c r="P109" s="8"/>
      <c r="Q109" s="8">
        <f t="shared" si="3"/>
        <v>-34108947</v>
      </c>
    </row>
    <row r="110" spans="1:17">
      <c r="A110" s="1" t="s">
        <v>215</v>
      </c>
      <c r="C110" s="8">
        <v>0</v>
      </c>
      <c r="D110" s="8"/>
      <c r="E110" s="8">
        <v>10612473189</v>
      </c>
      <c r="F110" s="8"/>
      <c r="G110" s="8">
        <v>0</v>
      </c>
      <c r="H110" s="8"/>
      <c r="I110" s="8">
        <f t="shared" si="2"/>
        <v>10612473189</v>
      </c>
      <c r="J110" s="8"/>
      <c r="K110" s="8">
        <v>0</v>
      </c>
      <c r="L110" s="8"/>
      <c r="M110" s="8">
        <v>18473475020</v>
      </c>
      <c r="N110" s="8"/>
      <c r="O110" s="8">
        <v>0</v>
      </c>
      <c r="P110" s="8"/>
      <c r="Q110" s="8">
        <f t="shared" si="3"/>
        <v>18473475020</v>
      </c>
    </row>
    <row r="111" spans="1:17">
      <c r="A111" s="1" t="s">
        <v>116</v>
      </c>
      <c r="C111" s="8">
        <v>0</v>
      </c>
      <c r="D111" s="8"/>
      <c r="E111" s="8">
        <v>53170847082</v>
      </c>
      <c r="F111" s="8"/>
      <c r="G111" s="8">
        <v>0</v>
      </c>
      <c r="H111" s="8"/>
      <c r="I111" s="8">
        <f t="shared" si="2"/>
        <v>53170847082</v>
      </c>
      <c r="J111" s="8"/>
      <c r="K111" s="8">
        <v>0</v>
      </c>
      <c r="L111" s="8"/>
      <c r="M111" s="8">
        <v>247659868995</v>
      </c>
      <c r="N111" s="8"/>
      <c r="O111" s="8">
        <v>0</v>
      </c>
      <c r="P111" s="8"/>
      <c r="Q111" s="8">
        <f t="shared" si="3"/>
        <v>247659868995</v>
      </c>
    </row>
    <row r="112" spans="1:17">
      <c r="A112" s="1" t="s">
        <v>291</v>
      </c>
      <c r="C112" s="8">
        <v>0</v>
      </c>
      <c r="D112" s="8"/>
      <c r="E112" s="8">
        <v>186886146</v>
      </c>
      <c r="F112" s="8"/>
      <c r="G112" s="8">
        <v>0</v>
      </c>
      <c r="H112" s="8"/>
      <c r="I112" s="8">
        <f t="shared" si="2"/>
        <v>186886146</v>
      </c>
      <c r="J112" s="8"/>
      <c r="K112" s="8">
        <v>0</v>
      </c>
      <c r="L112" s="8"/>
      <c r="M112" s="8">
        <v>186886146</v>
      </c>
      <c r="N112" s="8"/>
      <c r="O112" s="8">
        <v>0</v>
      </c>
      <c r="P112" s="8"/>
      <c r="Q112" s="8">
        <f t="shared" si="3"/>
        <v>186886146</v>
      </c>
    </row>
    <row r="113" spans="1:17">
      <c r="A113" s="1" t="s">
        <v>306</v>
      </c>
      <c r="C113" s="8">
        <v>0</v>
      </c>
      <c r="D113" s="8"/>
      <c r="E113" s="8">
        <v>7605595002</v>
      </c>
      <c r="F113" s="8"/>
      <c r="G113" s="8">
        <v>0</v>
      </c>
      <c r="H113" s="8"/>
      <c r="I113" s="8">
        <f t="shared" si="2"/>
        <v>7605595002</v>
      </c>
      <c r="J113" s="8"/>
      <c r="K113" s="8">
        <v>0</v>
      </c>
      <c r="L113" s="8"/>
      <c r="M113" s="8">
        <v>7605595002</v>
      </c>
      <c r="N113" s="8"/>
      <c r="O113" s="8">
        <v>0</v>
      </c>
      <c r="P113" s="8"/>
      <c r="Q113" s="8">
        <f t="shared" si="3"/>
        <v>7605595002</v>
      </c>
    </row>
    <row r="114" spans="1:17">
      <c r="A114" s="1" t="s">
        <v>95</v>
      </c>
      <c r="C114" s="8">
        <v>0</v>
      </c>
      <c r="D114" s="8"/>
      <c r="E114" s="8">
        <v>26468796558</v>
      </c>
      <c r="F114" s="8"/>
      <c r="G114" s="8">
        <v>0</v>
      </c>
      <c r="H114" s="8"/>
      <c r="I114" s="8">
        <f t="shared" si="2"/>
        <v>26468796558</v>
      </c>
      <c r="J114" s="8"/>
      <c r="K114" s="8">
        <v>0</v>
      </c>
      <c r="L114" s="8"/>
      <c r="M114" s="8">
        <v>115322906572</v>
      </c>
      <c r="N114" s="8"/>
      <c r="O114" s="8">
        <v>0</v>
      </c>
      <c r="P114" s="8"/>
      <c r="Q114" s="8">
        <f t="shared" si="3"/>
        <v>115322906572</v>
      </c>
    </row>
    <row r="115" spans="1:17">
      <c r="A115" s="1" t="s">
        <v>140</v>
      </c>
      <c r="C115" s="8">
        <v>0</v>
      </c>
      <c r="D115" s="8"/>
      <c r="E115" s="8">
        <v>23915701187</v>
      </c>
      <c r="F115" s="8"/>
      <c r="G115" s="8">
        <v>0</v>
      </c>
      <c r="H115" s="8"/>
      <c r="I115" s="8">
        <f t="shared" si="2"/>
        <v>23915701187</v>
      </c>
      <c r="J115" s="8"/>
      <c r="K115" s="8">
        <v>0</v>
      </c>
      <c r="L115" s="8"/>
      <c r="M115" s="8">
        <v>104209273767</v>
      </c>
      <c r="N115" s="8"/>
      <c r="O115" s="8">
        <v>0</v>
      </c>
      <c r="P115" s="8"/>
      <c r="Q115" s="8">
        <f t="shared" si="3"/>
        <v>104209273767</v>
      </c>
    </row>
    <row r="116" spans="1:17">
      <c r="A116" s="1" t="s">
        <v>207</v>
      </c>
      <c r="C116" s="8">
        <v>0</v>
      </c>
      <c r="D116" s="8"/>
      <c r="E116" s="8">
        <v>33999747</v>
      </c>
      <c r="F116" s="8"/>
      <c r="G116" s="8">
        <v>0</v>
      </c>
      <c r="H116" s="8"/>
      <c r="I116" s="8">
        <f t="shared" si="2"/>
        <v>33999747</v>
      </c>
      <c r="J116" s="8"/>
      <c r="K116" s="8">
        <v>0</v>
      </c>
      <c r="L116" s="8"/>
      <c r="M116" s="8">
        <v>62069428</v>
      </c>
      <c r="N116" s="8"/>
      <c r="O116" s="8">
        <v>0</v>
      </c>
      <c r="P116" s="8"/>
      <c r="Q116" s="8">
        <f t="shared" si="3"/>
        <v>62069428</v>
      </c>
    </row>
    <row r="117" spans="1:17">
      <c r="A117" s="1" t="s">
        <v>119</v>
      </c>
      <c r="C117" s="8">
        <v>0</v>
      </c>
      <c r="D117" s="8"/>
      <c r="E117" s="8">
        <v>18676337944</v>
      </c>
      <c r="F117" s="8"/>
      <c r="G117" s="8">
        <v>0</v>
      </c>
      <c r="H117" s="8"/>
      <c r="I117" s="8">
        <f t="shared" si="2"/>
        <v>18676337944</v>
      </c>
      <c r="J117" s="8"/>
      <c r="K117" s="8">
        <v>0</v>
      </c>
      <c r="L117" s="8"/>
      <c r="M117" s="8">
        <v>91091267323</v>
      </c>
      <c r="N117" s="8"/>
      <c r="O117" s="8">
        <v>0</v>
      </c>
      <c r="P117" s="8"/>
      <c r="Q117" s="8">
        <f t="shared" si="3"/>
        <v>91091267323</v>
      </c>
    </row>
    <row r="118" spans="1:17">
      <c r="A118" s="1" t="s">
        <v>283</v>
      </c>
      <c r="C118" s="8">
        <v>0</v>
      </c>
      <c r="D118" s="8"/>
      <c r="E118" s="8">
        <v>802706342</v>
      </c>
      <c r="F118" s="8"/>
      <c r="G118" s="8">
        <v>0</v>
      </c>
      <c r="H118" s="8"/>
      <c r="I118" s="8">
        <f t="shared" si="2"/>
        <v>802706342</v>
      </c>
      <c r="J118" s="8"/>
      <c r="K118" s="8">
        <v>0</v>
      </c>
      <c r="L118" s="8"/>
      <c r="M118" s="8">
        <v>802706342</v>
      </c>
      <c r="N118" s="8"/>
      <c r="O118" s="8">
        <v>0</v>
      </c>
      <c r="P118" s="8"/>
      <c r="Q118" s="8">
        <f t="shared" si="3"/>
        <v>802706342</v>
      </c>
    </row>
    <row r="119" spans="1:17">
      <c r="A119" s="1" t="s">
        <v>146</v>
      </c>
      <c r="C119" s="8">
        <v>0</v>
      </c>
      <c r="D119" s="8"/>
      <c r="E119" s="8">
        <v>24845837120</v>
      </c>
      <c r="F119" s="8"/>
      <c r="G119" s="8">
        <v>0</v>
      </c>
      <c r="H119" s="8"/>
      <c r="I119" s="8">
        <f t="shared" si="2"/>
        <v>24845837120</v>
      </c>
      <c r="J119" s="8"/>
      <c r="K119" s="8">
        <v>0</v>
      </c>
      <c r="L119" s="8"/>
      <c r="M119" s="8">
        <v>97956284824</v>
      </c>
      <c r="N119" s="8"/>
      <c r="O119" s="8">
        <v>0</v>
      </c>
      <c r="P119" s="8"/>
      <c r="Q119" s="8">
        <f t="shared" si="3"/>
        <v>97956284824</v>
      </c>
    </row>
    <row r="120" spans="1:17">
      <c r="A120" s="1" t="s">
        <v>98</v>
      </c>
      <c r="C120" s="8">
        <v>0</v>
      </c>
      <c r="D120" s="8"/>
      <c r="E120" s="8">
        <v>1180318260</v>
      </c>
      <c r="F120" s="8"/>
      <c r="G120" s="8">
        <v>0</v>
      </c>
      <c r="H120" s="8"/>
      <c r="I120" s="8">
        <f t="shared" si="2"/>
        <v>1180318260</v>
      </c>
      <c r="J120" s="8"/>
      <c r="K120" s="8">
        <v>0</v>
      </c>
      <c r="L120" s="8"/>
      <c r="M120" s="8">
        <v>5895628105</v>
      </c>
      <c r="N120" s="8"/>
      <c r="O120" s="8">
        <v>0</v>
      </c>
      <c r="P120" s="8"/>
      <c r="Q120" s="8">
        <f t="shared" si="3"/>
        <v>5895628105</v>
      </c>
    </row>
    <row r="121" spans="1:17">
      <c r="A121" s="1" t="s">
        <v>296</v>
      </c>
      <c r="C121" s="8">
        <v>0</v>
      </c>
      <c r="D121" s="8"/>
      <c r="E121" s="8">
        <v>-568461946</v>
      </c>
      <c r="F121" s="8"/>
      <c r="G121" s="8">
        <v>0</v>
      </c>
      <c r="H121" s="8"/>
      <c r="I121" s="8">
        <f>G121+E121+C121</f>
        <v>-568461946</v>
      </c>
      <c r="J121" s="8"/>
      <c r="K121" s="8">
        <v>0</v>
      </c>
      <c r="L121" s="8"/>
      <c r="M121" s="8">
        <v>-568461946</v>
      </c>
      <c r="N121" s="8"/>
      <c r="O121" s="8">
        <v>0</v>
      </c>
      <c r="P121" s="8"/>
      <c r="Q121" s="8">
        <f t="shared" si="3"/>
        <v>-568461946</v>
      </c>
    </row>
    <row r="122" spans="1:17">
      <c r="A122" s="1" t="s">
        <v>110</v>
      </c>
      <c r="C122" s="8">
        <v>0</v>
      </c>
      <c r="D122" s="8"/>
      <c r="E122" s="8">
        <v>162185590235</v>
      </c>
      <c r="F122" s="8"/>
      <c r="G122" s="8">
        <v>0</v>
      </c>
      <c r="H122" s="8"/>
      <c r="I122" s="8">
        <f t="shared" si="2"/>
        <v>162185590235</v>
      </c>
      <c r="J122" s="8"/>
      <c r="K122" s="8">
        <v>0</v>
      </c>
      <c r="L122" s="8"/>
      <c r="M122" s="8">
        <v>591441846601</v>
      </c>
      <c r="N122" s="8"/>
      <c r="O122" s="8">
        <v>0</v>
      </c>
      <c r="P122" s="8"/>
      <c r="Q122" s="8">
        <f t="shared" si="3"/>
        <v>591441846601</v>
      </c>
    </row>
    <row r="123" spans="1:17" ht="24.75" thickBot="1">
      <c r="C123" s="14">
        <f>SUM(C8:C122)</f>
        <v>1987013156389</v>
      </c>
      <c r="E123" s="14">
        <f>SUM(E8:E122)</f>
        <v>1379282216090</v>
      </c>
      <c r="G123" s="14">
        <f>SUM(G8:G122)</f>
        <v>56032470863</v>
      </c>
      <c r="I123" s="14">
        <f>SUM(I8:I122)</f>
        <v>3422327843342</v>
      </c>
      <c r="K123" s="14">
        <f>SUM(K8:K122)</f>
        <v>11721443839506</v>
      </c>
      <c r="M123" s="14">
        <f>SUM(M8:M122)</f>
        <v>6317507246098</v>
      </c>
      <c r="O123" s="14">
        <f>SUM(O8:O122)</f>
        <v>1375424535276</v>
      </c>
      <c r="Q123" s="14">
        <f>SUM(Q8:Q122)</f>
        <v>19414375620880</v>
      </c>
    </row>
    <row r="124" spans="1:17" ht="24.75" thickTop="1">
      <c r="C124" s="17"/>
      <c r="E124" s="17"/>
      <c r="G124" s="17"/>
      <c r="K124" s="17"/>
      <c r="M124" s="17"/>
      <c r="O124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G22" sqref="G22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2" t="s">
        <v>417</v>
      </c>
      <c r="B6" s="22" t="s">
        <v>417</v>
      </c>
      <c r="C6" s="22" t="s">
        <v>417</v>
      </c>
      <c r="E6" s="22" t="s">
        <v>341</v>
      </c>
      <c r="F6" s="22" t="s">
        <v>341</v>
      </c>
      <c r="G6" s="22" t="s">
        <v>341</v>
      </c>
      <c r="I6" s="22" t="s">
        <v>342</v>
      </c>
      <c r="J6" s="22" t="s">
        <v>342</v>
      </c>
      <c r="K6" s="22" t="s">
        <v>342</v>
      </c>
    </row>
    <row r="7" spans="1:11" ht="24.75">
      <c r="A7" s="22" t="s">
        <v>418</v>
      </c>
      <c r="C7" s="22" t="s">
        <v>319</v>
      </c>
      <c r="E7" s="22" t="s">
        <v>419</v>
      </c>
      <c r="G7" s="22" t="s">
        <v>420</v>
      </c>
      <c r="I7" s="22" t="s">
        <v>419</v>
      </c>
      <c r="K7" s="22" t="s">
        <v>420</v>
      </c>
    </row>
    <row r="8" spans="1:11">
      <c r="A8" s="1" t="s">
        <v>325</v>
      </c>
      <c r="C8" s="4" t="s">
        <v>326</v>
      </c>
      <c r="E8" s="6">
        <v>7025023279</v>
      </c>
      <c r="F8" s="4"/>
      <c r="G8" s="9">
        <f>E8/$E$13</f>
        <v>7.3843738167699319E-2</v>
      </c>
      <c r="H8" s="4"/>
      <c r="I8" s="6">
        <v>23524384036</v>
      </c>
      <c r="K8" s="9">
        <f>I8/$I$13</f>
        <v>3.6810727761653672E-2</v>
      </c>
    </row>
    <row r="9" spans="1:11">
      <c r="A9" s="1" t="s">
        <v>329</v>
      </c>
      <c r="C9" s="4" t="s">
        <v>330</v>
      </c>
      <c r="E9" s="6">
        <v>22325664</v>
      </c>
      <c r="F9" s="4"/>
      <c r="G9" s="9">
        <f t="shared" ref="G9:G12" si="0">E9/$E$13</f>
        <v>2.3467687171432514E-4</v>
      </c>
      <c r="H9" s="4"/>
      <c r="I9" s="6">
        <v>15126832019</v>
      </c>
      <c r="K9" s="9">
        <f t="shared" ref="K9:K12" si="1">I9/$I$13</f>
        <v>2.3670319890014693E-2</v>
      </c>
    </row>
    <row r="10" spans="1:11">
      <c r="A10" s="1" t="s">
        <v>332</v>
      </c>
      <c r="C10" s="4" t="s">
        <v>333</v>
      </c>
      <c r="E10" s="6">
        <v>5947484039</v>
      </c>
      <c r="F10" s="4"/>
      <c r="G10" s="9">
        <f t="shared" si="0"/>
        <v>6.2517152853478364E-2</v>
      </c>
      <c r="H10" s="4"/>
      <c r="I10" s="6">
        <v>28200475472</v>
      </c>
      <c r="K10" s="9">
        <f t="shared" si="1"/>
        <v>4.4127830244582895E-2</v>
      </c>
    </row>
    <row r="11" spans="1:11">
      <c r="A11" s="1" t="s">
        <v>332</v>
      </c>
      <c r="C11" s="4" t="s">
        <v>335</v>
      </c>
      <c r="E11" s="6">
        <v>20988117698</v>
      </c>
      <c r="F11" s="4"/>
      <c r="G11" s="9">
        <f t="shared" si="0"/>
        <v>0.22061721454460226</v>
      </c>
      <c r="H11" s="4"/>
      <c r="I11" s="6">
        <v>146211577986</v>
      </c>
      <c r="K11" s="9">
        <f t="shared" si="1"/>
        <v>0.22879045779086007</v>
      </c>
    </row>
    <row r="12" spans="1:11">
      <c r="A12" s="1" t="s">
        <v>332</v>
      </c>
      <c r="C12" s="4" t="s">
        <v>337</v>
      </c>
      <c r="E12" s="6">
        <v>61150684931</v>
      </c>
      <c r="F12" s="4"/>
      <c r="G12" s="9">
        <f t="shared" si="0"/>
        <v>0.64278721756250579</v>
      </c>
      <c r="H12" s="4"/>
      <c r="I12" s="6">
        <v>425999999986</v>
      </c>
      <c r="K12" s="9">
        <f t="shared" si="1"/>
        <v>0.66660066431288867</v>
      </c>
    </row>
    <row r="13" spans="1:11" ht="24.75" thickBot="1">
      <c r="C13" s="4"/>
      <c r="E13" s="7">
        <f>SUM(E8:E12)</f>
        <v>95133635611</v>
      </c>
      <c r="F13" s="4"/>
      <c r="G13" s="10">
        <f>SUM(G8:G12)</f>
        <v>1</v>
      </c>
      <c r="H13" s="4"/>
      <c r="I13" s="7">
        <f>SUM(I8:I12)</f>
        <v>639063269499</v>
      </c>
      <c r="K13" s="13">
        <f>SUM(K8:K12)</f>
        <v>1</v>
      </c>
    </row>
    <row r="14" spans="1:11" ht="24.75" thickTop="1">
      <c r="E14" s="4"/>
      <c r="F14" s="4"/>
      <c r="G14" s="4"/>
      <c r="H14" s="4"/>
      <c r="I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4"/>
  <cols>
    <col min="1" max="1" width="37.42578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1" t="s">
        <v>339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21" t="s">
        <v>341</v>
      </c>
      <c r="D5" s="2"/>
      <c r="E5" s="2" t="s">
        <v>430</v>
      </c>
    </row>
    <row r="6" spans="1:5" ht="24.75">
      <c r="A6" s="21" t="s">
        <v>421</v>
      </c>
      <c r="C6" s="22"/>
      <c r="D6" s="2"/>
      <c r="E6" s="5" t="s">
        <v>431</v>
      </c>
    </row>
    <row r="7" spans="1:5" ht="24.75">
      <c r="A7" s="22" t="s">
        <v>421</v>
      </c>
      <c r="C7" s="22" t="s">
        <v>322</v>
      </c>
      <c r="E7" s="22" t="s">
        <v>322</v>
      </c>
    </row>
    <row r="8" spans="1:5">
      <c r="A8" s="1" t="s">
        <v>422</v>
      </c>
      <c r="C8" s="6">
        <v>13736443</v>
      </c>
      <c r="D8" s="4"/>
      <c r="E8" s="6">
        <v>8394064603</v>
      </c>
    </row>
    <row r="9" spans="1:5">
      <c r="A9" s="1" t="s">
        <v>423</v>
      </c>
      <c r="C9" s="6">
        <v>0</v>
      </c>
      <c r="D9" s="4"/>
      <c r="E9" s="6">
        <v>360609078</v>
      </c>
    </row>
    <row r="10" spans="1:5" ht="25.5" thickBot="1">
      <c r="A10" s="2" t="s">
        <v>68</v>
      </c>
      <c r="C10" s="16">
        <f>SUM(C8:C9)</f>
        <v>13736443</v>
      </c>
      <c r="E10" s="7">
        <f>SUM(E8:E9)</f>
        <v>8754673681</v>
      </c>
    </row>
    <row r="11" spans="1:5" ht="24.75" thickTop="1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E9" sqref="E9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9.140625" style="1" bestFit="1" customWidth="1"/>
    <col min="10" max="16384" width="9.140625" style="1"/>
  </cols>
  <sheetData>
    <row r="2" spans="1:9" ht="24.75">
      <c r="A2" s="23" t="s">
        <v>0</v>
      </c>
      <c r="B2" s="23"/>
      <c r="C2" s="23"/>
      <c r="D2" s="23"/>
      <c r="E2" s="23"/>
      <c r="F2" s="23"/>
      <c r="G2" s="23"/>
    </row>
    <row r="3" spans="1:9" ht="24.75">
      <c r="A3" s="21" t="s">
        <v>339</v>
      </c>
      <c r="B3" s="21"/>
      <c r="C3" s="21"/>
      <c r="D3" s="21"/>
      <c r="E3" s="21"/>
      <c r="F3" s="21"/>
      <c r="G3" s="21"/>
    </row>
    <row r="4" spans="1:9" ht="24.75">
      <c r="A4" s="21" t="s">
        <v>2</v>
      </c>
      <c r="B4" s="21"/>
      <c r="C4" s="21"/>
      <c r="D4" s="21"/>
      <c r="E4" s="21"/>
      <c r="F4" s="21"/>
      <c r="G4" s="21"/>
    </row>
    <row r="6" spans="1:9" ht="24.75">
      <c r="A6" s="22" t="s">
        <v>343</v>
      </c>
      <c r="C6" s="22" t="s">
        <v>322</v>
      </c>
      <c r="E6" s="22" t="s">
        <v>414</v>
      </c>
      <c r="G6" s="22" t="s">
        <v>13</v>
      </c>
    </row>
    <row r="7" spans="1:9">
      <c r="A7" s="1" t="s">
        <v>424</v>
      </c>
      <c r="C7" s="6">
        <v>334132914176</v>
      </c>
      <c r="D7" s="4"/>
      <c r="E7" s="9">
        <f>C7/$C$11</f>
        <v>8.675153414766773E-2</v>
      </c>
      <c r="F7" s="4"/>
      <c r="G7" s="9">
        <v>1.3980051306747541E-3</v>
      </c>
      <c r="I7" s="17"/>
    </row>
    <row r="8" spans="1:9">
      <c r="A8" s="1" t="s">
        <v>425</v>
      </c>
      <c r="C8" s="6">
        <v>3422327843342</v>
      </c>
      <c r="D8" s="4"/>
      <c r="E8" s="9">
        <f>C8/$C$11</f>
        <v>0.88854518118443615</v>
      </c>
      <c r="F8" s="4"/>
      <c r="G8" s="9">
        <v>1.4318948181570187E-2</v>
      </c>
      <c r="I8" s="17"/>
    </row>
    <row r="9" spans="1:9">
      <c r="A9" s="1" t="s">
        <v>426</v>
      </c>
      <c r="C9" s="6">
        <v>95133635611</v>
      </c>
      <c r="D9" s="4"/>
      <c r="E9" s="9">
        <f>C9/$C$11</f>
        <v>2.4699718250301719E-2</v>
      </c>
      <c r="F9" s="4"/>
      <c r="G9" s="9">
        <v>3.9803714342809688E-4</v>
      </c>
      <c r="I9" s="3"/>
    </row>
    <row r="10" spans="1:9">
      <c r="A10" s="1" t="s">
        <v>421</v>
      </c>
      <c r="C10" s="6">
        <v>13736443</v>
      </c>
      <c r="D10" s="4"/>
      <c r="E10" s="9">
        <f>C10/$C$11</f>
        <v>3.5664175943897041E-6</v>
      </c>
      <c r="F10" s="4"/>
      <c r="G10" s="9">
        <v>5.7472990467218878E-8</v>
      </c>
      <c r="I10" s="3"/>
    </row>
    <row r="11" spans="1:9" ht="24.75" thickBot="1">
      <c r="C11" s="7">
        <f>SUM(C7:C10)</f>
        <v>3851608129572</v>
      </c>
      <c r="D11" s="4"/>
      <c r="E11" s="13">
        <f>SUM(E7:E10)</f>
        <v>1</v>
      </c>
      <c r="F11" s="4"/>
      <c r="G11" s="10">
        <f>SUM(G7:G10)</f>
        <v>1.6115047928663504E-2</v>
      </c>
    </row>
    <row r="12" spans="1:9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rightToLeft="1" tabSelected="1" topLeftCell="D44" workbookViewId="0">
      <selection activeCell="Y59" sqref="Y59"/>
    </sheetView>
  </sheetViews>
  <sheetFormatPr defaultRowHeight="24"/>
  <cols>
    <col min="1" max="1" width="37" style="1" bestFit="1" customWidth="1"/>
    <col min="2" max="2" width="1" style="1" customWidth="1"/>
    <col min="3" max="3" width="1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7109375" style="1" customWidth="1"/>
    <col min="16" max="16" width="1.5703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21" t="s">
        <v>3</v>
      </c>
      <c r="C6" s="22" t="s">
        <v>427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>
      <c r="A9" s="1" t="s">
        <v>15</v>
      </c>
      <c r="C9" s="8">
        <v>27874666</v>
      </c>
      <c r="D9" s="8"/>
      <c r="E9" s="8">
        <v>285234915751</v>
      </c>
      <c r="F9" s="8"/>
      <c r="G9" s="8">
        <v>443940285310.89301</v>
      </c>
      <c r="H9" s="8"/>
      <c r="I9" s="8">
        <v>0</v>
      </c>
      <c r="J9" s="8"/>
      <c r="K9" s="8">
        <v>0</v>
      </c>
      <c r="L9" s="8"/>
      <c r="M9" s="8">
        <v>-6629198</v>
      </c>
      <c r="N9" s="8"/>
      <c r="O9" s="8">
        <v>113974171202</v>
      </c>
      <c r="P9" s="8"/>
      <c r="Q9" s="8">
        <v>21245468</v>
      </c>
      <c r="R9" s="8"/>
      <c r="S9" s="8">
        <v>15560</v>
      </c>
      <c r="T9" s="8"/>
      <c r="U9" s="8">
        <v>217399888303</v>
      </c>
      <c r="V9" s="8"/>
      <c r="W9" s="8">
        <v>328851212547.68597</v>
      </c>
      <c r="X9" s="8"/>
      <c r="Y9" s="9">
        <v>1.3759066014314278E-3</v>
      </c>
    </row>
    <row r="10" spans="1:25">
      <c r="A10" s="1" t="s">
        <v>16</v>
      </c>
      <c r="C10" s="8">
        <v>156670710</v>
      </c>
      <c r="D10" s="8"/>
      <c r="E10" s="8">
        <v>653170326437</v>
      </c>
      <c r="F10" s="8"/>
      <c r="G10" s="8">
        <v>826792926476.677</v>
      </c>
      <c r="H10" s="8"/>
      <c r="I10" s="8">
        <v>0</v>
      </c>
      <c r="J10" s="8"/>
      <c r="K10" s="8">
        <v>0</v>
      </c>
      <c r="L10" s="8"/>
      <c r="M10" s="8">
        <v>-156670710</v>
      </c>
      <c r="N10" s="8"/>
      <c r="O10" s="8">
        <v>884669198814</v>
      </c>
      <c r="P10" s="8"/>
      <c r="Q10" s="8">
        <v>0</v>
      </c>
      <c r="R10" s="8"/>
      <c r="S10" s="8">
        <v>0</v>
      </c>
      <c r="T10" s="8"/>
      <c r="U10" s="8">
        <v>0</v>
      </c>
      <c r="V10" s="8"/>
      <c r="W10" s="8">
        <v>0</v>
      </c>
      <c r="X10" s="8"/>
      <c r="Y10" s="9">
        <v>0</v>
      </c>
    </row>
    <row r="11" spans="1:25">
      <c r="A11" s="1" t="s">
        <v>17</v>
      </c>
      <c r="C11" s="8">
        <v>10011193</v>
      </c>
      <c r="D11" s="8"/>
      <c r="E11" s="8">
        <v>223603163265</v>
      </c>
      <c r="F11" s="8"/>
      <c r="G11" s="8">
        <v>289205134186.20398</v>
      </c>
      <c r="H11" s="8"/>
      <c r="I11" s="8">
        <v>0</v>
      </c>
      <c r="J11" s="8"/>
      <c r="K11" s="8">
        <v>0</v>
      </c>
      <c r="L11" s="8"/>
      <c r="M11" s="8">
        <v>-10011193</v>
      </c>
      <c r="N11" s="8"/>
      <c r="O11" s="8">
        <v>293400886985</v>
      </c>
      <c r="P11" s="8"/>
      <c r="Q11" s="8">
        <v>0</v>
      </c>
      <c r="R11" s="8"/>
      <c r="S11" s="8">
        <v>0</v>
      </c>
      <c r="T11" s="8"/>
      <c r="U11" s="8">
        <v>0</v>
      </c>
      <c r="V11" s="8"/>
      <c r="W11" s="8">
        <v>0</v>
      </c>
      <c r="X11" s="8"/>
      <c r="Y11" s="9">
        <v>0</v>
      </c>
    </row>
    <row r="12" spans="1:25">
      <c r="A12" s="1" t="s">
        <v>18</v>
      </c>
      <c r="C12" s="8">
        <v>123688895</v>
      </c>
      <c r="D12" s="8"/>
      <c r="E12" s="8">
        <v>594092304152</v>
      </c>
      <c r="F12" s="8"/>
      <c r="G12" s="8">
        <v>1140601652465.8301</v>
      </c>
      <c r="H12" s="8"/>
      <c r="I12" s="8">
        <v>0</v>
      </c>
      <c r="J12" s="8"/>
      <c r="K12" s="8">
        <v>0</v>
      </c>
      <c r="L12" s="8"/>
      <c r="M12" s="8">
        <v>-123688895</v>
      </c>
      <c r="N12" s="8"/>
      <c r="O12" s="8">
        <v>1177524531920</v>
      </c>
      <c r="P12" s="8"/>
      <c r="Q12" s="8">
        <v>0</v>
      </c>
      <c r="R12" s="8"/>
      <c r="S12" s="8">
        <v>0</v>
      </c>
      <c r="T12" s="8"/>
      <c r="U12" s="8">
        <v>0</v>
      </c>
      <c r="V12" s="8"/>
      <c r="W12" s="8">
        <v>0</v>
      </c>
      <c r="X12" s="8"/>
      <c r="Y12" s="9">
        <v>0</v>
      </c>
    </row>
    <row r="13" spans="1:25">
      <c r="A13" s="1" t="s">
        <v>19</v>
      </c>
      <c r="C13" s="8">
        <v>125435947</v>
      </c>
      <c r="D13" s="8"/>
      <c r="E13" s="8">
        <v>1025890301352</v>
      </c>
      <c r="F13" s="8"/>
      <c r="G13" s="8">
        <v>1406397272052.45</v>
      </c>
      <c r="H13" s="8"/>
      <c r="I13" s="8">
        <v>0</v>
      </c>
      <c r="J13" s="8"/>
      <c r="K13" s="8">
        <v>0</v>
      </c>
      <c r="L13" s="8"/>
      <c r="M13" s="8">
        <f>(35435947+90000000)*-1</f>
        <v>-125435947</v>
      </c>
      <c r="N13" s="8"/>
      <c r="O13" s="8">
        <v>478922043282</v>
      </c>
      <c r="P13" s="8"/>
      <c r="Q13" s="8">
        <v>0</v>
      </c>
      <c r="R13" s="8"/>
      <c r="S13" s="8">
        <v>0</v>
      </c>
      <c r="T13" s="8"/>
      <c r="U13" s="8">
        <v>0</v>
      </c>
      <c r="V13" s="8"/>
      <c r="W13" s="8">
        <v>0</v>
      </c>
      <c r="X13" s="8"/>
      <c r="Y13" s="9">
        <v>0</v>
      </c>
    </row>
    <row r="14" spans="1:25">
      <c r="A14" s="1" t="s">
        <v>20</v>
      </c>
      <c r="C14" s="8">
        <v>33620881</v>
      </c>
      <c r="D14" s="8"/>
      <c r="E14" s="8">
        <v>353575648530</v>
      </c>
      <c r="F14" s="8"/>
      <c r="G14" s="8">
        <v>661878747365.47205</v>
      </c>
      <c r="H14" s="8"/>
      <c r="I14" s="8">
        <v>0</v>
      </c>
      <c r="J14" s="8"/>
      <c r="K14" s="8">
        <v>0</v>
      </c>
      <c r="L14" s="8"/>
      <c r="M14" s="8">
        <v>-33620881</v>
      </c>
      <c r="N14" s="8"/>
      <c r="O14" s="8">
        <v>684505836851</v>
      </c>
      <c r="P14" s="8"/>
      <c r="Q14" s="8">
        <v>0</v>
      </c>
      <c r="R14" s="8"/>
      <c r="S14" s="8">
        <v>0</v>
      </c>
      <c r="T14" s="8"/>
      <c r="U14" s="8">
        <v>0</v>
      </c>
      <c r="V14" s="8"/>
      <c r="W14" s="8">
        <v>0</v>
      </c>
      <c r="X14" s="8"/>
      <c r="Y14" s="9">
        <v>0</v>
      </c>
    </row>
    <row r="15" spans="1:25">
      <c r="A15" s="1" t="s">
        <v>21</v>
      </c>
      <c r="C15" s="8">
        <v>11661853</v>
      </c>
      <c r="D15" s="8"/>
      <c r="E15" s="8">
        <v>27939139222</v>
      </c>
      <c r="F15" s="8"/>
      <c r="G15" s="8">
        <v>41995203093.707901</v>
      </c>
      <c r="H15" s="8"/>
      <c r="I15" s="8">
        <v>0</v>
      </c>
      <c r="J15" s="8"/>
      <c r="K15" s="8">
        <v>0</v>
      </c>
      <c r="L15" s="8"/>
      <c r="M15" s="8">
        <v>-11661853</v>
      </c>
      <c r="N15" s="8"/>
      <c r="O15" s="8">
        <v>40396828893</v>
      </c>
      <c r="P15" s="8"/>
      <c r="Q15" s="8">
        <v>0</v>
      </c>
      <c r="R15" s="8"/>
      <c r="S15" s="8">
        <v>0</v>
      </c>
      <c r="T15" s="8"/>
      <c r="U15" s="8">
        <v>0</v>
      </c>
      <c r="V15" s="8"/>
      <c r="W15" s="8">
        <v>0</v>
      </c>
      <c r="X15" s="8"/>
      <c r="Y15" s="9">
        <v>0</v>
      </c>
    </row>
    <row r="16" spans="1:25">
      <c r="A16" s="1" t="s">
        <v>22</v>
      </c>
      <c r="C16" s="8">
        <v>1548429</v>
      </c>
      <c r="D16" s="8"/>
      <c r="E16" s="8">
        <v>187601056559</v>
      </c>
      <c r="F16" s="8"/>
      <c r="G16" s="8">
        <v>289490336850.55298</v>
      </c>
      <c r="H16" s="8"/>
      <c r="I16" s="8">
        <v>0</v>
      </c>
      <c r="J16" s="8"/>
      <c r="K16" s="8">
        <v>0</v>
      </c>
      <c r="L16" s="8"/>
      <c r="M16" s="8">
        <v>-647461</v>
      </c>
      <c r="N16" s="8"/>
      <c r="O16" s="8">
        <v>116131050242</v>
      </c>
      <c r="P16" s="8"/>
      <c r="Q16" s="8">
        <v>900968</v>
      </c>
      <c r="R16" s="8"/>
      <c r="S16" s="8">
        <v>176370</v>
      </c>
      <c r="T16" s="8"/>
      <c r="U16" s="8">
        <v>109157441953</v>
      </c>
      <c r="V16" s="8"/>
      <c r="W16" s="8">
        <v>158072977479.63599</v>
      </c>
      <c r="X16" s="8"/>
      <c r="Y16" s="9">
        <v>6.6137403458901432E-4</v>
      </c>
    </row>
    <row r="17" spans="1:25">
      <c r="A17" s="1" t="s">
        <v>23</v>
      </c>
      <c r="C17" s="8">
        <v>24720114</v>
      </c>
      <c r="D17" s="8"/>
      <c r="E17" s="8">
        <v>267324463492</v>
      </c>
      <c r="F17" s="8"/>
      <c r="G17" s="8">
        <v>438455341260.66302</v>
      </c>
      <c r="H17" s="8"/>
      <c r="I17" s="8">
        <v>0</v>
      </c>
      <c r="J17" s="8"/>
      <c r="K17" s="8">
        <v>0</v>
      </c>
      <c r="L17" s="8"/>
      <c r="M17" s="8">
        <v>-24720114</v>
      </c>
      <c r="N17" s="8"/>
      <c r="O17" s="8">
        <v>483645068707</v>
      </c>
      <c r="P17" s="8"/>
      <c r="Q17" s="8">
        <v>0</v>
      </c>
      <c r="R17" s="8"/>
      <c r="S17" s="8">
        <v>0</v>
      </c>
      <c r="T17" s="8"/>
      <c r="U17" s="8"/>
      <c r="V17" s="8"/>
      <c r="W17" s="8">
        <v>0</v>
      </c>
      <c r="X17" s="8"/>
      <c r="Y17" s="9">
        <v>0</v>
      </c>
    </row>
    <row r="18" spans="1:25">
      <c r="A18" s="1" t="s">
        <v>24</v>
      </c>
      <c r="C18" s="8">
        <v>10611568</v>
      </c>
      <c r="D18" s="8"/>
      <c r="E18" s="8">
        <v>367738563378</v>
      </c>
      <c r="F18" s="8"/>
      <c r="G18" s="8">
        <v>624181644421.18799</v>
      </c>
      <c r="H18" s="8"/>
      <c r="I18" s="8">
        <v>0</v>
      </c>
      <c r="J18" s="8"/>
      <c r="K18" s="8">
        <v>0</v>
      </c>
      <c r="L18" s="8"/>
      <c r="M18" s="8">
        <v>-10611568</v>
      </c>
      <c r="N18" s="8"/>
      <c r="O18" s="8">
        <v>648191509170</v>
      </c>
      <c r="P18" s="8"/>
      <c r="Q18" s="8">
        <v>0</v>
      </c>
      <c r="R18" s="8"/>
      <c r="S18" s="8">
        <v>0</v>
      </c>
      <c r="T18" s="8"/>
      <c r="U18" s="8">
        <v>0</v>
      </c>
      <c r="V18" s="8"/>
      <c r="W18" s="8">
        <v>0</v>
      </c>
      <c r="X18" s="8"/>
      <c r="Y18" s="9">
        <v>0</v>
      </c>
    </row>
    <row r="19" spans="1:25">
      <c r="A19" s="1" t="s">
        <v>25</v>
      </c>
      <c r="C19" s="8">
        <v>6032331</v>
      </c>
      <c r="D19" s="8"/>
      <c r="E19" s="8">
        <v>105004293245</v>
      </c>
      <c r="F19" s="8"/>
      <c r="G19" s="8">
        <v>221849353201.478</v>
      </c>
      <c r="H19" s="8"/>
      <c r="I19" s="8">
        <v>0</v>
      </c>
      <c r="J19" s="8"/>
      <c r="K19" s="8">
        <v>0</v>
      </c>
      <c r="L19" s="8"/>
      <c r="M19" s="8">
        <v>-6032331</v>
      </c>
      <c r="N19" s="8"/>
      <c r="O19" s="8">
        <v>214551086524</v>
      </c>
      <c r="P19" s="8"/>
      <c r="Q19" s="8">
        <v>0</v>
      </c>
      <c r="R19" s="8"/>
      <c r="S19" s="8">
        <v>0</v>
      </c>
      <c r="T19" s="8"/>
      <c r="U19" s="8">
        <v>0</v>
      </c>
      <c r="V19" s="8"/>
      <c r="W19" s="8">
        <v>0</v>
      </c>
      <c r="X19" s="8"/>
      <c r="Y19" s="9">
        <v>0</v>
      </c>
    </row>
    <row r="20" spans="1:25">
      <c r="A20" s="1" t="s">
        <v>26</v>
      </c>
      <c r="C20" s="8">
        <v>1873549</v>
      </c>
      <c r="D20" s="8"/>
      <c r="E20" s="8">
        <v>93103860008</v>
      </c>
      <c r="F20" s="8"/>
      <c r="G20" s="8">
        <v>194389551151.85999</v>
      </c>
      <c r="H20" s="8"/>
      <c r="I20" s="8">
        <v>0</v>
      </c>
      <c r="J20" s="8"/>
      <c r="K20" s="8">
        <v>0</v>
      </c>
      <c r="L20" s="8"/>
      <c r="M20" s="8">
        <v>-1873549</v>
      </c>
      <c r="N20" s="8"/>
      <c r="O20" s="8">
        <v>184683367125</v>
      </c>
      <c r="P20" s="8"/>
      <c r="Q20" s="8">
        <v>0</v>
      </c>
      <c r="R20" s="8"/>
      <c r="S20" s="8">
        <v>0</v>
      </c>
      <c r="T20" s="8"/>
      <c r="U20" s="8">
        <v>0</v>
      </c>
      <c r="V20" s="8"/>
      <c r="W20" s="8">
        <v>0</v>
      </c>
      <c r="X20" s="8"/>
      <c r="Y20" s="9">
        <v>0</v>
      </c>
    </row>
    <row r="21" spans="1:25">
      <c r="A21" s="1" t="s">
        <v>27</v>
      </c>
      <c r="C21" s="8">
        <v>2937840</v>
      </c>
      <c r="D21" s="8"/>
      <c r="E21" s="8">
        <v>133448514469</v>
      </c>
      <c r="F21" s="8"/>
      <c r="G21" s="8">
        <v>156703429744.37799</v>
      </c>
      <c r="H21" s="8"/>
      <c r="I21" s="8">
        <v>0</v>
      </c>
      <c r="J21" s="8"/>
      <c r="K21" s="8">
        <v>0</v>
      </c>
      <c r="L21" s="8"/>
      <c r="M21" s="8">
        <v>-2937840</v>
      </c>
      <c r="N21" s="8"/>
      <c r="O21" s="8">
        <v>163850733343</v>
      </c>
      <c r="P21" s="8"/>
      <c r="Q21" s="8">
        <v>0</v>
      </c>
      <c r="R21" s="8"/>
      <c r="S21" s="8">
        <v>0</v>
      </c>
      <c r="T21" s="8"/>
      <c r="U21" s="8">
        <v>0</v>
      </c>
      <c r="V21" s="8"/>
      <c r="W21" s="8">
        <v>0</v>
      </c>
      <c r="X21" s="8"/>
      <c r="Y21" s="9">
        <v>0</v>
      </c>
    </row>
    <row r="22" spans="1:25">
      <c r="A22" s="1" t="s">
        <v>28</v>
      </c>
      <c r="C22" s="8">
        <v>30228845</v>
      </c>
      <c r="D22" s="8"/>
      <c r="E22" s="8">
        <v>81013370017</v>
      </c>
      <c r="F22" s="8"/>
      <c r="G22" s="8">
        <v>114329214290.88901</v>
      </c>
      <c r="H22" s="8"/>
      <c r="I22" s="8">
        <v>0</v>
      </c>
      <c r="J22" s="8"/>
      <c r="K22" s="8">
        <v>0</v>
      </c>
      <c r="L22" s="8"/>
      <c r="M22" s="8">
        <v>-30228845</v>
      </c>
      <c r="N22" s="8"/>
      <c r="O22" s="8">
        <v>129612320365</v>
      </c>
      <c r="P22" s="8"/>
      <c r="Q22" s="8">
        <v>0</v>
      </c>
      <c r="R22" s="8"/>
      <c r="S22" s="8">
        <v>0</v>
      </c>
      <c r="T22" s="8"/>
      <c r="U22" s="8">
        <v>0</v>
      </c>
      <c r="V22" s="8"/>
      <c r="W22" s="8">
        <v>0</v>
      </c>
      <c r="X22" s="8"/>
      <c r="Y22" s="9">
        <v>0</v>
      </c>
    </row>
    <row r="23" spans="1:25">
      <c r="A23" s="1" t="s">
        <v>29</v>
      </c>
      <c r="C23" s="8">
        <v>175</v>
      </c>
      <c r="D23" s="8"/>
      <c r="E23" s="8">
        <v>1231446</v>
      </c>
      <c r="F23" s="8"/>
      <c r="G23" s="8">
        <v>4980574.7110000001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175</v>
      </c>
      <c r="R23" s="8"/>
      <c r="S23" s="8">
        <v>28590</v>
      </c>
      <c r="T23" s="8"/>
      <c r="U23" s="8">
        <v>1231446</v>
      </c>
      <c r="V23" s="8"/>
      <c r="W23" s="8">
        <v>4977093.0089999996</v>
      </c>
      <c r="X23" s="8"/>
      <c r="Y23" s="9">
        <v>2.0824053145397155E-8</v>
      </c>
    </row>
    <row r="24" spans="1:25">
      <c r="A24" s="1" t="s">
        <v>30</v>
      </c>
      <c r="C24" s="8">
        <v>1449431198</v>
      </c>
      <c r="D24" s="8"/>
      <c r="E24" s="8">
        <v>1375447520458</v>
      </c>
      <c r="F24" s="8"/>
      <c r="G24" s="8">
        <v>1743200968181.5</v>
      </c>
      <c r="H24" s="8"/>
      <c r="I24" s="8">
        <v>0</v>
      </c>
      <c r="J24" s="8"/>
      <c r="K24" s="8">
        <v>0</v>
      </c>
      <c r="L24" s="8"/>
      <c r="M24" s="8">
        <v>-849431198</v>
      </c>
      <c r="N24" s="8"/>
      <c r="O24" s="8">
        <v>1266087652921</v>
      </c>
      <c r="P24" s="8"/>
      <c r="Q24" s="8">
        <v>600000000</v>
      </c>
      <c r="R24" s="8"/>
      <c r="S24" s="8">
        <v>901</v>
      </c>
      <c r="T24" s="8"/>
      <c r="U24" s="8">
        <v>569374050169</v>
      </c>
      <c r="V24" s="8"/>
      <c r="W24" s="8">
        <v>537773743200</v>
      </c>
      <c r="X24" s="8"/>
      <c r="Y24" s="9">
        <v>2.2500341039127969E-3</v>
      </c>
    </row>
    <row r="25" spans="1:25">
      <c r="A25" s="1" t="s">
        <v>31</v>
      </c>
      <c r="C25" s="8">
        <v>10853574</v>
      </c>
      <c r="D25" s="8"/>
      <c r="E25" s="8">
        <v>193335580845</v>
      </c>
      <c r="F25" s="8"/>
      <c r="G25" s="8">
        <v>364609000265.87299</v>
      </c>
      <c r="H25" s="8"/>
      <c r="I25" s="8">
        <v>0</v>
      </c>
      <c r="J25" s="8"/>
      <c r="K25" s="8">
        <v>0</v>
      </c>
      <c r="L25" s="8"/>
      <c r="M25" s="8">
        <v>-10853574</v>
      </c>
      <c r="N25" s="8"/>
      <c r="O25" s="8">
        <v>363755398709</v>
      </c>
      <c r="P25" s="8"/>
      <c r="Q25" s="8">
        <v>0</v>
      </c>
      <c r="R25" s="8"/>
      <c r="S25" s="8">
        <v>0</v>
      </c>
      <c r="T25" s="8"/>
      <c r="U25" s="8">
        <v>0</v>
      </c>
      <c r="V25" s="8"/>
      <c r="W25" s="8">
        <v>0</v>
      </c>
      <c r="X25" s="8"/>
      <c r="Y25" s="9">
        <v>0</v>
      </c>
    </row>
    <row r="26" spans="1:25">
      <c r="A26" s="1" t="s">
        <v>32</v>
      </c>
      <c r="C26" s="8">
        <v>103095655</v>
      </c>
      <c r="D26" s="8"/>
      <c r="E26" s="8">
        <v>217099570433</v>
      </c>
      <c r="F26" s="8"/>
      <c r="G26" s="8">
        <v>294132532186.11298</v>
      </c>
      <c r="H26" s="8"/>
      <c r="I26" s="8">
        <v>0</v>
      </c>
      <c r="J26" s="8"/>
      <c r="K26" s="8">
        <v>0</v>
      </c>
      <c r="L26" s="8"/>
      <c r="M26" s="8">
        <v>-103095655</v>
      </c>
      <c r="N26" s="8"/>
      <c r="O26" s="8">
        <v>312076590857</v>
      </c>
      <c r="P26" s="8"/>
      <c r="Q26" s="8">
        <v>0</v>
      </c>
      <c r="R26" s="8"/>
      <c r="S26" s="8">
        <v>0</v>
      </c>
      <c r="T26" s="8"/>
      <c r="U26" s="8">
        <v>0</v>
      </c>
      <c r="V26" s="8"/>
      <c r="W26" s="8">
        <v>0</v>
      </c>
      <c r="X26" s="8"/>
      <c r="Y26" s="9">
        <v>0</v>
      </c>
    </row>
    <row r="27" spans="1:25">
      <c r="A27" s="1" t="s">
        <v>33</v>
      </c>
      <c r="C27" s="8">
        <v>18349323</v>
      </c>
      <c r="D27" s="8"/>
      <c r="E27" s="8">
        <v>157168141348</v>
      </c>
      <c r="F27" s="8"/>
      <c r="G27" s="8">
        <v>344441520991.64801</v>
      </c>
      <c r="H27" s="8"/>
      <c r="I27" s="8">
        <v>0</v>
      </c>
      <c r="J27" s="8"/>
      <c r="K27" s="8">
        <v>0</v>
      </c>
      <c r="L27" s="8"/>
      <c r="M27" s="8">
        <v>-18349323</v>
      </c>
      <c r="N27" s="8"/>
      <c r="O27" s="8">
        <v>302059473591</v>
      </c>
      <c r="P27" s="8"/>
      <c r="Q27" s="8">
        <v>0</v>
      </c>
      <c r="R27" s="8"/>
      <c r="S27" s="8">
        <v>0</v>
      </c>
      <c r="T27" s="8"/>
      <c r="U27" s="8">
        <v>0</v>
      </c>
      <c r="V27" s="8"/>
      <c r="W27" s="8">
        <v>0</v>
      </c>
      <c r="X27" s="8"/>
      <c r="Y27" s="9">
        <v>0</v>
      </c>
    </row>
    <row r="28" spans="1:25">
      <c r="A28" s="1" t="s">
        <v>34</v>
      </c>
      <c r="C28" s="8">
        <v>108219663</v>
      </c>
      <c r="D28" s="8"/>
      <c r="E28" s="8">
        <v>320949562963</v>
      </c>
      <c r="F28" s="8"/>
      <c r="G28" s="8">
        <v>483904238255.25299</v>
      </c>
      <c r="H28" s="8"/>
      <c r="I28" s="8">
        <v>0</v>
      </c>
      <c r="J28" s="8"/>
      <c r="K28" s="8">
        <v>0</v>
      </c>
      <c r="L28" s="8"/>
      <c r="M28" s="8">
        <v>-108219663</v>
      </c>
      <c r="N28" s="8"/>
      <c r="O28" s="8">
        <v>572514073932</v>
      </c>
      <c r="P28" s="8"/>
      <c r="Q28" s="8">
        <v>0</v>
      </c>
      <c r="R28" s="8"/>
      <c r="S28" s="8">
        <v>0</v>
      </c>
      <c r="T28" s="8"/>
      <c r="U28" s="8">
        <v>0</v>
      </c>
      <c r="V28" s="8"/>
      <c r="W28" s="8">
        <v>0</v>
      </c>
      <c r="X28" s="8"/>
      <c r="Y28" s="9">
        <v>0</v>
      </c>
    </row>
    <row r="29" spans="1:25">
      <c r="A29" s="1" t="s">
        <v>35</v>
      </c>
      <c r="C29" s="8">
        <v>13079222</v>
      </c>
      <c r="D29" s="8"/>
      <c r="E29" s="8">
        <v>151653687551</v>
      </c>
      <c r="F29" s="8"/>
      <c r="G29" s="8">
        <v>234715622646.00699</v>
      </c>
      <c r="H29" s="8"/>
      <c r="I29" s="8">
        <v>6961521</v>
      </c>
      <c r="J29" s="8"/>
      <c r="K29" s="8">
        <v>0</v>
      </c>
      <c r="L29" s="8"/>
      <c r="M29" s="8">
        <v>-13079222</v>
      </c>
      <c r="N29" s="8"/>
      <c r="O29" s="8">
        <v>124695291713</v>
      </c>
      <c r="P29" s="8"/>
      <c r="Q29" s="8">
        <v>6961521</v>
      </c>
      <c r="R29" s="8"/>
      <c r="S29" s="8">
        <v>9330</v>
      </c>
      <c r="T29" s="8"/>
      <c r="U29" s="8">
        <v>39134779523</v>
      </c>
      <c r="V29" s="8"/>
      <c r="W29" s="8">
        <v>64611427149.417999</v>
      </c>
      <c r="X29" s="8"/>
      <c r="Y29" s="9">
        <v>2.7033286103483325E-4</v>
      </c>
    </row>
    <row r="30" spans="1:25">
      <c r="A30" s="1" t="s">
        <v>36</v>
      </c>
      <c r="C30" s="8">
        <v>44457712</v>
      </c>
      <c r="D30" s="8"/>
      <c r="E30" s="8">
        <v>180094537874</v>
      </c>
      <c r="F30" s="8"/>
      <c r="G30" s="8">
        <v>356898066749.02899</v>
      </c>
      <c r="H30" s="8"/>
      <c r="I30" s="8">
        <v>0</v>
      </c>
      <c r="J30" s="8"/>
      <c r="K30" s="8">
        <v>0</v>
      </c>
      <c r="L30" s="8"/>
      <c r="M30" s="8">
        <v>-36355371</v>
      </c>
      <c r="N30" s="8"/>
      <c r="O30" s="8">
        <v>279383570681</v>
      </c>
      <c r="P30" s="8"/>
      <c r="Q30" s="8">
        <v>8102341</v>
      </c>
      <c r="R30" s="8"/>
      <c r="S30" s="8">
        <v>7440</v>
      </c>
      <c r="T30" s="8"/>
      <c r="U30" s="8">
        <v>32821917564</v>
      </c>
      <c r="V30" s="8"/>
      <c r="W30" s="8">
        <v>59966265791.714897</v>
      </c>
      <c r="X30" s="8"/>
      <c r="Y30" s="9">
        <v>2.5089760298222354E-4</v>
      </c>
    </row>
    <row r="31" spans="1:25">
      <c r="A31" s="1" t="s">
        <v>37</v>
      </c>
      <c r="C31" s="8">
        <v>26413139</v>
      </c>
      <c r="D31" s="8"/>
      <c r="E31" s="8">
        <v>232643999494</v>
      </c>
      <c r="F31" s="8"/>
      <c r="G31" s="8">
        <v>560446840161.54004</v>
      </c>
      <c r="H31" s="8"/>
      <c r="I31" s="8">
        <v>0</v>
      </c>
      <c r="J31" s="8"/>
      <c r="K31" s="8">
        <v>0</v>
      </c>
      <c r="L31" s="8"/>
      <c r="M31" s="8">
        <v>-26413139</v>
      </c>
      <c r="N31" s="8"/>
      <c r="O31" s="8">
        <v>663940871804</v>
      </c>
      <c r="P31" s="8"/>
      <c r="Q31" s="8">
        <v>0</v>
      </c>
      <c r="R31" s="8"/>
      <c r="S31" s="8">
        <v>0</v>
      </c>
      <c r="T31" s="8"/>
      <c r="U31" s="8">
        <v>0</v>
      </c>
      <c r="V31" s="8"/>
      <c r="W31" s="8">
        <v>0</v>
      </c>
      <c r="X31" s="8"/>
      <c r="Y31" s="9">
        <v>0</v>
      </c>
    </row>
    <row r="32" spans="1:25">
      <c r="A32" s="1" t="s">
        <v>38</v>
      </c>
      <c r="C32" s="8">
        <v>42633978</v>
      </c>
      <c r="D32" s="8"/>
      <c r="E32" s="8">
        <v>554826074921</v>
      </c>
      <c r="F32" s="8"/>
      <c r="G32" s="8">
        <v>1155278025216.5601</v>
      </c>
      <c r="H32" s="8"/>
      <c r="I32" s="8">
        <v>0</v>
      </c>
      <c r="J32" s="8"/>
      <c r="K32" s="8">
        <v>0</v>
      </c>
      <c r="L32" s="8"/>
      <c r="M32" s="8">
        <v>-42633978</v>
      </c>
      <c r="N32" s="8"/>
      <c r="O32" s="8">
        <v>1084179873346</v>
      </c>
      <c r="P32" s="8"/>
      <c r="Q32" s="8">
        <v>0</v>
      </c>
      <c r="R32" s="8"/>
      <c r="S32" s="8">
        <v>0</v>
      </c>
      <c r="T32" s="8"/>
      <c r="U32" s="8">
        <v>0</v>
      </c>
      <c r="V32" s="8"/>
      <c r="W32" s="8">
        <v>0</v>
      </c>
      <c r="X32" s="8"/>
      <c r="Y32" s="9">
        <v>0</v>
      </c>
    </row>
    <row r="33" spans="1:25">
      <c r="A33" s="1" t="s">
        <v>39</v>
      </c>
      <c r="C33" s="8">
        <v>3015259</v>
      </c>
      <c r="D33" s="8"/>
      <c r="E33" s="8">
        <v>40272488051</v>
      </c>
      <c r="F33" s="8"/>
      <c r="G33" s="8">
        <v>67638617345.127403</v>
      </c>
      <c r="H33" s="8"/>
      <c r="I33" s="8">
        <v>0</v>
      </c>
      <c r="J33" s="8"/>
      <c r="K33" s="8">
        <v>0</v>
      </c>
      <c r="L33" s="8"/>
      <c r="M33" s="8">
        <v>-1201760</v>
      </c>
      <c r="N33" s="8"/>
      <c r="O33" s="8">
        <v>26134314149</v>
      </c>
      <c r="P33" s="8"/>
      <c r="Q33" s="8">
        <v>1813499</v>
      </c>
      <c r="R33" s="8"/>
      <c r="S33" s="8">
        <v>21810</v>
      </c>
      <c r="T33" s="8"/>
      <c r="U33" s="8">
        <v>24221506951</v>
      </c>
      <c r="V33" s="8"/>
      <c r="W33" s="8">
        <v>39345633173.842697</v>
      </c>
      <c r="X33" s="8"/>
      <c r="Y33" s="9">
        <v>1.6462130700989713E-4</v>
      </c>
    </row>
    <row r="34" spans="1:25">
      <c r="A34" s="1" t="s">
        <v>40</v>
      </c>
      <c r="C34" s="8">
        <v>3000000</v>
      </c>
      <c r="D34" s="8"/>
      <c r="E34" s="8">
        <v>63102996540</v>
      </c>
      <c r="F34" s="8"/>
      <c r="G34" s="8">
        <v>156199099440</v>
      </c>
      <c r="H34" s="8"/>
      <c r="I34" s="8">
        <v>0</v>
      </c>
      <c r="J34" s="8"/>
      <c r="K34" s="8">
        <v>0</v>
      </c>
      <c r="L34" s="8"/>
      <c r="M34" s="8">
        <v>-2760000</v>
      </c>
      <c r="N34" s="8"/>
      <c r="O34" s="8">
        <v>154560575169</v>
      </c>
      <c r="P34" s="8"/>
      <c r="Q34" s="8">
        <v>240000</v>
      </c>
      <c r="R34" s="8"/>
      <c r="S34" s="8">
        <v>60690</v>
      </c>
      <c r="T34" s="8"/>
      <c r="U34" s="8">
        <v>5048239723</v>
      </c>
      <c r="V34" s="8"/>
      <c r="W34" s="8">
        <v>14489451043.200001</v>
      </c>
      <c r="X34" s="8"/>
      <c r="Y34" s="9">
        <v>6.0623560384669331E-5</v>
      </c>
    </row>
    <row r="35" spans="1:25">
      <c r="A35" s="1" t="s">
        <v>41</v>
      </c>
      <c r="C35" s="8">
        <v>2400000</v>
      </c>
      <c r="D35" s="8"/>
      <c r="E35" s="8">
        <v>45609045907</v>
      </c>
      <c r="F35" s="8"/>
      <c r="G35" s="8">
        <v>88264130016</v>
      </c>
      <c r="H35" s="8"/>
      <c r="I35" s="8">
        <v>0</v>
      </c>
      <c r="J35" s="8"/>
      <c r="K35" s="8">
        <v>0</v>
      </c>
      <c r="L35" s="8"/>
      <c r="M35" s="8">
        <v>-1542085</v>
      </c>
      <c r="N35" s="8"/>
      <c r="O35" s="8">
        <v>55158932192</v>
      </c>
      <c r="P35" s="8"/>
      <c r="Q35" s="8">
        <v>857915</v>
      </c>
      <c r="R35" s="8"/>
      <c r="S35" s="8">
        <v>31970</v>
      </c>
      <c r="T35" s="8"/>
      <c r="U35" s="8">
        <v>16303618582</v>
      </c>
      <c r="V35" s="8"/>
      <c r="W35" s="8">
        <v>27284151357.548599</v>
      </c>
      <c r="X35" s="8"/>
      <c r="Y35" s="9">
        <v>1.1415631913433105E-4</v>
      </c>
    </row>
    <row r="36" spans="1:25">
      <c r="A36" s="1" t="s">
        <v>42</v>
      </c>
      <c r="C36" s="8">
        <v>4746553</v>
      </c>
      <c r="D36" s="8"/>
      <c r="E36" s="8">
        <v>137958944920</v>
      </c>
      <c r="F36" s="8"/>
      <c r="G36" s="8">
        <v>306346362797.03003</v>
      </c>
      <c r="H36" s="8"/>
      <c r="I36" s="8">
        <v>0</v>
      </c>
      <c r="J36" s="8"/>
      <c r="K36" s="8">
        <v>0</v>
      </c>
      <c r="L36" s="8"/>
      <c r="M36" s="8">
        <v>-22549</v>
      </c>
      <c r="N36" s="8"/>
      <c r="O36" s="8">
        <v>1431555708</v>
      </c>
      <c r="P36" s="8"/>
      <c r="Q36" s="8">
        <v>4724004</v>
      </c>
      <c r="R36" s="8"/>
      <c r="S36" s="8">
        <v>49470</v>
      </c>
      <c r="T36" s="8"/>
      <c r="U36" s="8">
        <v>137303556422</v>
      </c>
      <c r="V36" s="8"/>
      <c r="W36" s="8">
        <v>232474712693.64301</v>
      </c>
      <c r="X36" s="8"/>
      <c r="Y36" s="9">
        <v>9.7266933998206031E-4</v>
      </c>
    </row>
    <row r="37" spans="1:25">
      <c r="A37" s="1" t="s">
        <v>43</v>
      </c>
      <c r="C37" s="8">
        <v>14097167</v>
      </c>
      <c r="D37" s="8"/>
      <c r="E37" s="8">
        <v>43708125220</v>
      </c>
      <c r="F37" s="8"/>
      <c r="G37" s="8">
        <v>90030658210.132095</v>
      </c>
      <c r="H37" s="8"/>
      <c r="I37" s="8">
        <v>0</v>
      </c>
      <c r="J37" s="8"/>
      <c r="K37" s="8">
        <v>0</v>
      </c>
      <c r="L37" s="8"/>
      <c r="M37" s="8">
        <v>-14097167</v>
      </c>
      <c r="N37" s="8"/>
      <c r="O37" s="8">
        <v>96481454067</v>
      </c>
      <c r="P37" s="8"/>
      <c r="Q37" s="8">
        <v>0</v>
      </c>
      <c r="R37" s="8"/>
      <c r="S37" s="8">
        <v>0</v>
      </c>
      <c r="T37" s="8"/>
      <c r="U37" s="8">
        <v>0</v>
      </c>
      <c r="V37" s="8"/>
      <c r="W37" s="8">
        <v>0</v>
      </c>
      <c r="X37" s="8"/>
      <c r="Y37" s="9">
        <v>0</v>
      </c>
    </row>
    <row r="38" spans="1:25">
      <c r="A38" s="1" t="s">
        <v>44</v>
      </c>
      <c r="C38" s="8">
        <v>31816300</v>
      </c>
      <c r="D38" s="8"/>
      <c r="E38" s="8">
        <v>351015320890</v>
      </c>
      <c r="F38" s="8"/>
      <c r="G38" s="8">
        <v>533089214261.41998</v>
      </c>
      <c r="H38" s="8"/>
      <c r="I38" s="8">
        <v>27375034</v>
      </c>
      <c r="J38" s="8"/>
      <c r="K38" s="8">
        <v>446631771617</v>
      </c>
      <c r="L38" s="8"/>
      <c r="M38" s="8">
        <v>0</v>
      </c>
      <c r="N38" s="8"/>
      <c r="O38" s="8">
        <v>0</v>
      </c>
      <c r="P38" s="8"/>
      <c r="Q38" s="8">
        <v>59191334</v>
      </c>
      <c r="R38" s="8"/>
      <c r="S38" s="8">
        <v>16670</v>
      </c>
      <c r="T38" s="8"/>
      <c r="U38" s="8">
        <v>797647092507</v>
      </c>
      <c r="V38" s="8"/>
      <c r="W38" s="8">
        <v>986438322711.73303</v>
      </c>
      <c r="X38" s="8"/>
      <c r="Y38" s="9">
        <v>4.1272373290313089E-3</v>
      </c>
    </row>
    <row r="39" spans="1:25">
      <c r="A39" s="1" t="s">
        <v>45</v>
      </c>
      <c r="C39" s="8">
        <v>665767426</v>
      </c>
      <c r="D39" s="8"/>
      <c r="E39" s="8">
        <v>7149999911491</v>
      </c>
      <c r="F39" s="8"/>
      <c r="G39" s="8">
        <v>7347409313336</v>
      </c>
      <c r="H39" s="8"/>
      <c r="I39" s="8">
        <v>224256529</v>
      </c>
      <c r="J39" s="8"/>
      <c r="K39" s="8">
        <v>2499999977260</v>
      </c>
      <c r="L39" s="8"/>
      <c r="M39" s="8">
        <v>-88746894</v>
      </c>
      <c r="N39" s="8"/>
      <c r="O39" s="8">
        <v>1000000001592</v>
      </c>
      <c r="P39" s="8"/>
      <c r="Q39" s="8">
        <v>801277061</v>
      </c>
      <c r="R39" s="8"/>
      <c r="S39" s="8">
        <v>11300</v>
      </c>
      <c r="T39" s="8"/>
      <c r="U39" s="8">
        <v>8687770150533</v>
      </c>
      <c r="V39" s="8"/>
      <c r="W39" s="8">
        <v>9054430789300</v>
      </c>
      <c r="X39" s="8"/>
      <c r="Y39" s="9">
        <v>3.7883549215727244E-2</v>
      </c>
    </row>
    <row r="40" spans="1:25">
      <c r="A40" s="1" t="s">
        <v>46</v>
      </c>
      <c r="C40" s="8">
        <v>4649564</v>
      </c>
      <c r="D40" s="8"/>
      <c r="E40" s="8">
        <v>1078834031933</v>
      </c>
      <c r="F40" s="8"/>
      <c r="G40" s="8">
        <v>2107915902371.54</v>
      </c>
      <c r="H40" s="8"/>
      <c r="I40" s="8">
        <v>442653</v>
      </c>
      <c r="J40" s="8"/>
      <c r="K40" s="8">
        <v>191495927744</v>
      </c>
      <c r="L40" s="8"/>
      <c r="M40" s="8">
        <v>0</v>
      </c>
      <c r="N40" s="8"/>
      <c r="O40" s="8">
        <v>0</v>
      </c>
      <c r="P40" s="8"/>
      <c r="Q40" s="8">
        <v>5092217</v>
      </c>
      <c r="R40" s="8"/>
      <c r="S40" s="8">
        <v>444878</v>
      </c>
      <c r="T40" s="8"/>
      <c r="U40" s="8">
        <v>1270329959677</v>
      </c>
      <c r="V40" s="8"/>
      <c r="W40" s="8">
        <v>2264769671161.3599</v>
      </c>
      <c r="X40" s="8"/>
      <c r="Y40" s="9">
        <v>9.4757489781818541E-3</v>
      </c>
    </row>
    <row r="41" spans="1:25">
      <c r="A41" s="1" t="s">
        <v>47</v>
      </c>
      <c r="C41" s="8">
        <v>2875000</v>
      </c>
      <c r="D41" s="8"/>
      <c r="E41" s="8">
        <v>468825837187</v>
      </c>
      <c r="F41" s="8"/>
      <c r="G41" s="8">
        <v>905530105000</v>
      </c>
      <c r="H41" s="8"/>
      <c r="I41" s="8">
        <v>0</v>
      </c>
      <c r="J41" s="8"/>
      <c r="K41" s="8">
        <v>0</v>
      </c>
      <c r="L41" s="8"/>
      <c r="M41" s="8">
        <v>-158500</v>
      </c>
      <c r="N41" s="8"/>
      <c r="O41" s="8">
        <v>49958407500</v>
      </c>
      <c r="P41" s="8"/>
      <c r="Q41" s="8">
        <v>2716500</v>
      </c>
      <c r="R41" s="8"/>
      <c r="S41" s="8">
        <v>317082</v>
      </c>
      <c r="T41" s="8"/>
      <c r="U41" s="8">
        <v>442979264946</v>
      </c>
      <c r="V41" s="8"/>
      <c r="W41" s="8">
        <v>861353233000</v>
      </c>
      <c r="X41" s="8"/>
      <c r="Y41" s="9">
        <v>3.6038839275289217E-3</v>
      </c>
    </row>
    <row r="42" spans="1:25">
      <c r="A42" s="1" t="s">
        <v>48</v>
      </c>
      <c r="C42" s="8">
        <v>1154445</v>
      </c>
      <c r="D42" s="8"/>
      <c r="E42" s="8">
        <v>253345874494</v>
      </c>
      <c r="F42" s="8"/>
      <c r="G42" s="8">
        <v>445866234565</v>
      </c>
      <c r="H42" s="8"/>
      <c r="I42" s="8">
        <v>0</v>
      </c>
      <c r="J42" s="8"/>
      <c r="K42" s="8">
        <v>0</v>
      </c>
      <c r="L42" s="8"/>
      <c r="M42" s="8">
        <v>-520000</v>
      </c>
      <c r="N42" s="8"/>
      <c r="O42" s="8">
        <v>199604600000</v>
      </c>
      <c r="P42" s="8"/>
      <c r="Q42" s="8">
        <v>634445</v>
      </c>
      <c r="R42" s="8"/>
      <c r="S42" s="8">
        <v>373283</v>
      </c>
      <c r="T42" s="8"/>
      <c r="U42" s="8">
        <v>139230559570</v>
      </c>
      <c r="V42" s="8"/>
      <c r="W42" s="8">
        <v>236827482935</v>
      </c>
      <c r="X42" s="8"/>
      <c r="Y42" s="9">
        <v>9.9088123971385433E-4</v>
      </c>
    </row>
    <row r="43" spans="1:25">
      <c r="A43" s="1" t="s">
        <v>49</v>
      </c>
      <c r="C43" s="8">
        <v>305011</v>
      </c>
      <c r="D43" s="8"/>
      <c r="E43" s="8">
        <v>819901173683</v>
      </c>
      <c r="F43" s="8"/>
      <c r="G43" s="8">
        <v>1867240415669</v>
      </c>
      <c r="H43" s="8"/>
      <c r="I43" s="8">
        <v>0</v>
      </c>
      <c r="J43" s="8"/>
      <c r="K43" s="8">
        <v>0</v>
      </c>
      <c r="L43" s="8"/>
      <c r="M43" s="8">
        <v>-49500</v>
      </c>
      <c r="N43" s="8"/>
      <c r="O43" s="8">
        <v>302901984000</v>
      </c>
      <c r="P43" s="8"/>
      <c r="Q43" s="8">
        <v>255511</v>
      </c>
      <c r="R43" s="8"/>
      <c r="S43" s="8">
        <v>6010759</v>
      </c>
      <c r="T43" s="8"/>
      <c r="U43" s="8">
        <v>686840044421</v>
      </c>
      <c r="V43" s="8"/>
      <c r="W43" s="8">
        <v>1535815022849</v>
      </c>
      <c r="X43" s="8"/>
      <c r="Y43" s="9">
        <v>6.4258179623074277E-3</v>
      </c>
    </row>
    <row r="44" spans="1:25">
      <c r="A44" s="1" t="s">
        <v>50</v>
      </c>
      <c r="C44" s="8">
        <v>537520</v>
      </c>
      <c r="D44" s="8"/>
      <c r="E44" s="8">
        <v>315257581346</v>
      </c>
      <c r="F44" s="8"/>
      <c r="G44" s="8">
        <v>630413648880</v>
      </c>
      <c r="H44" s="8"/>
      <c r="I44" s="8">
        <v>0</v>
      </c>
      <c r="J44" s="8"/>
      <c r="K44" s="8">
        <v>0</v>
      </c>
      <c r="L44" s="8"/>
      <c r="M44" s="8">
        <v>-537520</v>
      </c>
      <c r="N44" s="8"/>
      <c r="O44" s="8">
        <v>630594275600</v>
      </c>
      <c r="P44" s="8"/>
      <c r="Q44" s="8">
        <v>0</v>
      </c>
      <c r="R44" s="8"/>
      <c r="S44" s="8">
        <v>0</v>
      </c>
      <c r="T44" s="8"/>
      <c r="U44" s="8">
        <v>0</v>
      </c>
      <c r="V44" s="8"/>
      <c r="W44" s="8">
        <v>0</v>
      </c>
      <c r="X44" s="8"/>
      <c r="Y44" s="9">
        <v>0</v>
      </c>
    </row>
    <row r="45" spans="1:25">
      <c r="A45" s="1" t="s">
        <v>51</v>
      </c>
      <c r="C45" s="8">
        <v>6</v>
      </c>
      <c r="D45" s="8"/>
      <c r="E45" s="8">
        <v>199555</v>
      </c>
      <c r="F45" s="8"/>
      <c r="G45" s="8">
        <v>466793.68837500003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6</v>
      </c>
      <c r="R45" s="8"/>
      <c r="S45" s="8">
        <v>80322</v>
      </c>
      <c r="T45" s="8"/>
      <c r="U45" s="8">
        <v>199555</v>
      </c>
      <c r="V45" s="8"/>
      <c r="W45" s="8">
        <v>481721.15474999999</v>
      </c>
      <c r="X45" s="8"/>
      <c r="Y45" s="9">
        <v>2.0155112451458082E-9</v>
      </c>
    </row>
    <row r="46" spans="1:25">
      <c r="A46" s="1" t="s">
        <v>52</v>
      </c>
      <c r="C46" s="8">
        <v>37945039</v>
      </c>
      <c r="D46" s="8"/>
      <c r="E46" s="8">
        <v>368617325921</v>
      </c>
      <c r="F46" s="8"/>
      <c r="G46" s="8">
        <v>1085971475409.83</v>
      </c>
      <c r="H46" s="8"/>
      <c r="I46" s="8">
        <v>0</v>
      </c>
      <c r="J46" s="8"/>
      <c r="K46" s="8">
        <v>0</v>
      </c>
      <c r="L46" s="8"/>
      <c r="M46" s="8">
        <v>-20451498</v>
      </c>
      <c r="N46" s="8"/>
      <c r="O46" s="8">
        <v>579432095689</v>
      </c>
      <c r="P46" s="8"/>
      <c r="Q46" s="8">
        <v>17493541</v>
      </c>
      <c r="R46" s="8"/>
      <c r="S46" s="8">
        <v>25130</v>
      </c>
      <c r="T46" s="8"/>
      <c r="U46" s="8">
        <v>169941116783</v>
      </c>
      <c r="V46" s="8"/>
      <c r="W46" s="8">
        <v>437314390211.09497</v>
      </c>
      <c r="X46" s="8"/>
      <c r="Y46" s="9">
        <v>1.829714270264864E-3</v>
      </c>
    </row>
    <row r="47" spans="1:25">
      <c r="A47" s="1" t="s">
        <v>53</v>
      </c>
      <c r="C47" s="8">
        <v>2695447</v>
      </c>
      <c r="D47" s="8"/>
      <c r="E47" s="8">
        <v>6382937005</v>
      </c>
      <c r="F47" s="8"/>
      <c r="G47" s="8">
        <v>6858906609.4888697</v>
      </c>
      <c r="H47" s="8"/>
      <c r="I47" s="8">
        <v>0</v>
      </c>
      <c r="J47" s="8"/>
      <c r="K47" s="8">
        <v>0</v>
      </c>
      <c r="L47" s="8"/>
      <c r="M47" s="8">
        <v>-1675000</v>
      </c>
      <c r="N47" s="8"/>
      <c r="O47" s="8">
        <v>10495666150</v>
      </c>
      <c r="P47" s="8"/>
      <c r="Q47" s="8">
        <v>1020447</v>
      </c>
      <c r="R47" s="8"/>
      <c r="S47" s="8">
        <v>7420</v>
      </c>
      <c r="T47" s="8"/>
      <c r="U47" s="8">
        <v>2416463354</v>
      </c>
      <c r="V47" s="8"/>
      <c r="W47" s="8">
        <v>7532131804.8832798</v>
      </c>
      <c r="X47" s="8"/>
      <c r="Y47" s="9">
        <v>3.1514282075781403E-5</v>
      </c>
    </row>
    <row r="48" spans="1:25">
      <c r="A48" s="1" t="s">
        <v>54</v>
      </c>
      <c r="C48" s="8">
        <v>196225268</v>
      </c>
      <c r="D48" s="8"/>
      <c r="E48" s="8">
        <v>677752261744</v>
      </c>
      <c r="F48" s="8"/>
      <c r="G48" s="8">
        <v>1231708228506.03</v>
      </c>
      <c r="H48" s="8"/>
      <c r="I48" s="8">
        <v>0</v>
      </c>
      <c r="J48" s="8"/>
      <c r="K48" s="8">
        <v>0</v>
      </c>
      <c r="L48" s="8"/>
      <c r="M48" s="8">
        <v>-196225268</v>
      </c>
      <c r="N48" s="8"/>
      <c r="O48" s="8">
        <v>1365985009202</v>
      </c>
      <c r="P48" s="8"/>
      <c r="Q48" s="8">
        <v>0</v>
      </c>
      <c r="R48" s="8"/>
      <c r="S48" s="8">
        <v>0</v>
      </c>
      <c r="T48" s="8"/>
      <c r="U48" s="8">
        <v>0</v>
      </c>
      <c r="V48" s="8"/>
      <c r="W48" s="8">
        <v>0</v>
      </c>
      <c r="X48" s="8"/>
      <c r="Y48" s="9">
        <v>0</v>
      </c>
    </row>
    <row r="49" spans="1:25">
      <c r="A49" s="1" t="s">
        <v>55</v>
      </c>
      <c r="C49" s="8">
        <v>11214223</v>
      </c>
      <c r="D49" s="8"/>
      <c r="E49" s="8">
        <v>322255158070</v>
      </c>
      <c r="F49" s="8"/>
      <c r="G49" s="8">
        <v>490065290201.91302</v>
      </c>
      <c r="H49" s="8"/>
      <c r="I49" s="8">
        <v>0</v>
      </c>
      <c r="J49" s="8"/>
      <c r="K49" s="8">
        <v>0</v>
      </c>
      <c r="L49" s="8"/>
      <c r="M49" s="8">
        <v>-11214223</v>
      </c>
      <c r="N49" s="8"/>
      <c r="O49" s="8">
        <v>513904291050</v>
      </c>
      <c r="P49" s="8"/>
      <c r="Q49" s="8">
        <v>0</v>
      </c>
      <c r="R49" s="8"/>
      <c r="S49" s="8">
        <v>0</v>
      </c>
      <c r="T49" s="8"/>
      <c r="U49" s="8">
        <v>0</v>
      </c>
      <c r="V49" s="8"/>
      <c r="W49" s="8">
        <v>0</v>
      </c>
      <c r="X49" s="8"/>
      <c r="Y49" s="9">
        <v>0</v>
      </c>
    </row>
    <row r="50" spans="1:25">
      <c r="A50" s="1" t="s">
        <v>56</v>
      </c>
      <c r="C50" s="8">
        <v>31204672</v>
      </c>
      <c r="D50" s="8"/>
      <c r="E50" s="8">
        <v>792603554908</v>
      </c>
      <c r="F50" s="8"/>
      <c r="G50" s="8">
        <v>1358067111396.8</v>
      </c>
      <c r="H50" s="8"/>
      <c r="I50" s="8">
        <v>0</v>
      </c>
      <c r="J50" s="8"/>
      <c r="K50" s="8">
        <v>0</v>
      </c>
      <c r="L50" s="8"/>
      <c r="M50" s="8">
        <v>-17973093</v>
      </c>
      <c r="N50" s="8"/>
      <c r="O50" s="8">
        <v>780007812397</v>
      </c>
      <c r="P50" s="8"/>
      <c r="Q50" s="8">
        <v>13231579</v>
      </c>
      <c r="R50" s="8"/>
      <c r="S50" s="8">
        <v>38930</v>
      </c>
      <c r="T50" s="8"/>
      <c r="U50" s="8">
        <v>336084178430</v>
      </c>
      <c r="V50" s="8"/>
      <c r="W50" s="8">
        <v>512412399593.18298</v>
      </c>
      <c r="X50" s="8"/>
      <c r="Y50" s="9">
        <v>2.1439227722274069E-3</v>
      </c>
    </row>
    <row r="51" spans="1:25">
      <c r="A51" s="1" t="s">
        <v>57</v>
      </c>
      <c r="C51" s="8">
        <v>4436982</v>
      </c>
      <c r="D51" s="8"/>
      <c r="E51" s="8">
        <v>32473574924</v>
      </c>
      <c r="F51" s="8"/>
      <c r="G51" s="8">
        <v>43784751744.391701</v>
      </c>
      <c r="H51" s="8"/>
      <c r="I51" s="8">
        <v>0</v>
      </c>
      <c r="J51" s="8"/>
      <c r="K51" s="8">
        <v>0</v>
      </c>
      <c r="L51" s="8"/>
      <c r="M51" s="8">
        <v>-4436982</v>
      </c>
      <c r="N51" s="8"/>
      <c r="O51" s="8">
        <v>47078877600</v>
      </c>
      <c r="P51" s="8"/>
      <c r="Q51" s="8">
        <v>0</v>
      </c>
      <c r="R51" s="8"/>
      <c r="S51" s="8">
        <v>0</v>
      </c>
      <c r="T51" s="8"/>
      <c r="U51" s="8">
        <v>0</v>
      </c>
      <c r="V51" s="8"/>
      <c r="W51" s="8">
        <v>0</v>
      </c>
      <c r="X51" s="8"/>
      <c r="Y51" s="9">
        <v>0</v>
      </c>
    </row>
    <row r="52" spans="1:25">
      <c r="A52" s="1" t="s">
        <v>58</v>
      </c>
      <c r="C52" s="8">
        <v>70296608</v>
      </c>
      <c r="D52" s="8"/>
      <c r="E52" s="8">
        <v>287176347937</v>
      </c>
      <c r="F52" s="8"/>
      <c r="G52" s="8">
        <v>557334905747.00696</v>
      </c>
      <c r="H52" s="8"/>
      <c r="I52" s="8">
        <v>0</v>
      </c>
      <c r="J52" s="8"/>
      <c r="K52" s="8">
        <v>0</v>
      </c>
      <c r="L52" s="8"/>
      <c r="M52" s="8">
        <v>-70296608</v>
      </c>
      <c r="N52" s="8"/>
      <c r="O52" s="8">
        <v>587606392974</v>
      </c>
      <c r="P52" s="8"/>
      <c r="Q52" s="8">
        <v>0</v>
      </c>
      <c r="R52" s="8"/>
      <c r="S52" s="8">
        <v>0</v>
      </c>
      <c r="T52" s="8"/>
      <c r="U52" s="8">
        <v>0</v>
      </c>
      <c r="V52" s="8"/>
      <c r="W52" s="8">
        <v>0</v>
      </c>
      <c r="X52" s="8"/>
      <c r="Y52" s="9">
        <v>0</v>
      </c>
    </row>
    <row r="53" spans="1:25">
      <c r="A53" s="1" t="s">
        <v>59</v>
      </c>
      <c r="C53" s="8">
        <v>36054669</v>
      </c>
      <c r="D53" s="8"/>
      <c r="E53" s="8">
        <v>103639528939</v>
      </c>
      <c r="F53" s="8"/>
      <c r="G53" s="8">
        <v>232412815234.233</v>
      </c>
      <c r="H53" s="8"/>
      <c r="I53" s="8">
        <v>0</v>
      </c>
      <c r="J53" s="8"/>
      <c r="K53" s="8">
        <v>0</v>
      </c>
      <c r="L53" s="8"/>
      <c r="M53" s="8">
        <v>-36054669</v>
      </c>
      <c r="N53" s="8"/>
      <c r="O53" s="8">
        <v>236200451162</v>
      </c>
      <c r="P53" s="8"/>
      <c r="Q53" s="8">
        <v>0</v>
      </c>
      <c r="R53" s="8"/>
      <c r="S53" s="8">
        <v>0</v>
      </c>
      <c r="T53" s="8"/>
      <c r="U53" s="8">
        <v>0</v>
      </c>
      <c r="V53" s="8"/>
      <c r="W53" s="8">
        <v>0</v>
      </c>
      <c r="X53" s="8"/>
      <c r="Y53" s="9">
        <v>0</v>
      </c>
    </row>
    <row r="54" spans="1:25">
      <c r="A54" s="1" t="s">
        <v>60</v>
      </c>
      <c r="C54" s="8">
        <v>853724</v>
      </c>
      <c r="D54" s="8"/>
      <c r="E54" s="8">
        <v>14637257899</v>
      </c>
      <c r="F54" s="8"/>
      <c r="G54" s="8">
        <v>25307969781.6544</v>
      </c>
      <c r="H54" s="8"/>
      <c r="I54" s="8">
        <v>0</v>
      </c>
      <c r="J54" s="8"/>
      <c r="K54" s="8">
        <v>0</v>
      </c>
      <c r="L54" s="8"/>
      <c r="M54" s="8">
        <v>-853724</v>
      </c>
      <c r="N54" s="8"/>
      <c r="O54" s="8">
        <v>25919437511</v>
      </c>
      <c r="P54" s="8"/>
      <c r="Q54" s="8">
        <v>0</v>
      </c>
      <c r="R54" s="8"/>
      <c r="S54" s="8">
        <v>0</v>
      </c>
      <c r="T54" s="8"/>
      <c r="U54" s="8">
        <v>0</v>
      </c>
      <c r="V54" s="8"/>
      <c r="W54" s="8">
        <v>0</v>
      </c>
      <c r="X54" s="8"/>
      <c r="Y54" s="9">
        <v>0</v>
      </c>
    </row>
    <row r="55" spans="1:25">
      <c r="A55" s="1" t="s">
        <v>61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8438207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8438207</v>
      </c>
      <c r="R55" s="8"/>
      <c r="S55" s="8">
        <v>8330</v>
      </c>
      <c r="T55" s="8"/>
      <c r="U55" s="8">
        <v>38992954547</v>
      </c>
      <c r="V55" s="8"/>
      <c r="W55" s="8">
        <v>69922786808.187302</v>
      </c>
      <c r="X55" s="8"/>
      <c r="Y55" s="9">
        <v>2.925554788578329E-4</v>
      </c>
    </row>
    <row r="56" spans="1:25" ht="24.75" thickBot="1">
      <c r="C56" s="4"/>
      <c r="D56" s="4"/>
      <c r="E56" s="7">
        <f>SUM(E9:E55)</f>
        <v>21155329305774</v>
      </c>
      <c r="F56" s="4"/>
      <c r="G56" s="7">
        <f>SUM(G9:G55)</f>
        <v>31965297510416.766</v>
      </c>
      <c r="H56" s="4"/>
      <c r="I56" s="4"/>
      <c r="J56" s="4"/>
      <c r="K56" s="7">
        <f>SUM(K9:K55)</f>
        <v>3138127676621</v>
      </c>
      <c r="L56" s="4"/>
      <c r="M56" s="4"/>
      <c r="N56" s="4"/>
      <c r="O56" s="7">
        <f>SUM(O9:O55)</f>
        <v>17246207564689</v>
      </c>
      <c r="P56" s="4"/>
      <c r="Q56" s="4"/>
      <c r="R56" s="4"/>
      <c r="S56" s="4"/>
      <c r="T56" s="4"/>
      <c r="U56" s="7">
        <f>SUM(U9:U55)</f>
        <v>13722998214959</v>
      </c>
      <c r="V56" s="4"/>
      <c r="W56" s="7">
        <f>SUM(W9:W55)</f>
        <v>17429691263625.295</v>
      </c>
      <c r="X56" s="4"/>
      <c r="Y56" s="10">
        <f>SUM(Y9:Y55)</f>
        <v>7.2925464025942133E-2</v>
      </c>
    </row>
    <row r="57" spans="1:25" ht="24.75" thickTop="1"/>
    <row r="59" spans="1:25">
      <c r="Y59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0"/>
  <sheetViews>
    <sheetView rightToLeft="1" workbookViewId="0">
      <selection activeCell="C17" sqref="C17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1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1" ht="24.75">
      <c r="A6" s="21" t="s">
        <v>3</v>
      </c>
      <c r="C6" s="22" t="s">
        <v>427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K6" s="22" t="s">
        <v>6</v>
      </c>
      <c r="L6" s="22" t="s">
        <v>6</v>
      </c>
      <c r="M6" s="22" t="s">
        <v>6</v>
      </c>
      <c r="N6" s="22" t="s">
        <v>6</v>
      </c>
      <c r="O6" s="22" t="s">
        <v>6</v>
      </c>
      <c r="P6" s="22" t="s">
        <v>6</v>
      </c>
      <c r="Q6" s="22" t="s">
        <v>6</v>
      </c>
    </row>
    <row r="7" spans="1:21" ht="24.75">
      <c r="A7" s="22" t="s">
        <v>3</v>
      </c>
      <c r="C7" s="22" t="s">
        <v>62</v>
      </c>
      <c r="E7" s="22" t="s">
        <v>63</v>
      </c>
      <c r="G7" s="22" t="s">
        <v>64</v>
      </c>
      <c r="I7" s="22" t="s">
        <v>65</v>
      </c>
      <c r="K7" s="22" t="s">
        <v>62</v>
      </c>
      <c r="M7" s="22" t="s">
        <v>63</v>
      </c>
      <c r="O7" s="22" t="s">
        <v>64</v>
      </c>
      <c r="Q7" s="22" t="s">
        <v>65</v>
      </c>
    </row>
    <row r="8" spans="1:21">
      <c r="A8" s="11" t="s">
        <v>66</v>
      </c>
      <c r="C8" s="6">
        <v>90000000</v>
      </c>
      <c r="D8" s="4"/>
      <c r="E8" s="6">
        <v>10335</v>
      </c>
      <c r="F8" s="4"/>
      <c r="G8" s="4" t="s">
        <v>67</v>
      </c>
      <c r="H8" s="4"/>
      <c r="I8" s="6">
        <v>1</v>
      </c>
      <c r="J8" s="4"/>
      <c r="K8" s="6">
        <v>0</v>
      </c>
      <c r="L8" s="4"/>
      <c r="M8" s="6">
        <v>0</v>
      </c>
      <c r="N8" s="4"/>
      <c r="O8" s="4" t="s">
        <v>68</v>
      </c>
      <c r="P8" s="4"/>
      <c r="Q8" s="6">
        <v>1</v>
      </c>
      <c r="R8" s="4"/>
      <c r="S8" s="4"/>
      <c r="T8" s="4"/>
      <c r="U8" s="4"/>
    </row>
    <row r="9" spans="1:21">
      <c r="A9" s="1" t="s">
        <v>69</v>
      </c>
      <c r="C9" s="6">
        <v>600000000</v>
      </c>
      <c r="D9" s="4"/>
      <c r="E9" s="6">
        <v>1000</v>
      </c>
      <c r="F9" s="4"/>
      <c r="G9" s="4" t="s">
        <v>70</v>
      </c>
      <c r="H9" s="4"/>
      <c r="I9" s="6">
        <v>1</v>
      </c>
      <c r="J9" s="4"/>
      <c r="K9" s="6">
        <v>600000000</v>
      </c>
      <c r="L9" s="4"/>
      <c r="M9" s="6">
        <v>1000</v>
      </c>
      <c r="N9" s="4"/>
      <c r="O9" s="4" t="s">
        <v>70</v>
      </c>
      <c r="P9" s="4"/>
      <c r="Q9" s="6">
        <v>1</v>
      </c>
      <c r="R9" s="4"/>
      <c r="S9" s="4"/>
      <c r="T9" s="4"/>
      <c r="U9" s="4"/>
    </row>
    <row r="10" spans="1:2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50BA-2656-476C-B253-31F4C8747417}">
  <dimension ref="A2:AK105"/>
  <sheetViews>
    <sheetView rightToLeft="1" topLeftCell="P1" workbookViewId="0">
      <selection activeCell="AA11" sqref="AA11"/>
    </sheetView>
  </sheetViews>
  <sheetFormatPr defaultRowHeight="24"/>
  <cols>
    <col min="1" max="1" width="35.140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24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12.42578125" style="1" bestFit="1" customWidth="1"/>
    <col min="22" max="22" width="1" style="1" customWidth="1"/>
    <col min="23" max="23" width="22.5703125" style="1" bestFit="1" customWidth="1"/>
    <col min="24" max="24" width="1" style="1" customWidth="1"/>
    <col min="25" max="25" width="12.42578125" style="1" bestFit="1" customWidth="1"/>
    <col min="26" max="26" width="1" style="1" customWidth="1"/>
    <col min="27" max="27" width="22.5703125" style="1" bestFit="1" customWidth="1"/>
    <col min="28" max="28" width="2" style="1" customWidth="1"/>
    <col min="29" max="29" width="14" style="1" bestFit="1" customWidth="1"/>
    <col min="30" max="30" width="1" style="1" customWidth="1"/>
    <col min="31" max="31" width="24.140625" style="1" bestFit="1" customWidth="1"/>
    <col min="32" max="32" width="1" style="1" customWidth="1"/>
    <col min="33" max="33" width="24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</row>
    <row r="3" spans="1:37" ht="24.75"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</row>
    <row r="4" spans="1:37" ht="24.75"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</row>
    <row r="6" spans="1:37" ht="24.75">
      <c r="A6" s="22" t="s">
        <v>71</v>
      </c>
      <c r="B6" s="22" t="s">
        <v>71</v>
      </c>
      <c r="C6" s="22" t="s">
        <v>71</v>
      </c>
      <c r="D6" s="22" t="s">
        <v>71</v>
      </c>
      <c r="E6" s="22" t="s">
        <v>71</v>
      </c>
      <c r="F6" s="22" t="s">
        <v>71</v>
      </c>
      <c r="G6" s="22" t="s">
        <v>71</v>
      </c>
      <c r="H6" s="22" t="s">
        <v>71</v>
      </c>
      <c r="I6" s="22" t="s">
        <v>71</v>
      </c>
      <c r="J6" s="22" t="s">
        <v>71</v>
      </c>
      <c r="K6" s="22" t="s">
        <v>71</v>
      </c>
      <c r="L6" s="22" t="s">
        <v>71</v>
      </c>
      <c r="M6" s="22" t="s">
        <v>71</v>
      </c>
      <c r="O6" s="22" t="s">
        <v>4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72</v>
      </c>
      <c r="C7" s="21" t="s">
        <v>73</v>
      </c>
      <c r="E7" s="21" t="s">
        <v>74</v>
      </c>
      <c r="G7" s="21" t="s">
        <v>75</v>
      </c>
      <c r="I7" s="21" t="s">
        <v>76</v>
      </c>
      <c r="K7" s="21" t="s">
        <v>77</v>
      </c>
      <c r="M7" s="21" t="s">
        <v>65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78</v>
      </c>
      <c r="AG7" s="21" t="s">
        <v>8</v>
      </c>
      <c r="AI7" s="21" t="s">
        <v>9</v>
      </c>
      <c r="AK7" s="21" t="s">
        <v>13</v>
      </c>
    </row>
    <row r="8" spans="1:37" ht="24.75">
      <c r="A8" s="22" t="s">
        <v>72</v>
      </c>
      <c r="C8" s="22" t="s">
        <v>73</v>
      </c>
      <c r="E8" s="22" t="s">
        <v>74</v>
      </c>
      <c r="G8" s="22" t="s">
        <v>75</v>
      </c>
      <c r="I8" s="22" t="s">
        <v>76</v>
      </c>
      <c r="K8" s="22" t="s">
        <v>77</v>
      </c>
      <c r="M8" s="22" t="s">
        <v>65</v>
      </c>
      <c r="O8" s="22" t="s">
        <v>7</v>
      </c>
      <c r="Q8" s="22" t="s">
        <v>8</v>
      </c>
      <c r="S8" s="22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22" t="s">
        <v>7</v>
      </c>
      <c r="AE8" s="22" t="s">
        <v>78</v>
      </c>
      <c r="AG8" s="22" t="s">
        <v>8</v>
      </c>
      <c r="AI8" s="22" t="s">
        <v>9</v>
      </c>
      <c r="AK8" s="22" t="s">
        <v>13</v>
      </c>
    </row>
    <row r="9" spans="1:37">
      <c r="A9" s="1" t="s">
        <v>79</v>
      </c>
      <c r="C9" s="4" t="s">
        <v>80</v>
      </c>
      <c r="D9" s="4"/>
      <c r="E9" s="4" t="s">
        <v>80</v>
      </c>
      <c r="F9" s="4"/>
      <c r="G9" s="4" t="s">
        <v>81</v>
      </c>
      <c r="H9" s="4"/>
      <c r="I9" s="4" t="s">
        <v>82</v>
      </c>
      <c r="J9" s="4"/>
      <c r="K9" s="6">
        <v>0</v>
      </c>
      <c r="L9" s="4"/>
      <c r="M9" s="6">
        <v>0</v>
      </c>
      <c r="N9" s="4"/>
      <c r="O9" s="6">
        <v>1500000</v>
      </c>
      <c r="P9" s="4"/>
      <c r="Q9" s="6">
        <v>3090544763856</v>
      </c>
      <c r="R9" s="4"/>
      <c r="S9" s="6">
        <v>3110879337952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1500000</v>
      </c>
      <c r="AD9" s="4"/>
      <c r="AE9" s="6">
        <v>2111487</v>
      </c>
      <c r="AF9" s="4"/>
      <c r="AG9" s="6">
        <v>3090544763856</v>
      </c>
      <c r="AH9" s="4"/>
      <c r="AI9" s="6">
        <v>3166740818080</v>
      </c>
      <c r="AJ9" s="4"/>
      <c r="AK9" s="9">
        <v>1.324957740877058E-2</v>
      </c>
    </row>
    <row r="10" spans="1:37">
      <c r="A10" s="1" t="s">
        <v>83</v>
      </c>
      <c r="C10" s="4" t="s">
        <v>80</v>
      </c>
      <c r="D10" s="4"/>
      <c r="E10" s="4" t="s">
        <v>80</v>
      </c>
      <c r="F10" s="4"/>
      <c r="G10" s="4" t="s">
        <v>84</v>
      </c>
      <c r="H10" s="4"/>
      <c r="I10" s="4" t="s">
        <v>85</v>
      </c>
      <c r="J10" s="4"/>
      <c r="K10" s="6">
        <v>18</v>
      </c>
      <c r="L10" s="4"/>
      <c r="M10" s="6">
        <v>18</v>
      </c>
      <c r="N10" s="4"/>
      <c r="O10" s="6">
        <v>3000000</v>
      </c>
      <c r="P10" s="4"/>
      <c r="Q10" s="6">
        <v>2925000000000</v>
      </c>
      <c r="R10" s="4"/>
      <c r="S10" s="6">
        <v>2924886656250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6"/>
      <c r="AC10" s="6">
        <v>3000000</v>
      </c>
      <c r="AD10" s="4"/>
      <c r="AE10" s="6">
        <v>985865</v>
      </c>
      <c r="AF10" s="4"/>
      <c r="AG10" s="6">
        <v>2925000000000</v>
      </c>
      <c r="AH10" s="4"/>
      <c r="AI10" s="6">
        <v>2957482206323</v>
      </c>
      <c r="AJ10" s="4"/>
      <c r="AK10" s="9">
        <v>1.2374043749970151E-2</v>
      </c>
    </row>
    <row r="11" spans="1:37">
      <c r="A11" s="1" t="s">
        <v>86</v>
      </c>
      <c r="C11" s="4" t="s">
        <v>80</v>
      </c>
      <c r="D11" s="4"/>
      <c r="E11" s="4" t="s">
        <v>80</v>
      </c>
      <c r="F11" s="4"/>
      <c r="G11" s="4" t="s">
        <v>87</v>
      </c>
      <c r="H11" s="4"/>
      <c r="I11" s="4" t="s">
        <v>88</v>
      </c>
      <c r="J11" s="4"/>
      <c r="K11" s="6">
        <v>18</v>
      </c>
      <c r="L11" s="4"/>
      <c r="M11" s="6">
        <v>18</v>
      </c>
      <c r="N11" s="4"/>
      <c r="O11" s="6">
        <v>3552486</v>
      </c>
      <c r="P11" s="4"/>
      <c r="Q11" s="6">
        <v>3403921183287</v>
      </c>
      <c r="R11" s="4"/>
      <c r="S11" s="6">
        <v>3424792734842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3552486</v>
      </c>
      <c r="AD11" s="4"/>
      <c r="AE11" s="6">
        <v>966329</v>
      </c>
      <c r="AF11" s="4"/>
      <c r="AG11" s="6">
        <v>3403921183287</v>
      </c>
      <c r="AH11" s="4"/>
      <c r="AI11" s="6">
        <v>3432740635754</v>
      </c>
      <c r="AJ11" s="4"/>
      <c r="AK11" s="9">
        <v>1.4362515087430168E-2</v>
      </c>
    </row>
    <row r="12" spans="1:37">
      <c r="A12" s="1" t="s">
        <v>89</v>
      </c>
      <c r="C12" s="4" t="s">
        <v>80</v>
      </c>
      <c r="D12" s="4"/>
      <c r="E12" s="4" t="s">
        <v>80</v>
      </c>
      <c r="F12" s="4"/>
      <c r="G12" s="4" t="s">
        <v>90</v>
      </c>
      <c r="H12" s="4"/>
      <c r="I12" s="4" t="s">
        <v>91</v>
      </c>
      <c r="J12" s="4"/>
      <c r="K12" s="6">
        <v>19</v>
      </c>
      <c r="L12" s="4"/>
      <c r="M12" s="6">
        <v>19</v>
      </c>
      <c r="N12" s="4"/>
      <c r="O12" s="6">
        <v>4000000</v>
      </c>
      <c r="P12" s="4"/>
      <c r="Q12" s="6">
        <v>3792851022500</v>
      </c>
      <c r="R12" s="4"/>
      <c r="S12" s="6">
        <v>3804300571640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4000000</v>
      </c>
      <c r="AD12" s="4"/>
      <c r="AE12" s="6">
        <v>955291</v>
      </c>
      <c r="AF12" s="4"/>
      <c r="AG12" s="6">
        <v>3792851022500</v>
      </c>
      <c r="AH12" s="4"/>
      <c r="AI12" s="6">
        <v>3821019088572</v>
      </c>
      <c r="AJ12" s="4"/>
      <c r="AK12" s="9">
        <v>1.5987064020326073E-2</v>
      </c>
    </row>
    <row r="13" spans="1:37">
      <c r="A13" s="1" t="s">
        <v>92</v>
      </c>
      <c r="C13" s="4" t="s">
        <v>80</v>
      </c>
      <c r="D13" s="4"/>
      <c r="E13" s="4" t="s">
        <v>80</v>
      </c>
      <c r="F13" s="4"/>
      <c r="G13" s="4" t="s">
        <v>93</v>
      </c>
      <c r="H13" s="4"/>
      <c r="I13" s="4" t="s">
        <v>94</v>
      </c>
      <c r="J13" s="4"/>
      <c r="K13" s="6">
        <v>18</v>
      </c>
      <c r="L13" s="4"/>
      <c r="M13" s="6">
        <v>18</v>
      </c>
      <c r="N13" s="4"/>
      <c r="O13" s="6">
        <v>4000000</v>
      </c>
      <c r="P13" s="4"/>
      <c r="Q13" s="6">
        <v>4000008125000</v>
      </c>
      <c r="R13" s="4"/>
      <c r="S13" s="6">
        <v>4076834264150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6"/>
      <c r="AC13" s="6">
        <v>4000000</v>
      </c>
      <c r="AD13" s="4"/>
      <c r="AE13" s="6">
        <v>1022452</v>
      </c>
      <c r="AF13" s="4"/>
      <c r="AG13" s="6">
        <v>4000008125000</v>
      </c>
      <c r="AH13" s="4"/>
      <c r="AI13" s="6">
        <v>4089652088640</v>
      </c>
      <c r="AJ13" s="4"/>
      <c r="AK13" s="9">
        <v>1.711101887909763E-2</v>
      </c>
    </row>
    <row r="14" spans="1:37">
      <c r="A14" s="1" t="s">
        <v>95</v>
      </c>
      <c r="C14" s="4" t="s">
        <v>80</v>
      </c>
      <c r="D14" s="4"/>
      <c r="E14" s="4" t="s">
        <v>80</v>
      </c>
      <c r="F14" s="4"/>
      <c r="G14" s="4" t="s">
        <v>96</v>
      </c>
      <c r="H14" s="4"/>
      <c r="I14" s="4" t="s">
        <v>97</v>
      </c>
      <c r="J14" s="4"/>
      <c r="K14" s="6">
        <v>0</v>
      </c>
      <c r="L14" s="4"/>
      <c r="M14" s="6">
        <v>0</v>
      </c>
      <c r="N14" s="4"/>
      <c r="O14" s="6">
        <v>1805491</v>
      </c>
      <c r="P14" s="4"/>
      <c r="Q14" s="6">
        <v>1079491661500</v>
      </c>
      <c r="R14" s="4"/>
      <c r="S14" s="6">
        <v>1188580885645</v>
      </c>
      <c r="T14" s="4"/>
      <c r="U14" s="6">
        <v>8300</v>
      </c>
      <c r="V14" s="4"/>
      <c r="W14" s="6">
        <v>5475536152</v>
      </c>
      <c r="X14" s="4"/>
      <c r="Y14" s="6">
        <v>0</v>
      </c>
      <c r="Z14" s="4"/>
      <c r="AA14" s="6">
        <v>0</v>
      </c>
      <c r="AB14" s="6"/>
      <c r="AC14" s="6">
        <v>1813791</v>
      </c>
      <c r="AD14" s="4"/>
      <c r="AE14" s="6">
        <v>672940</v>
      </c>
      <c r="AF14" s="4"/>
      <c r="AG14" s="6">
        <v>1084967197652</v>
      </c>
      <c r="AH14" s="4"/>
      <c r="AI14" s="6">
        <v>1220525218355</v>
      </c>
      <c r="AJ14" s="4"/>
      <c r="AK14" s="9">
        <v>5.1066520087854738E-3</v>
      </c>
    </row>
    <row r="15" spans="1:37">
      <c r="A15" s="1" t="s">
        <v>98</v>
      </c>
      <c r="C15" s="4" t="s">
        <v>80</v>
      </c>
      <c r="D15" s="4"/>
      <c r="E15" s="4" t="s">
        <v>80</v>
      </c>
      <c r="F15" s="4"/>
      <c r="G15" s="4" t="s">
        <v>99</v>
      </c>
      <c r="H15" s="4"/>
      <c r="I15" s="4" t="s">
        <v>100</v>
      </c>
      <c r="J15" s="4"/>
      <c r="K15" s="6">
        <v>0</v>
      </c>
      <c r="L15" s="4"/>
      <c r="M15" s="6">
        <v>0</v>
      </c>
      <c r="N15" s="4"/>
      <c r="O15" s="6">
        <v>98200</v>
      </c>
      <c r="P15" s="4"/>
      <c r="Q15" s="6">
        <v>54780782592</v>
      </c>
      <c r="R15" s="4"/>
      <c r="S15" s="6">
        <v>59496092437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6"/>
      <c r="AC15" s="6">
        <v>98200</v>
      </c>
      <c r="AD15" s="4"/>
      <c r="AE15" s="6">
        <v>617910</v>
      </c>
      <c r="AF15" s="4"/>
      <c r="AG15" s="6">
        <v>54780782592</v>
      </c>
      <c r="AH15" s="4"/>
      <c r="AI15" s="6">
        <v>60676410697</v>
      </c>
      <c r="AJ15" s="4"/>
      <c r="AK15" s="9">
        <v>2.5386883442633139E-4</v>
      </c>
    </row>
    <row r="16" spans="1:37">
      <c r="A16" s="1" t="s">
        <v>101</v>
      </c>
      <c r="C16" s="4" t="s">
        <v>80</v>
      </c>
      <c r="D16" s="4"/>
      <c r="E16" s="4" t="s">
        <v>80</v>
      </c>
      <c r="F16" s="4"/>
      <c r="G16" s="4" t="s">
        <v>102</v>
      </c>
      <c r="H16" s="4"/>
      <c r="I16" s="4" t="s">
        <v>103</v>
      </c>
      <c r="J16" s="4"/>
      <c r="K16" s="6">
        <v>0</v>
      </c>
      <c r="L16" s="4"/>
      <c r="M16" s="6">
        <v>0</v>
      </c>
      <c r="N16" s="4"/>
      <c r="O16" s="6">
        <v>130000</v>
      </c>
      <c r="P16" s="4"/>
      <c r="Q16" s="6">
        <v>72269800345</v>
      </c>
      <c r="R16" s="4"/>
      <c r="S16" s="6">
        <v>75811762180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6"/>
      <c r="AC16" s="6">
        <v>130000</v>
      </c>
      <c r="AD16" s="4"/>
      <c r="AE16" s="6">
        <v>596430</v>
      </c>
      <c r="AF16" s="4"/>
      <c r="AG16" s="6">
        <v>72269800345</v>
      </c>
      <c r="AH16" s="4"/>
      <c r="AI16" s="6">
        <v>77532895483</v>
      </c>
      <c r="AJ16" s="4"/>
      <c r="AK16" s="9">
        <v>3.2439601452794852E-4</v>
      </c>
    </row>
    <row r="17" spans="1:37">
      <c r="A17" s="1" t="s">
        <v>104</v>
      </c>
      <c r="C17" s="4" t="s">
        <v>80</v>
      </c>
      <c r="D17" s="4"/>
      <c r="E17" s="4" t="s">
        <v>80</v>
      </c>
      <c r="F17" s="4"/>
      <c r="G17" s="4" t="s">
        <v>105</v>
      </c>
      <c r="H17" s="4"/>
      <c r="I17" s="4" t="s">
        <v>106</v>
      </c>
      <c r="J17" s="4"/>
      <c r="K17" s="6">
        <v>0</v>
      </c>
      <c r="L17" s="4"/>
      <c r="M17" s="6">
        <v>0</v>
      </c>
      <c r="N17" s="4"/>
      <c r="O17" s="6">
        <v>1513161</v>
      </c>
      <c r="P17" s="4"/>
      <c r="Q17" s="6">
        <v>904855066064</v>
      </c>
      <c r="R17" s="4"/>
      <c r="S17" s="6">
        <v>1008059057617</v>
      </c>
      <c r="T17" s="4"/>
      <c r="U17" s="6">
        <v>76100</v>
      </c>
      <c r="V17" s="4"/>
      <c r="W17" s="6">
        <v>50520942590</v>
      </c>
      <c r="X17" s="4"/>
      <c r="Y17" s="6">
        <v>0</v>
      </c>
      <c r="Z17" s="4"/>
      <c r="AA17" s="6">
        <v>0</v>
      </c>
      <c r="AB17" s="6"/>
      <c r="AC17" s="6">
        <v>1589261</v>
      </c>
      <c r="AD17" s="4"/>
      <c r="AE17" s="6">
        <v>679730</v>
      </c>
      <c r="AF17" s="4"/>
      <c r="AG17" s="6">
        <v>955376008654</v>
      </c>
      <c r="AH17" s="4"/>
      <c r="AI17" s="6">
        <v>1080226519130</v>
      </c>
      <c r="AJ17" s="4"/>
      <c r="AK17" s="9">
        <v>4.5196451829920981E-3</v>
      </c>
    </row>
    <row r="18" spans="1:37">
      <c r="A18" s="1" t="s">
        <v>107</v>
      </c>
      <c r="C18" s="4" t="s">
        <v>80</v>
      </c>
      <c r="D18" s="4"/>
      <c r="E18" s="4" t="s">
        <v>80</v>
      </c>
      <c r="F18" s="4"/>
      <c r="G18" s="4" t="s">
        <v>108</v>
      </c>
      <c r="H18" s="4"/>
      <c r="I18" s="4" t="s">
        <v>109</v>
      </c>
      <c r="J18" s="4"/>
      <c r="K18" s="6">
        <v>0</v>
      </c>
      <c r="L18" s="4"/>
      <c r="M18" s="6">
        <v>0</v>
      </c>
      <c r="N18" s="4"/>
      <c r="O18" s="6">
        <v>2414625</v>
      </c>
      <c r="P18" s="4"/>
      <c r="Q18" s="6">
        <v>1822473061009</v>
      </c>
      <c r="R18" s="4"/>
      <c r="S18" s="6">
        <v>2136449848110</v>
      </c>
      <c r="T18" s="4"/>
      <c r="U18" s="6">
        <v>56300</v>
      </c>
      <c r="V18" s="4"/>
      <c r="W18" s="6">
        <v>50046446222</v>
      </c>
      <c r="X18" s="4"/>
      <c r="Y18" s="6">
        <v>0</v>
      </c>
      <c r="Z18" s="4"/>
      <c r="AA18" s="6">
        <v>0</v>
      </c>
      <c r="AB18" s="6"/>
      <c r="AC18" s="6">
        <v>2470925</v>
      </c>
      <c r="AD18" s="4"/>
      <c r="AE18" s="6">
        <v>902730</v>
      </c>
      <c r="AF18" s="4"/>
      <c r="AG18" s="6">
        <v>1872519507231</v>
      </c>
      <c r="AH18" s="4"/>
      <c r="AI18" s="6">
        <v>2230491690347</v>
      </c>
      <c r="AJ18" s="4"/>
      <c r="AK18" s="9">
        <v>9.3323306227473916E-3</v>
      </c>
    </row>
    <row r="19" spans="1:37">
      <c r="A19" s="1" t="s">
        <v>110</v>
      </c>
      <c r="C19" s="4" t="s">
        <v>80</v>
      </c>
      <c r="D19" s="4"/>
      <c r="E19" s="4" t="s">
        <v>80</v>
      </c>
      <c r="F19" s="4"/>
      <c r="G19" s="4" t="s">
        <v>111</v>
      </c>
      <c r="H19" s="4"/>
      <c r="I19" s="4" t="s">
        <v>112</v>
      </c>
      <c r="J19" s="4"/>
      <c r="K19" s="6">
        <v>0</v>
      </c>
      <c r="L19" s="4"/>
      <c r="M19" s="6">
        <v>0</v>
      </c>
      <c r="N19" s="4"/>
      <c r="O19" s="6">
        <v>7211733</v>
      </c>
      <c r="P19" s="4"/>
      <c r="Q19" s="6">
        <v>5233202577553</v>
      </c>
      <c r="R19" s="4"/>
      <c r="S19" s="6">
        <v>6237907316724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6"/>
      <c r="AC19" s="6">
        <v>7211733</v>
      </c>
      <c r="AD19" s="4"/>
      <c r="AE19" s="6">
        <v>887490</v>
      </c>
      <c r="AF19" s="4"/>
      <c r="AG19" s="6">
        <v>5233202577553</v>
      </c>
      <c r="AH19" s="4"/>
      <c r="AI19" s="6">
        <v>6400092906959</v>
      </c>
      <c r="AJ19" s="4"/>
      <c r="AK19" s="9">
        <v>2.6777854982615937E-2</v>
      </c>
    </row>
    <row r="20" spans="1:37">
      <c r="A20" s="1" t="s">
        <v>113</v>
      </c>
      <c r="C20" s="4" t="s">
        <v>80</v>
      </c>
      <c r="D20" s="4"/>
      <c r="E20" s="4" t="s">
        <v>80</v>
      </c>
      <c r="F20" s="4"/>
      <c r="G20" s="4" t="s">
        <v>114</v>
      </c>
      <c r="H20" s="4"/>
      <c r="I20" s="4" t="s">
        <v>115</v>
      </c>
      <c r="J20" s="4"/>
      <c r="K20" s="6">
        <v>0</v>
      </c>
      <c r="L20" s="4"/>
      <c r="M20" s="6">
        <v>0</v>
      </c>
      <c r="N20" s="4"/>
      <c r="O20" s="6">
        <v>9941820</v>
      </c>
      <c r="P20" s="4"/>
      <c r="Q20" s="6">
        <v>7433675150688</v>
      </c>
      <c r="R20" s="4"/>
      <c r="S20" s="6">
        <v>8344142533659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6"/>
      <c r="AC20" s="6">
        <v>9941820</v>
      </c>
      <c r="AD20" s="4"/>
      <c r="AE20" s="6">
        <v>856379</v>
      </c>
      <c r="AF20" s="4"/>
      <c r="AG20" s="6">
        <v>7433675150688</v>
      </c>
      <c r="AH20" s="4"/>
      <c r="AI20" s="6">
        <v>8513641784254</v>
      </c>
      <c r="AJ20" s="4"/>
      <c r="AK20" s="9">
        <v>3.5620899319259471E-2</v>
      </c>
    </row>
    <row r="21" spans="1:37">
      <c r="A21" s="1" t="s">
        <v>116</v>
      </c>
      <c r="C21" s="4" t="s">
        <v>80</v>
      </c>
      <c r="D21" s="4"/>
      <c r="E21" s="4" t="s">
        <v>80</v>
      </c>
      <c r="F21" s="4"/>
      <c r="G21" s="4" t="s">
        <v>117</v>
      </c>
      <c r="H21" s="4"/>
      <c r="I21" s="4" t="s">
        <v>118</v>
      </c>
      <c r="J21" s="4"/>
      <c r="K21" s="6">
        <v>0</v>
      </c>
      <c r="L21" s="4"/>
      <c r="M21" s="6">
        <v>0</v>
      </c>
      <c r="N21" s="4"/>
      <c r="O21" s="6">
        <v>3813863</v>
      </c>
      <c r="P21" s="4"/>
      <c r="Q21" s="6">
        <v>2342264007875</v>
      </c>
      <c r="R21" s="4"/>
      <c r="S21" s="6">
        <v>2652972850638</v>
      </c>
      <c r="T21" s="4"/>
      <c r="U21" s="6">
        <v>32500</v>
      </c>
      <c r="V21" s="4"/>
      <c r="W21" s="6">
        <v>22629715822</v>
      </c>
      <c r="X21" s="4"/>
      <c r="Y21" s="6">
        <v>0</v>
      </c>
      <c r="Z21" s="4"/>
      <c r="AA21" s="6">
        <v>0</v>
      </c>
      <c r="AB21" s="6"/>
      <c r="AC21" s="6">
        <v>3846363</v>
      </c>
      <c r="AD21" s="4"/>
      <c r="AE21" s="6">
        <v>709470</v>
      </c>
      <c r="AF21" s="4"/>
      <c r="AG21" s="6">
        <v>2364893723697</v>
      </c>
      <c r="AH21" s="4"/>
      <c r="AI21" s="6">
        <v>2728773413542</v>
      </c>
      <c r="AJ21" s="4"/>
      <c r="AK21" s="9">
        <v>1.1417130940207715E-2</v>
      </c>
    </row>
    <row r="22" spans="1:37">
      <c r="A22" s="1" t="s">
        <v>119</v>
      </c>
      <c r="C22" s="4" t="s">
        <v>80</v>
      </c>
      <c r="D22" s="4"/>
      <c r="E22" s="4" t="s">
        <v>80</v>
      </c>
      <c r="F22" s="4"/>
      <c r="G22" s="4" t="s">
        <v>120</v>
      </c>
      <c r="H22" s="4"/>
      <c r="I22" s="4" t="s">
        <v>121</v>
      </c>
      <c r="J22" s="4"/>
      <c r="K22" s="6">
        <v>0</v>
      </c>
      <c r="L22" s="4"/>
      <c r="M22" s="6">
        <v>0</v>
      </c>
      <c r="N22" s="4"/>
      <c r="O22" s="6">
        <v>1106461</v>
      </c>
      <c r="P22" s="4"/>
      <c r="Q22" s="6">
        <v>843327436560</v>
      </c>
      <c r="R22" s="4"/>
      <c r="S22" s="6">
        <v>981149464564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6"/>
      <c r="AC22" s="6">
        <v>1106461</v>
      </c>
      <c r="AD22" s="4"/>
      <c r="AE22" s="6">
        <v>903660</v>
      </c>
      <c r="AF22" s="4"/>
      <c r="AG22" s="6">
        <v>843327436560</v>
      </c>
      <c r="AH22" s="4"/>
      <c r="AI22" s="6">
        <v>999825802508</v>
      </c>
      <c r="AJ22" s="4"/>
      <c r="AK22" s="9">
        <v>4.1832502647462487E-3</v>
      </c>
    </row>
    <row r="23" spans="1:37">
      <c r="A23" s="1" t="s">
        <v>122</v>
      </c>
      <c r="C23" s="4" t="s">
        <v>80</v>
      </c>
      <c r="D23" s="4"/>
      <c r="E23" s="4" t="s">
        <v>80</v>
      </c>
      <c r="F23" s="4"/>
      <c r="G23" s="4" t="s">
        <v>123</v>
      </c>
      <c r="H23" s="4"/>
      <c r="I23" s="4" t="s">
        <v>112</v>
      </c>
      <c r="J23" s="4"/>
      <c r="K23" s="6">
        <v>0</v>
      </c>
      <c r="L23" s="4"/>
      <c r="M23" s="6">
        <v>0</v>
      </c>
      <c r="N23" s="4"/>
      <c r="O23" s="6">
        <v>809275</v>
      </c>
      <c r="P23" s="4"/>
      <c r="Q23" s="6">
        <v>586433451185</v>
      </c>
      <c r="R23" s="4"/>
      <c r="S23" s="6">
        <v>702018858215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6"/>
      <c r="AC23" s="6">
        <v>809275</v>
      </c>
      <c r="AD23" s="4"/>
      <c r="AE23" s="6">
        <v>886590</v>
      </c>
      <c r="AF23" s="4"/>
      <c r="AG23" s="6">
        <v>586433451185</v>
      </c>
      <c r="AH23" s="4"/>
      <c r="AI23" s="6">
        <v>717467319314</v>
      </c>
      <c r="AJ23" s="4"/>
      <c r="AK23" s="9">
        <v>3.0018682713912623E-3</v>
      </c>
    </row>
    <row r="24" spans="1:37">
      <c r="A24" s="1" t="s">
        <v>124</v>
      </c>
      <c r="C24" s="4" t="s">
        <v>80</v>
      </c>
      <c r="D24" s="4"/>
      <c r="E24" s="4" t="s">
        <v>80</v>
      </c>
      <c r="F24" s="4"/>
      <c r="G24" s="4" t="s">
        <v>117</v>
      </c>
      <c r="H24" s="4"/>
      <c r="I24" s="4" t="s">
        <v>125</v>
      </c>
      <c r="J24" s="4"/>
      <c r="K24" s="6">
        <v>0</v>
      </c>
      <c r="L24" s="4"/>
      <c r="M24" s="6">
        <v>0</v>
      </c>
      <c r="N24" s="4"/>
      <c r="O24" s="6">
        <v>5001472</v>
      </c>
      <c r="P24" s="4"/>
      <c r="Q24" s="6">
        <v>3033674713660</v>
      </c>
      <c r="R24" s="4"/>
      <c r="S24" s="6">
        <v>3473833048828</v>
      </c>
      <c r="T24" s="4"/>
      <c r="U24" s="6">
        <v>1900</v>
      </c>
      <c r="V24" s="4"/>
      <c r="W24" s="6">
        <v>1285608809</v>
      </c>
      <c r="X24" s="4"/>
      <c r="Y24" s="6">
        <v>0</v>
      </c>
      <c r="Z24" s="4"/>
      <c r="AA24" s="6">
        <v>0</v>
      </c>
      <c r="AB24" s="6"/>
      <c r="AC24" s="6">
        <v>5003372</v>
      </c>
      <c r="AD24" s="4"/>
      <c r="AE24" s="6">
        <v>682380</v>
      </c>
      <c r="AF24" s="4"/>
      <c r="AG24" s="6">
        <v>3034960322469</v>
      </c>
      <c r="AH24" s="4"/>
      <c r="AI24" s="6">
        <v>3414068685071</v>
      </c>
      <c r="AJ24" s="4"/>
      <c r="AK24" s="9">
        <v>1.4284392035952545E-2</v>
      </c>
    </row>
    <row r="25" spans="1:37">
      <c r="A25" s="1" t="s">
        <v>126</v>
      </c>
      <c r="C25" s="4" t="s">
        <v>80</v>
      </c>
      <c r="D25" s="4"/>
      <c r="E25" s="4" t="s">
        <v>80</v>
      </c>
      <c r="F25" s="4"/>
      <c r="G25" s="4" t="s">
        <v>117</v>
      </c>
      <c r="H25" s="4"/>
      <c r="I25" s="4" t="s">
        <v>127</v>
      </c>
      <c r="J25" s="4"/>
      <c r="K25" s="6">
        <v>0</v>
      </c>
      <c r="L25" s="4"/>
      <c r="M25" s="6">
        <v>0</v>
      </c>
      <c r="N25" s="4"/>
      <c r="O25" s="6">
        <v>428600</v>
      </c>
      <c r="P25" s="4"/>
      <c r="Q25" s="6">
        <v>297501282949</v>
      </c>
      <c r="R25" s="4"/>
      <c r="S25" s="6">
        <v>323691892453</v>
      </c>
      <c r="T25" s="4"/>
      <c r="U25" s="6">
        <v>31100</v>
      </c>
      <c r="V25" s="4"/>
      <c r="W25" s="6">
        <v>23255610091</v>
      </c>
      <c r="X25" s="4"/>
      <c r="Y25" s="6">
        <v>0</v>
      </c>
      <c r="Z25" s="4"/>
      <c r="AA25" s="6">
        <v>0</v>
      </c>
      <c r="AB25" s="6"/>
      <c r="AC25" s="6">
        <v>459700</v>
      </c>
      <c r="AD25" s="4"/>
      <c r="AE25" s="6">
        <v>767370</v>
      </c>
      <c r="AF25" s="4"/>
      <c r="AG25" s="6">
        <v>320756893040</v>
      </c>
      <c r="AH25" s="4"/>
      <c r="AI25" s="6">
        <v>352746319550</v>
      </c>
      <c r="AJ25" s="4"/>
      <c r="AK25" s="9">
        <v>1.4758832298029188E-3</v>
      </c>
    </row>
    <row r="26" spans="1:37">
      <c r="A26" s="1" t="s">
        <v>128</v>
      </c>
      <c r="C26" s="4" t="s">
        <v>80</v>
      </c>
      <c r="D26" s="4"/>
      <c r="E26" s="4" t="s">
        <v>80</v>
      </c>
      <c r="F26" s="4"/>
      <c r="G26" s="4" t="s">
        <v>129</v>
      </c>
      <c r="H26" s="4"/>
      <c r="I26" s="4" t="s">
        <v>130</v>
      </c>
      <c r="J26" s="4"/>
      <c r="K26" s="6">
        <v>0</v>
      </c>
      <c r="L26" s="4"/>
      <c r="M26" s="6">
        <v>0</v>
      </c>
      <c r="N26" s="4"/>
      <c r="O26" s="6">
        <v>3963606</v>
      </c>
      <c r="P26" s="4"/>
      <c r="Q26" s="6">
        <v>2594808378397</v>
      </c>
      <c r="R26" s="4"/>
      <c r="S26" s="6">
        <v>2923442497813</v>
      </c>
      <c r="T26" s="4"/>
      <c r="U26" s="6">
        <v>1800</v>
      </c>
      <c r="V26" s="4"/>
      <c r="W26" s="6">
        <v>1344940111</v>
      </c>
      <c r="X26" s="4"/>
      <c r="Y26" s="6">
        <v>0</v>
      </c>
      <c r="Z26" s="4"/>
      <c r="AA26" s="6">
        <v>0</v>
      </c>
      <c r="AB26" s="6"/>
      <c r="AC26" s="6">
        <v>3965406</v>
      </c>
      <c r="AD26" s="4"/>
      <c r="AE26" s="6">
        <v>751380</v>
      </c>
      <c r="AF26" s="4"/>
      <c r="AG26" s="6">
        <v>2596153318508</v>
      </c>
      <c r="AH26" s="4"/>
      <c r="AI26" s="6">
        <v>2979411303618</v>
      </c>
      <c r="AJ26" s="4"/>
      <c r="AK26" s="9">
        <v>1.2465794634809135E-2</v>
      </c>
    </row>
    <row r="27" spans="1:37">
      <c r="A27" s="1" t="s">
        <v>131</v>
      </c>
      <c r="C27" s="4" t="s">
        <v>80</v>
      </c>
      <c r="D27" s="4"/>
      <c r="E27" s="4" t="s">
        <v>80</v>
      </c>
      <c r="F27" s="4"/>
      <c r="G27" s="4" t="s">
        <v>117</v>
      </c>
      <c r="H27" s="4"/>
      <c r="I27" s="4" t="s">
        <v>125</v>
      </c>
      <c r="J27" s="4"/>
      <c r="K27" s="6">
        <v>0</v>
      </c>
      <c r="L27" s="4"/>
      <c r="M27" s="6">
        <v>0</v>
      </c>
      <c r="N27" s="4"/>
      <c r="O27" s="6">
        <v>1339148</v>
      </c>
      <c r="P27" s="4"/>
      <c r="Q27" s="6">
        <v>865090679996</v>
      </c>
      <c r="R27" s="4"/>
      <c r="S27" s="6">
        <v>965180301773</v>
      </c>
      <c r="T27" s="4"/>
      <c r="U27" s="6">
        <v>37400</v>
      </c>
      <c r="V27" s="4"/>
      <c r="W27" s="6">
        <v>26955630453</v>
      </c>
      <c r="X27" s="4"/>
      <c r="Y27" s="6">
        <v>0</v>
      </c>
      <c r="Z27" s="4"/>
      <c r="AA27" s="6">
        <v>0</v>
      </c>
      <c r="AB27" s="6"/>
      <c r="AC27" s="6">
        <v>1376548</v>
      </c>
      <c r="AD27" s="4"/>
      <c r="AE27" s="6">
        <v>735310</v>
      </c>
      <c r="AF27" s="4"/>
      <c r="AG27" s="6">
        <v>892046310449</v>
      </c>
      <c r="AH27" s="4"/>
      <c r="AI27" s="6">
        <v>1012150287536</v>
      </c>
      <c r="AJ27" s="4"/>
      <c r="AK27" s="9">
        <v>4.2348156525637221E-3</v>
      </c>
    </row>
    <row r="28" spans="1:37">
      <c r="A28" s="1" t="s">
        <v>132</v>
      </c>
      <c r="C28" s="4" t="s">
        <v>80</v>
      </c>
      <c r="D28" s="4"/>
      <c r="E28" s="4" t="s">
        <v>80</v>
      </c>
      <c r="F28" s="4"/>
      <c r="G28" s="4" t="s">
        <v>133</v>
      </c>
      <c r="H28" s="4"/>
      <c r="I28" s="4" t="s">
        <v>134</v>
      </c>
      <c r="J28" s="4"/>
      <c r="K28" s="6">
        <v>0</v>
      </c>
      <c r="L28" s="4"/>
      <c r="M28" s="6">
        <v>0</v>
      </c>
      <c r="N28" s="4"/>
      <c r="O28" s="6">
        <v>2200</v>
      </c>
      <c r="P28" s="4"/>
      <c r="Q28" s="6">
        <v>2109969757</v>
      </c>
      <c r="R28" s="4"/>
      <c r="S28" s="6">
        <v>2176705649</v>
      </c>
      <c r="T28" s="4"/>
      <c r="U28" s="6">
        <v>0</v>
      </c>
      <c r="V28" s="4"/>
      <c r="W28" s="6">
        <v>0</v>
      </c>
      <c r="X28" s="4"/>
      <c r="Y28" s="6">
        <v>2200</v>
      </c>
      <c r="Z28" s="4"/>
      <c r="AA28" s="6">
        <v>2200000000</v>
      </c>
      <c r="AB28" s="6"/>
      <c r="AC28" s="6">
        <v>0</v>
      </c>
      <c r="AD28" s="4"/>
      <c r="AE28" s="6">
        <v>0</v>
      </c>
      <c r="AF28" s="4"/>
      <c r="AG28" s="6">
        <v>0</v>
      </c>
      <c r="AH28" s="4"/>
      <c r="AI28" s="6">
        <v>0</v>
      </c>
      <c r="AJ28" s="4"/>
      <c r="AK28" s="9">
        <v>0</v>
      </c>
    </row>
    <row r="29" spans="1:37">
      <c r="A29" s="1" t="s">
        <v>135</v>
      </c>
      <c r="C29" s="4" t="s">
        <v>80</v>
      </c>
      <c r="D29" s="4"/>
      <c r="E29" s="4" t="s">
        <v>80</v>
      </c>
      <c r="F29" s="4"/>
      <c r="G29" s="4" t="s">
        <v>117</v>
      </c>
      <c r="H29" s="4"/>
      <c r="I29" s="4" t="s">
        <v>136</v>
      </c>
      <c r="J29" s="4"/>
      <c r="K29" s="6">
        <v>0</v>
      </c>
      <c r="L29" s="4"/>
      <c r="M29" s="6">
        <v>0</v>
      </c>
      <c r="N29" s="4"/>
      <c r="O29" s="6">
        <v>29700</v>
      </c>
      <c r="P29" s="4"/>
      <c r="Q29" s="6">
        <v>20871732731</v>
      </c>
      <c r="R29" s="4"/>
      <c r="S29" s="6">
        <v>20984612814</v>
      </c>
      <c r="T29" s="4"/>
      <c r="U29" s="6">
        <v>44000</v>
      </c>
      <c r="V29" s="4"/>
      <c r="W29" s="6">
        <v>31172467854</v>
      </c>
      <c r="X29" s="4"/>
      <c r="Y29" s="6">
        <v>0</v>
      </c>
      <c r="Z29" s="4"/>
      <c r="AA29" s="6">
        <v>0</v>
      </c>
      <c r="AB29" s="6"/>
      <c r="AC29" s="6">
        <v>73700</v>
      </c>
      <c r="AD29" s="4"/>
      <c r="AE29" s="6">
        <v>724070</v>
      </c>
      <c r="AF29" s="4"/>
      <c r="AG29" s="6">
        <v>52044200585</v>
      </c>
      <c r="AH29" s="4"/>
      <c r="AI29" s="6">
        <v>53361891146</v>
      </c>
      <c r="AJ29" s="4"/>
      <c r="AK29" s="9">
        <v>2.2326503747344416E-4</v>
      </c>
    </row>
    <row r="30" spans="1:37">
      <c r="A30" s="1" t="s">
        <v>137</v>
      </c>
      <c r="C30" s="4" t="s">
        <v>80</v>
      </c>
      <c r="D30" s="4"/>
      <c r="E30" s="4" t="s">
        <v>80</v>
      </c>
      <c r="F30" s="4"/>
      <c r="G30" s="4" t="s">
        <v>138</v>
      </c>
      <c r="H30" s="4"/>
      <c r="I30" s="4" t="s">
        <v>139</v>
      </c>
      <c r="J30" s="4"/>
      <c r="K30" s="6">
        <v>0</v>
      </c>
      <c r="L30" s="4"/>
      <c r="M30" s="6">
        <v>0</v>
      </c>
      <c r="N30" s="4"/>
      <c r="O30" s="6">
        <v>14500</v>
      </c>
      <c r="P30" s="4"/>
      <c r="Q30" s="6">
        <v>12666499187</v>
      </c>
      <c r="R30" s="4"/>
      <c r="S30" s="6">
        <v>13979633268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6"/>
      <c r="AC30" s="6">
        <v>14500</v>
      </c>
      <c r="AD30" s="4"/>
      <c r="AE30" s="6">
        <v>988000</v>
      </c>
      <c r="AF30" s="4"/>
      <c r="AG30" s="6">
        <v>12666499187</v>
      </c>
      <c r="AH30" s="4"/>
      <c r="AI30" s="6">
        <v>14325444867</v>
      </c>
      <c r="AJ30" s="4"/>
      <c r="AK30" s="9">
        <v>5.9937361970617914E-5</v>
      </c>
    </row>
    <row r="31" spans="1:37">
      <c r="A31" s="1" t="s">
        <v>140</v>
      </c>
      <c r="C31" s="4" t="s">
        <v>80</v>
      </c>
      <c r="D31" s="4"/>
      <c r="E31" s="4" t="s">
        <v>80</v>
      </c>
      <c r="F31" s="4"/>
      <c r="G31" s="4" t="s">
        <v>141</v>
      </c>
      <c r="H31" s="4"/>
      <c r="I31" s="4" t="s">
        <v>142</v>
      </c>
      <c r="J31" s="4"/>
      <c r="K31" s="6">
        <v>0</v>
      </c>
      <c r="L31" s="4"/>
      <c r="M31" s="6">
        <v>0</v>
      </c>
      <c r="N31" s="4"/>
      <c r="O31" s="6">
        <v>1690367</v>
      </c>
      <c r="P31" s="4"/>
      <c r="Q31" s="6">
        <v>1041753709814</v>
      </c>
      <c r="R31" s="4"/>
      <c r="S31" s="6">
        <v>1160189142388</v>
      </c>
      <c r="T31" s="4"/>
      <c r="U31" s="6">
        <v>5400</v>
      </c>
      <c r="V31" s="4"/>
      <c r="W31" s="6">
        <v>3699995363</v>
      </c>
      <c r="X31" s="4"/>
      <c r="Y31" s="6">
        <v>0</v>
      </c>
      <c r="Z31" s="4"/>
      <c r="AA31" s="6">
        <v>0</v>
      </c>
      <c r="AB31" s="6"/>
      <c r="AC31" s="6">
        <v>1695767</v>
      </c>
      <c r="AD31" s="4"/>
      <c r="AE31" s="6">
        <v>700480</v>
      </c>
      <c r="AF31" s="4"/>
      <c r="AG31" s="6">
        <v>1045453705177</v>
      </c>
      <c r="AH31" s="4"/>
      <c r="AI31" s="6">
        <v>1187804838938</v>
      </c>
      <c r="AJ31" s="4"/>
      <c r="AK31" s="9">
        <v>4.9697506250490128E-3</v>
      </c>
    </row>
    <row r="32" spans="1:37">
      <c r="A32" s="1" t="s">
        <v>143</v>
      </c>
      <c r="C32" s="4" t="s">
        <v>80</v>
      </c>
      <c r="D32" s="4"/>
      <c r="E32" s="4" t="s">
        <v>80</v>
      </c>
      <c r="F32" s="4"/>
      <c r="G32" s="4" t="s">
        <v>144</v>
      </c>
      <c r="H32" s="4"/>
      <c r="I32" s="4" t="s">
        <v>145</v>
      </c>
      <c r="J32" s="4"/>
      <c r="K32" s="6">
        <v>0</v>
      </c>
      <c r="L32" s="4"/>
      <c r="M32" s="6">
        <v>0</v>
      </c>
      <c r="N32" s="4"/>
      <c r="O32" s="6">
        <v>438031</v>
      </c>
      <c r="P32" s="4"/>
      <c r="Q32" s="6">
        <v>331564825255</v>
      </c>
      <c r="R32" s="4"/>
      <c r="S32" s="6">
        <v>396328231415</v>
      </c>
      <c r="T32" s="4"/>
      <c r="U32" s="6">
        <v>0</v>
      </c>
      <c r="V32" s="4"/>
      <c r="W32" s="6">
        <v>0</v>
      </c>
      <c r="X32" s="4"/>
      <c r="Y32" s="6">
        <v>0</v>
      </c>
      <c r="Z32" s="4"/>
      <c r="AA32" s="6">
        <v>0</v>
      </c>
      <c r="AB32" s="6"/>
      <c r="AC32" s="6">
        <v>438031</v>
      </c>
      <c r="AD32" s="4"/>
      <c r="AE32" s="6">
        <v>920360</v>
      </c>
      <c r="AF32" s="4"/>
      <c r="AG32" s="6">
        <v>331564825255</v>
      </c>
      <c r="AH32" s="4"/>
      <c r="AI32" s="6">
        <v>403130589244</v>
      </c>
      <c r="AJ32" s="4"/>
      <c r="AK32" s="9">
        <v>1.6866899613433217E-3</v>
      </c>
    </row>
    <row r="33" spans="1:37">
      <c r="A33" s="1" t="s">
        <v>146</v>
      </c>
      <c r="C33" s="4" t="s">
        <v>80</v>
      </c>
      <c r="D33" s="4"/>
      <c r="E33" s="4" t="s">
        <v>80</v>
      </c>
      <c r="F33" s="4"/>
      <c r="G33" s="4" t="s">
        <v>147</v>
      </c>
      <c r="H33" s="4"/>
      <c r="I33" s="4" t="s">
        <v>148</v>
      </c>
      <c r="J33" s="4"/>
      <c r="K33" s="6">
        <v>0</v>
      </c>
      <c r="L33" s="4"/>
      <c r="M33" s="6">
        <v>0</v>
      </c>
      <c r="N33" s="4"/>
      <c r="O33" s="6">
        <v>1599772</v>
      </c>
      <c r="P33" s="4"/>
      <c r="Q33" s="6">
        <v>960316753790</v>
      </c>
      <c r="R33" s="4"/>
      <c r="S33" s="6">
        <v>1090458324622</v>
      </c>
      <c r="T33" s="4"/>
      <c r="U33" s="6">
        <v>24100</v>
      </c>
      <c r="V33" s="4"/>
      <c r="W33" s="6">
        <v>16507001595</v>
      </c>
      <c r="X33" s="4"/>
      <c r="Y33" s="6">
        <v>0</v>
      </c>
      <c r="Z33" s="4"/>
      <c r="AA33" s="6">
        <v>0</v>
      </c>
      <c r="AB33" s="6"/>
      <c r="AC33" s="6">
        <v>1623872</v>
      </c>
      <c r="AD33" s="4"/>
      <c r="AE33" s="6">
        <v>697010</v>
      </c>
      <c r="AF33" s="4"/>
      <c r="AG33" s="6">
        <v>976823755385</v>
      </c>
      <c r="AH33" s="4"/>
      <c r="AI33" s="6">
        <v>1131811163337</v>
      </c>
      <c r="AJ33" s="4"/>
      <c r="AK33" s="9">
        <v>4.7354742564111622E-3</v>
      </c>
    </row>
    <row r="34" spans="1:37">
      <c r="A34" s="1" t="s">
        <v>149</v>
      </c>
      <c r="C34" s="4" t="s">
        <v>80</v>
      </c>
      <c r="D34" s="4"/>
      <c r="E34" s="4" t="s">
        <v>80</v>
      </c>
      <c r="F34" s="4"/>
      <c r="G34" s="4" t="s">
        <v>144</v>
      </c>
      <c r="H34" s="4"/>
      <c r="I34" s="4" t="s">
        <v>150</v>
      </c>
      <c r="J34" s="4"/>
      <c r="K34" s="6">
        <v>0</v>
      </c>
      <c r="L34" s="4"/>
      <c r="M34" s="6">
        <v>0</v>
      </c>
      <c r="N34" s="4"/>
      <c r="O34" s="6">
        <v>290886</v>
      </c>
      <c r="P34" s="4"/>
      <c r="Q34" s="6">
        <v>222340684748</v>
      </c>
      <c r="R34" s="4"/>
      <c r="S34" s="6">
        <v>267261517734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6"/>
      <c r="AC34" s="6">
        <v>290886</v>
      </c>
      <c r="AD34" s="4"/>
      <c r="AE34" s="6">
        <v>938090</v>
      </c>
      <c r="AF34" s="4"/>
      <c r="AG34" s="6">
        <v>222340684748</v>
      </c>
      <c r="AH34" s="4"/>
      <c r="AI34" s="6">
        <v>272866673746</v>
      </c>
      <c r="AJ34" s="4"/>
      <c r="AK34" s="9">
        <v>1.1416684609709795E-3</v>
      </c>
    </row>
    <row r="35" spans="1:37">
      <c r="A35" s="1" t="s">
        <v>151</v>
      </c>
      <c r="C35" s="4" t="s">
        <v>80</v>
      </c>
      <c r="D35" s="4"/>
      <c r="E35" s="4" t="s">
        <v>80</v>
      </c>
      <c r="F35" s="4"/>
      <c r="G35" s="4" t="s">
        <v>152</v>
      </c>
      <c r="H35" s="4"/>
      <c r="I35" s="4" t="s">
        <v>153</v>
      </c>
      <c r="J35" s="4"/>
      <c r="K35" s="6">
        <v>0</v>
      </c>
      <c r="L35" s="4"/>
      <c r="M35" s="6">
        <v>0</v>
      </c>
      <c r="N35" s="4"/>
      <c r="O35" s="6">
        <v>516500</v>
      </c>
      <c r="P35" s="4"/>
      <c r="Q35" s="6">
        <v>500036940000</v>
      </c>
      <c r="R35" s="4"/>
      <c r="S35" s="6">
        <v>500035262882</v>
      </c>
      <c r="T35" s="4"/>
      <c r="U35" s="6">
        <v>41000</v>
      </c>
      <c r="V35" s="4"/>
      <c r="W35" s="6">
        <v>39950718028</v>
      </c>
      <c r="X35" s="4"/>
      <c r="Y35" s="6">
        <v>0</v>
      </c>
      <c r="Z35" s="4"/>
      <c r="AA35" s="6">
        <v>0</v>
      </c>
      <c r="AB35" s="6"/>
      <c r="AC35" s="6">
        <v>557500</v>
      </c>
      <c r="AD35" s="4"/>
      <c r="AE35" s="6">
        <v>988280</v>
      </c>
      <c r="AF35" s="4"/>
      <c r="AG35" s="6">
        <v>539987658028</v>
      </c>
      <c r="AH35" s="4"/>
      <c r="AI35" s="6">
        <v>550944750063</v>
      </c>
      <c r="AJ35" s="4"/>
      <c r="AK35" s="9">
        <v>2.3051413213984935E-3</v>
      </c>
    </row>
    <row r="36" spans="1:37">
      <c r="A36" s="1" t="s">
        <v>154</v>
      </c>
      <c r="C36" s="4" t="s">
        <v>80</v>
      </c>
      <c r="D36" s="4"/>
      <c r="E36" s="4" t="s">
        <v>80</v>
      </c>
      <c r="F36" s="4"/>
      <c r="G36" s="4" t="s">
        <v>155</v>
      </c>
      <c r="H36" s="4"/>
      <c r="I36" s="4" t="s">
        <v>156</v>
      </c>
      <c r="J36" s="4"/>
      <c r="K36" s="6">
        <v>18</v>
      </c>
      <c r="L36" s="4"/>
      <c r="M36" s="6">
        <v>18</v>
      </c>
      <c r="N36" s="4"/>
      <c r="O36" s="6">
        <v>450000</v>
      </c>
      <c r="P36" s="4"/>
      <c r="Q36" s="6">
        <v>434843125000</v>
      </c>
      <c r="R36" s="4"/>
      <c r="S36" s="6">
        <v>441162004309</v>
      </c>
      <c r="T36" s="4"/>
      <c r="U36" s="6">
        <v>0</v>
      </c>
      <c r="V36" s="4"/>
      <c r="W36" s="6">
        <v>0</v>
      </c>
      <c r="X36" s="4"/>
      <c r="Y36" s="6">
        <v>0</v>
      </c>
      <c r="Z36" s="4"/>
      <c r="AA36" s="6">
        <v>0</v>
      </c>
      <c r="AB36" s="6"/>
      <c r="AC36" s="6">
        <v>450000</v>
      </c>
      <c r="AD36" s="4"/>
      <c r="AE36" s="6">
        <v>982387</v>
      </c>
      <c r="AF36" s="4"/>
      <c r="AG36" s="6">
        <v>434843125000</v>
      </c>
      <c r="AH36" s="4"/>
      <c r="AI36" s="6">
        <v>442057019626</v>
      </c>
      <c r="AJ36" s="4"/>
      <c r="AK36" s="9">
        <v>1.8495573326320568E-3</v>
      </c>
    </row>
    <row r="37" spans="1:37">
      <c r="A37" s="1" t="s">
        <v>157</v>
      </c>
      <c r="C37" s="4" t="s">
        <v>80</v>
      </c>
      <c r="D37" s="4"/>
      <c r="E37" s="4" t="s">
        <v>80</v>
      </c>
      <c r="F37" s="4"/>
      <c r="G37" s="4" t="s">
        <v>158</v>
      </c>
      <c r="H37" s="4"/>
      <c r="I37" s="4" t="s">
        <v>159</v>
      </c>
      <c r="J37" s="4"/>
      <c r="K37" s="6">
        <v>20</v>
      </c>
      <c r="L37" s="4"/>
      <c r="M37" s="6">
        <v>20</v>
      </c>
      <c r="N37" s="4"/>
      <c r="O37" s="6">
        <v>1994901</v>
      </c>
      <c r="P37" s="4"/>
      <c r="Q37" s="6">
        <v>1994909125000</v>
      </c>
      <c r="R37" s="4"/>
      <c r="S37" s="6">
        <v>2005436159657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6"/>
      <c r="AC37" s="6">
        <v>1994901</v>
      </c>
      <c r="AD37" s="4"/>
      <c r="AE37" s="6">
        <v>1006150</v>
      </c>
      <c r="AF37" s="4"/>
      <c r="AG37" s="6">
        <v>1994909125000</v>
      </c>
      <c r="AH37" s="4"/>
      <c r="AI37" s="6">
        <v>2007091863326</v>
      </c>
      <c r="AJ37" s="4"/>
      <c r="AK37" s="9">
        <v>8.3976304147855285E-3</v>
      </c>
    </row>
    <row r="38" spans="1:37">
      <c r="A38" s="1" t="s">
        <v>160</v>
      </c>
      <c r="C38" s="4" t="s">
        <v>80</v>
      </c>
      <c r="D38" s="4"/>
      <c r="E38" s="4" t="s">
        <v>80</v>
      </c>
      <c r="F38" s="4"/>
      <c r="G38" s="4" t="s">
        <v>161</v>
      </c>
      <c r="H38" s="4"/>
      <c r="I38" s="4" t="s">
        <v>162</v>
      </c>
      <c r="J38" s="4"/>
      <c r="K38" s="6">
        <v>18</v>
      </c>
      <c r="L38" s="4"/>
      <c r="M38" s="6">
        <v>18</v>
      </c>
      <c r="N38" s="4"/>
      <c r="O38" s="6">
        <v>3000000</v>
      </c>
      <c r="P38" s="4"/>
      <c r="Q38" s="6">
        <v>2821508125000</v>
      </c>
      <c r="R38" s="4"/>
      <c r="S38" s="6">
        <v>2672896421250</v>
      </c>
      <c r="T38" s="4"/>
      <c r="U38" s="6">
        <v>2300000</v>
      </c>
      <c r="V38" s="4"/>
      <c r="W38" s="6">
        <v>2163166250000</v>
      </c>
      <c r="X38" s="4"/>
      <c r="Y38" s="6">
        <v>0</v>
      </c>
      <c r="Z38" s="4"/>
      <c r="AA38" s="6">
        <v>0</v>
      </c>
      <c r="AB38" s="6"/>
      <c r="AC38" s="6">
        <v>5300000</v>
      </c>
      <c r="AD38" s="4"/>
      <c r="AE38" s="6">
        <v>892757</v>
      </c>
      <c r="AF38" s="4"/>
      <c r="AG38" s="6">
        <v>4984674375000</v>
      </c>
      <c r="AH38" s="4"/>
      <c r="AI38" s="6">
        <v>4731430160306</v>
      </c>
      <c r="AJ38" s="4"/>
      <c r="AK38" s="9">
        <v>1.9796204919976638E-2</v>
      </c>
    </row>
    <row r="39" spans="1:37">
      <c r="A39" s="1" t="s">
        <v>163</v>
      </c>
      <c r="C39" s="4" t="s">
        <v>80</v>
      </c>
      <c r="D39" s="4"/>
      <c r="E39" s="4" t="s">
        <v>80</v>
      </c>
      <c r="F39" s="4"/>
      <c r="G39" s="4" t="s">
        <v>164</v>
      </c>
      <c r="H39" s="4"/>
      <c r="I39" s="4" t="s">
        <v>165</v>
      </c>
      <c r="J39" s="4"/>
      <c r="K39" s="6">
        <v>18</v>
      </c>
      <c r="L39" s="4"/>
      <c r="M39" s="6">
        <v>18</v>
      </c>
      <c r="N39" s="4"/>
      <c r="O39" s="6">
        <v>1219535</v>
      </c>
      <c r="P39" s="4"/>
      <c r="Q39" s="6">
        <v>1150224755600</v>
      </c>
      <c r="R39" s="4"/>
      <c r="S39" s="6">
        <v>1168307061931</v>
      </c>
      <c r="T39" s="4"/>
      <c r="U39" s="6">
        <v>280000</v>
      </c>
      <c r="V39" s="4"/>
      <c r="W39" s="6">
        <v>263349479373</v>
      </c>
      <c r="X39" s="4"/>
      <c r="Y39" s="6">
        <v>0</v>
      </c>
      <c r="Z39" s="4"/>
      <c r="AA39" s="6">
        <v>0</v>
      </c>
      <c r="AB39" s="6"/>
      <c r="AC39" s="6">
        <v>1499535</v>
      </c>
      <c r="AD39" s="4"/>
      <c r="AE39" s="6">
        <v>960164</v>
      </c>
      <c r="AF39" s="4"/>
      <c r="AG39" s="6">
        <v>1413574234973</v>
      </c>
      <c r="AH39" s="4"/>
      <c r="AI39" s="6">
        <v>1439743731508</v>
      </c>
      <c r="AJ39" s="4"/>
      <c r="AK39" s="9">
        <v>6.0238576868988153E-3</v>
      </c>
    </row>
    <row r="40" spans="1:37">
      <c r="A40" s="1" t="s">
        <v>166</v>
      </c>
      <c r="C40" s="4" t="s">
        <v>80</v>
      </c>
      <c r="D40" s="4"/>
      <c r="E40" s="4" t="s">
        <v>80</v>
      </c>
      <c r="F40" s="4"/>
      <c r="G40" s="4" t="s">
        <v>167</v>
      </c>
      <c r="H40" s="4"/>
      <c r="I40" s="4" t="s">
        <v>168</v>
      </c>
      <c r="J40" s="4"/>
      <c r="K40" s="6">
        <v>20</v>
      </c>
      <c r="L40" s="4"/>
      <c r="M40" s="6">
        <v>20</v>
      </c>
      <c r="N40" s="4"/>
      <c r="O40" s="6">
        <v>5200000</v>
      </c>
      <c r="P40" s="4"/>
      <c r="Q40" s="6">
        <v>5038157850000</v>
      </c>
      <c r="R40" s="4"/>
      <c r="S40" s="6">
        <v>5061875208174</v>
      </c>
      <c r="T40" s="4"/>
      <c r="U40" s="6">
        <v>0</v>
      </c>
      <c r="V40" s="4"/>
      <c r="W40" s="6">
        <v>0</v>
      </c>
      <c r="X40" s="4"/>
      <c r="Y40" s="6">
        <v>0</v>
      </c>
      <c r="Z40" s="4"/>
      <c r="AA40" s="6">
        <v>0</v>
      </c>
      <c r="AB40" s="6"/>
      <c r="AC40" s="6">
        <v>5200000</v>
      </c>
      <c r="AD40" s="4"/>
      <c r="AE40" s="6">
        <v>974633</v>
      </c>
      <c r="AF40" s="4"/>
      <c r="AG40" s="6">
        <v>5038157850000</v>
      </c>
      <c r="AH40" s="4"/>
      <c r="AI40" s="6">
        <v>5067896109975</v>
      </c>
      <c r="AJ40" s="4"/>
      <c r="AK40" s="9">
        <v>2.1203971422401623E-2</v>
      </c>
    </row>
    <row r="41" spans="1:37">
      <c r="A41" s="1" t="s">
        <v>169</v>
      </c>
      <c r="C41" s="4" t="s">
        <v>80</v>
      </c>
      <c r="D41" s="4"/>
      <c r="E41" s="4" t="s">
        <v>80</v>
      </c>
      <c r="F41" s="4"/>
      <c r="G41" s="4" t="s">
        <v>167</v>
      </c>
      <c r="H41" s="4"/>
      <c r="I41" s="4" t="s">
        <v>168</v>
      </c>
      <c r="J41" s="4"/>
      <c r="K41" s="6">
        <v>20</v>
      </c>
      <c r="L41" s="4"/>
      <c r="M41" s="6">
        <v>20</v>
      </c>
      <c r="N41" s="4"/>
      <c r="O41" s="6">
        <v>2000000</v>
      </c>
      <c r="P41" s="4"/>
      <c r="Q41" s="6">
        <v>2000008125000</v>
      </c>
      <c r="R41" s="4"/>
      <c r="S41" s="6">
        <v>1907076097937</v>
      </c>
      <c r="T41" s="4"/>
      <c r="U41" s="6">
        <v>0</v>
      </c>
      <c r="V41" s="4"/>
      <c r="W41" s="6">
        <v>0</v>
      </c>
      <c r="X41" s="4"/>
      <c r="Y41" s="6">
        <v>0</v>
      </c>
      <c r="Z41" s="4"/>
      <c r="AA41" s="6">
        <v>0</v>
      </c>
      <c r="AB41" s="6"/>
      <c r="AC41" s="6">
        <v>2000000</v>
      </c>
      <c r="AD41" s="4"/>
      <c r="AE41" s="6">
        <v>918523</v>
      </c>
      <c r="AF41" s="4"/>
      <c r="AG41" s="6">
        <v>2000008125000</v>
      </c>
      <c r="AH41" s="4"/>
      <c r="AI41" s="6">
        <v>1836975424643</v>
      </c>
      <c r="AJ41" s="4"/>
      <c r="AK41" s="9">
        <v>7.6858667901888791E-3</v>
      </c>
    </row>
    <row r="42" spans="1:37">
      <c r="A42" s="1" t="s">
        <v>170</v>
      </c>
      <c r="C42" s="4" t="s">
        <v>80</v>
      </c>
      <c r="D42" s="4"/>
      <c r="E42" s="4" t="s">
        <v>80</v>
      </c>
      <c r="F42" s="4"/>
      <c r="G42" s="4" t="s">
        <v>171</v>
      </c>
      <c r="H42" s="4"/>
      <c r="I42" s="4" t="s">
        <v>172</v>
      </c>
      <c r="J42" s="4"/>
      <c r="K42" s="6">
        <v>21</v>
      </c>
      <c r="L42" s="4"/>
      <c r="M42" s="6">
        <v>21</v>
      </c>
      <c r="N42" s="4"/>
      <c r="O42" s="6">
        <v>2176010</v>
      </c>
      <c r="P42" s="4"/>
      <c r="Q42" s="6">
        <v>2116052107898</v>
      </c>
      <c r="R42" s="4"/>
      <c r="S42" s="6">
        <v>2138992942793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6"/>
      <c r="AC42" s="6">
        <v>2176010</v>
      </c>
      <c r="AD42" s="4"/>
      <c r="AE42" s="6">
        <v>984591</v>
      </c>
      <c r="AF42" s="4"/>
      <c r="AG42" s="6">
        <v>2116052107898</v>
      </c>
      <c r="AH42" s="4"/>
      <c r="AI42" s="6">
        <v>2142398934708</v>
      </c>
      <c r="AJ42" s="4"/>
      <c r="AK42" s="9">
        <v>8.9637523739917804E-3</v>
      </c>
    </row>
    <row r="43" spans="1:37">
      <c r="A43" s="1" t="s">
        <v>173</v>
      </c>
      <c r="C43" s="4" t="s">
        <v>80</v>
      </c>
      <c r="D43" s="4"/>
      <c r="E43" s="4" t="s">
        <v>80</v>
      </c>
      <c r="F43" s="4"/>
      <c r="G43" s="4" t="s">
        <v>174</v>
      </c>
      <c r="H43" s="4"/>
      <c r="I43" s="4" t="s">
        <v>175</v>
      </c>
      <c r="J43" s="4"/>
      <c r="K43" s="6">
        <v>18</v>
      </c>
      <c r="L43" s="4"/>
      <c r="M43" s="6">
        <v>18</v>
      </c>
      <c r="N43" s="4"/>
      <c r="O43" s="6">
        <v>1800000</v>
      </c>
      <c r="P43" s="4"/>
      <c r="Q43" s="6">
        <v>1800008125000</v>
      </c>
      <c r="R43" s="4"/>
      <c r="S43" s="6">
        <v>1698113421315</v>
      </c>
      <c r="T43" s="4"/>
      <c r="U43" s="6">
        <v>0</v>
      </c>
      <c r="V43" s="4"/>
      <c r="W43" s="6">
        <v>0</v>
      </c>
      <c r="X43" s="4"/>
      <c r="Y43" s="6">
        <v>0</v>
      </c>
      <c r="Z43" s="4"/>
      <c r="AA43" s="6">
        <v>0</v>
      </c>
      <c r="AB43" s="6"/>
      <c r="AC43" s="6">
        <v>1800000</v>
      </c>
      <c r="AD43" s="4"/>
      <c r="AE43" s="6">
        <v>948683</v>
      </c>
      <c r="AF43" s="4"/>
      <c r="AG43" s="6">
        <v>1800008125000</v>
      </c>
      <c r="AH43" s="4"/>
      <c r="AI43" s="6">
        <v>1707564951893</v>
      </c>
      <c r="AJ43" s="4"/>
      <c r="AK43" s="9">
        <v>7.1444160764401275E-3</v>
      </c>
    </row>
    <row r="44" spans="1:37">
      <c r="A44" s="1" t="s">
        <v>176</v>
      </c>
      <c r="C44" s="4" t="s">
        <v>80</v>
      </c>
      <c r="D44" s="4"/>
      <c r="E44" s="4" t="s">
        <v>80</v>
      </c>
      <c r="F44" s="4"/>
      <c r="G44" s="4" t="s">
        <v>177</v>
      </c>
      <c r="H44" s="4"/>
      <c r="I44" s="4" t="s">
        <v>178</v>
      </c>
      <c r="J44" s="4"/>
      <c r="K44" s="6">
        <v>18</v>
      </c>
      <c r="L44" s="4"/>
      <c r="M44" s="6">
        <v>18</v>
      </c>
      <c r="N44" s="4"/>
      <c r="O44" s="6">
        <v>3000000</v>
      </c>
      <c r="P44" s="4"/>
      <c r="Q44" s="6">
        <v>3000000000000</v>
      </c>
      <c r="R44" s="4"/>
      <c r="S44" s="6">
        <v>2841153527834</v>
      </c>
      <c r="T44" s="4"/>
      <c r="U44" s="6">
        <v>0</v>
      </c>
      <c r="V44" s="4"/>
      <c r="W44" s="6">
        <v>0</v>
      </c>
      <c r="X44" s="4"/>
      <c r="Y44" s="6">
        <v>0</v>
      </c>
      <c r="Z44" s="4"/>
      <c r="AA44" s="6">
        <v>0</v>
      </c>
      <c r="AB44" s="6"/>
      <c r="AC44" s="6">
        <v>3000000</v>
      </c>
      <c r="AD44" s="4"/>
      <c r="AE44" s="6">
        <v>952101</v>
      </c>
      <c r="AF44" s="4"/>
      <c r="AG44" s="6">
        <v>3000000000000</v>
      </c>
      <c r="AH44" s="4"/>
      <c r="AI44" s="6">
        <v>2856194972255</v>
      </c>
      <c r="AJ44" s="4"/>
      <c r="AK44" s="9">
        <v>1.1950260079187175E-2</v>
      </c>
    </row>
    <row r="45" spans="1:37">
      <c r="A45" s="1" t="s">
        <v>179</v>
      </c>
      <c r="C45" s="4" t="s">
        <v>80</v>
      </c>
      <c r="D45" s="4"/>
      <c r="E45" s="4" t="s">
        <v>80</v>
      </c>
      <c r="F45" s="4"/>
      <c r="G45" s="4" t="s">
        <v>180</v>
      </c>
      <c r="H45" s="4"/>
      <c r="I45" s="4" t="s">
        <v>118</v>
      </c>
      <c r="J45" s="4"/>
      <c r="K45" s="6">
        <v>18</v>
      </c>
      <c r="L45" s="4"/>
      <c r="M45" s="6">
        <v>18</v>
      </c>
      <c r="N45" s="4"/>
      <c r="O45" s="6">
        <v>3990000</v>
      </c>
      <c r="P45" s="4"/>
      <c r="Q45" s="6">
        <v>3758596250000</v>
      </c>
      <c r="R45" s="4"/>
      <c r="S45" s="6">
        <v>3803021409076</v>
      </c>
      <c r="T45" s="4"/>
      <c r="U45" s="6">
        <v>0</v>
      </c>
      <c r="V45" s="4"/>
      <c r="W45" s="6">
        <v>0</v>
      </c>
      <c r="X45" s="4"/>
      <c r="Y45" s="6">
        <v>0</v>
      </c>
      <c r="Z45" s="4"/>
      <c r="AA45" s="6">
        <v>0</v>
      </c>
      <c r="AB45" s="6"/>
      <c r="AC45" s="6">
        <v>3990000</v>
      </c>
      <c r="AD45" s="4"/>
      <c r="AE45" s="6">
        <v>957693</v>
      </c>
      <c r="AF45" s="4"/>
      <c r="AG45" s="6">
        <v>3758596250000</v>
      </c>
      <c r="AH45" s="4"/>
      <c r="AI45" s="6">
        <v>3821049186722</v>
      </c>
      <c r="AJ45" s="4"/>
      <c r="AK45" s="9">
        <v>1.5987189950356723E-2</v>
      </c>
    </row>
    <row r="46" spans="1:37">
      <c r="A46" s="1" t="s">
        <v>181</v>
      </c>
      <c r="C46" s="4" t="s">
        <v>80</v>
      </c>
      <c r="D46" s="4"/>
      <c r="E46" s="4" t="s">
        <v>80</v>
      </c>
      <c r="F46" s="4"/>
      <c r="G46" s="4" t="s">
        <v>180</v>
      </c>
      <c r="H46" s="4"/>
      <c r="I46" s="4" t="s">
        <v>118</v>
      </c>
      <c r="J46" s="4"/>
      <c r="K46" s="6">
        <v>18</v>
      </c>
      <c r="L46" s="4"/>
      <c r="M46" s="6">
        <v>18</v>
      </c>
      <c r="N46" s="4"/>
      <c r="O46" s="6">
        <v>3000000</v>
      </c>
      <c r="P46" s="4"/>
      <c r="Q46" s="6">
        <v>2946428125000</v>
      </c>
      <c r="R46" s="4"/>
      <c r="S46" s="6">
        <v>2889420730707</v>
      </c>
      <c r="T46" s="4"/>
      <c r="U46" s="6">
        <v>0</v>
      </c>
      <c r="V46" s="4"/>
      <c r="W46" s="6">
        <v>0</v>
      </c>
      <c r="X46" s="4"/>
      <c r="Y46" s="6">
        <v>0</v>
      </c>
      <c r="Z46" s="4"/>
      <c r="AA46" s="6">
        <v>0</v>
      </c>
      <c r="AB46" s="6"/>
      <c r="AC46" s="6">
        <v>3000000</v>
      </c>
      <c r="AD46" s="4"/>
      <c r="AE46" s="6">
        <v>964880</v>
      </c>
      <c r="AF46" s="4"/>
      <c r="AG46" s="6">
        <v>2946428125000</v>
      </c>
      <c r="AH46" s="4"/>
      <c r="AI46" s="6">
        <v>2894528058591</v>
      </c>
      <c r="AJ46" s="4"/>
      <c r="AK46" s="9">
        <v>1.2110644911386312E-2</v>
      </c>
    </row>
    <row r="47" spans="1:37">
      <c r="A47" s="1" t="s">
        <v>182</v>
      </c>
      <c r="C47" s="4" t="s">
        <v>80</v>
      </c>
      <c r="D47" s="4"/>
      <c r="E47" s="4" t="s">
        <v>80</v>
      </c>
      <c r="F47" s="4"/>
      <c r="G47" s="4" t="s">
        <v>183</v>
      </c>
      <c r="H47" s="4"/>
      <c r="I47" s="4" t="s">
        <v>184</v>
      </c>
      <c r="J47" s="4"/>
      <c r="K47" s="6">
        <v>18</v>
      </c>
      <c r="L47" s="4"/>
      <c r="M47" s="6">
        <v>18</v>
      </c>
      <c r="N47" s="4"/>
      <c r="O47" s="6">
        <v>1763000</v>
      </c>
      <c r="P47" s="4"/>
      <c r="Q47" s="6">
        <v>1731449130565</v>
      </c>
      <c r="R47" s="4"/>
      <c r="S47" s="6">
        <v>1693292453163</v>
      </c>
      <c r="T47" s="4"/>
      <c r="U47" s="6">
        <v>0</v>
      </c>
      <c r="V47" s="4"/>
      <c r="W47" s="6">
        <v>0</v>
      </c>
      <c r="X47" s="4"/>
      <c r="Y47" s="6">
        <v>0</v>
      </c>
      <c r="Z47" s="4"/>
      <c r="AA47" s="6">
        <v>0</v>
      </c>
      <c r="AB47" s="6"/>
      <c r="AC47" s="6">
        <v>1763000</v>
      </c>
      <c r="AD47" s="4"/>
      <c r="AE47" s="6">
        <v>963516</v>
      </c>
      <c r="AF47" s="4"/>
      <c r="AG47" s="6">
        <v>1731449130565</v>
      </c>
      <c r="AH47" s="4"/>
      <c r="AI47" s="6">
        <v>1698613407261</v>
      </c>
      <c r="AJ47" s="4"/>
      <c r="AK47" s="9">
        <v>7.1069630007565745E-3</v>
      </c>
    </row>
    <row r="48" spans="1:37">
      <c r="A48" s="1" t="s">
        <v>185</v>
      </c>
      <c r="C48" s="4" t="s">
        <v>80</v>
      </c>
      <c r="D48" s="4"/>
      <c r="E48" s="4" t="s">
        <v>80</v>
      </c>
      <c r="F48" s="4"/>
      <c r="G48" s="4" t="s">
        <v>183</v>
      </c>
      <c r="H48" s="4"/>
      <c r="I48" s="4" t="s">
        <v>184</v>
      </c>
      <c r="J48" s="4"/>
      <c r="K48" s="6">
        <v>18</v>
      </c>
      <c r="L48" s="4"/>
      <c r="M48" s="6">
        <v>18</v>
      </c>
      <c r="N48" s="4"/>
      <c r="O48" s="6">
        <v>5000000</v>
      </c>
      <c r="P48" s="4"/>
      <c r="Q48" s="6">
        <v>4699448331333</v>
      </c>
      <c r="R48" s="4"/>
      <c r="S48" s="6">
        <v>4771094015942</v>
      </c>
      <c r="T48" s="4"/>
      <c r="U48" s="6">
        <v>0</v>
      </c>
      <c r="V48" s="4"/>
      <c r="W48" s="6">
        <v>0</v>
      </c>
      <c r="X48" s="4"/>
      <c r="Y48" s="6">
        <v>0</v>
      </c>
      <c r="Z48" s="4"/>
      <c r="AA48" s="6">
        <v>0</v>
      </c>
      <c r="AB48" s="6"/>
      <c r="AC48" s="6">
        <v>5000000</v>
      </c>
      <c r="AD48" s="4"/>
      <c r="AE48" s="6">
        <v>957788</v>
      </c>
      <c r="AF48" s="4"/>
      <c r="AG48" s="6">
        <v>4699448331333</v>
      </c>
      <c r="AH48" s="4"/>
      <c r="AI48" s="6">
        <v>4788755859019</v>
      </c>
      <c r="AJ48" s="4"/>
      <c r="AK48" s="9">
        <v>2.0036054445480359E-2</v>
      </c>
    </row>
    <row r="49" spans="1:37">
      <c r="A49" s="1" t="s">
        <v>186</v>
      </c>
      <c r="C49" s="4" t="s">
        <v>80</v>
      </c>
      <c r="D49" s="4"/>
      <c r="E49" s="4" t="s">
        <v>80</v>
      </c>
      <c r="F49" s="4"/>
      <c r="G49" s="4" t="s">
        <v>187</v>
      </c>
      <c r="H49" s="4"/>
      <c r="I49" s="4" t="s">
        <v>188</v>
      </c>
      <c r="J49" s="4"/>
      <c r="K49" s="6">
        <v>18</v>
      </c>
      <c r="L49" s="4"/>
      <c r="M49" s="6">
        <v>18</v>
      </c>
      <c r="N49" s="4"/>
      <c r="O49" s="6">
        <v>2000000</v>
      </c>
      <c r="P49" s="4"/>
      <c r="Q49" s="6">
        <v>2000000000000</v>
      </c>
      <c r="R49" s="4"/>
      <c r="S49" s="6">
        <v>1971546632607</v>
      </c>
      <c r="T49" s="4"/>
      <c r="U49" s="6">
        <v>0</v>
      </c>
      <c r="V49" s="4"/>
      <c r="W49" s="6">
        <v>0</v>
      </c>
      <c r="X49" s="4"/>
      <c r="Y49" s="6">
        <v>0</v>
      </c>
      <c r="Z49" s="4"/>
      <c r="AA49" s="6">
        <v>0</v>
      </c>
      <c r="AB49" s="6"/>
      <c r="AC49" s="6">
        <v>2000000</v>
      </c>
      <c r="AD49" s="4"/>
      <c r="AE49" s="6">
        <v>988803</v>
      </c>
      <c r="AF49" s="4"/>
      <c r="AG49" s="6">
        <v>2000000000000</v>
      </c>
      <c r="AH49" s="4"/>
      <c r="AI49" s="6">
        <v>1977531103900</v>
      </c>
      <c r="AJ49" s="4"/>
      <c r="AK49" s="9">
        <v>8.2739488150661376E-3</v>
      </c>
    </row>
    <row r="50" spans="1:37">
      <c r="A50" s="1" t="s">
        <v>189</v>
      </c>
      <c r="C50" s="4" t="s">
        <v>80</v>
      </c>
      <c r="D50" s="4"/>
      <c r="E50" s="4" t="s">
        <v>80</v>
      </c>
      <c r="F50" s="4"/>
      <c r="G50" s="4" t="s">
        <v>190</v>
      </c>
      <c r="H50" s="4"/>
      <c r="I50" s="4" t="s">
        <v>191</v>
      </c>
      <c r="J50" s="4"/>
      <c r="K50" s="6">
        <v>18.5</v>
      </c>
      <c r="L50" s="4"/>
      <c r="M50" s="6">
        <v>18.5</v>
      </c>
      <c r="N50" s="4"/>
      <c r="O50" s="6">
        <v>5449295</v>
      </c>
      <c r="P50" s="4"/>
      <c r="Q50" s="6">
        <v>5176846500000</v>
      </c>
      <c r="R50" s="4"/>
      <c r="S50" s="6">
        <v>5200493684912</v>
      </c>
      <c r="T50" s="4"/>
      <c r="U50" s="6">
        <v>1245000</v>
      </c>
      <c r="V50" s="4"/>
      <c r="W50" s="6">
        <v>1159103125000</v>
      </c>
      <c r="X50" s="4"/>
      <c r="Y50" s="6">
        <v>0</v>
      </c>
      <c r="Z50" s="4"/>
      <c r="AA50" s="6">
        <v>0</v>
      </c>
      <c r="AB50" s="6"/>
      <c r="AC50" s="6">
        <v>6694295</v>
      </c>
      <c r="AD50" s="4"/>
      <c r="AE50" s="6">
        <v>944691</v>
      </c>
      <c r="AF50" s="4"/>
      <c r="AG50" s="6">
        <v>6335949625000</v>
      </c>
      <c r="AH50" s="4"/>
      <c r="AI50" s="6">
        <v>6323800289504</v>
      </c>
      <c r="AJ50" s="4"/>
      <c r="AK50" s="9">
        <v>2.645864826543956E-2</v>
      </c>
    </row>
    <row r="51" spans="1:37">
      <c r="A51" s="1" t="s">
        <v>192</v>
      </c>
      <c r="C51" s="4" t="s">
        <v>80</v>
      </c>
      <c r="D51" s="4"/>
      <c r="E51" s="4" t="s">
        <v>80</v>
      </c>
      <c r="F51" s="4"/>
      <c r="G51" s="4" t="s">
        <v>193</v>
      </c>
      <c r="H51" s="4"/>
      <c r="I51" s="4" t="s">
        <v>194</v>
      </c>
      <c r="J51" s="4"/>
      <c r="K51" s="6">
        <v>0</v>
      </c>
      <c r="L51" s="4"/>
      <c r="M51" s="6">
        <v>0</v>
      </c>
      <c r="N51" s="4"/>
      <c r="O51" s="6">
        <v>2684000</v>
      </c>
      <c r="P51" s="4"/>
      <c r="Q51" s="6">
        <v>2407947258740</v>
      </c>
      <c r="R51" s="4"/>
      <c r="S51" s="6">
        <v>2501638429687</v>
      </c>
      <c r="T51" s="4"/>
      <c r="U51" s="6">
        <v>25000</v>
      </c>
      <c r="V51" s="4"/>
      <c r="W51" s="6">
        <v>23604414634</v>
      </c>
      <c r="X51" s="4"/>
      <c r="Y51" s="6">
        <v>0</v>
      </c>
      <c r="Z51" s="4"/>
      <c r="AA51" s="6">
        <v>0</v>
      </c>
      <c r="AB51" s="6"/>
      <c r="AC51" s="6">
        <v>2709000</v>
      </c>
      <c r="AD51" s="4"/>
      <c r="AE51" s="6">
        <v>954945</v>
      </c>
      <c r="AF51" s="4"/>
      <c r="AG51" s="6">
        <v>2431551673374</v>
      </c>
      <c r="AH51" s="4"/>
      <c r="AI51" s="6">
        <v>2586847102558</v>
      </c>
      <c r="AJ51" s="4"/>
      <c r="AK51" s="9">
        <v>1.0823314220826215E-2</v>
      </c>
    </row>
    <row r="52" spans="1:37">
      <c r="A52" s="1" t="s">
        <v>195</v>
      </c>
      <c r="C52" s="4" t="s">
        <v>80</v>
      </c>
      <c r="D52" s="4"/>
      <c r="E52" s="4" t="s">
        <v>80</v>
      </c>
      <c r="F52" s="4"/>
      <c r="G52" s="4" t="s">
        <v>193</v>
      </c>
      <c r="H52" s="4"/>
      <c r="I52" s="4" t="s">
        <v>196</v>
      </c>
      <c r="J52" s="4"/>
      <c r="K52" s="6">
        <v>0</v>
      </c>
      <c r="L52" s="4"/>
      <c r="M52" s="6">
        <v>0</v>
      </c>
      <c r="N52" s="4"/>
      <c r="O52" s="6">
        <v>8297612</v>
      </c>
      <c r="P52" s="4"/>
      <c r="Q52" s="6">
        <v>6977100137137</v>
      </c>
      <c r="R52" s="4"/>
      <c r="S52" s="6">
        <v>7617690565813</v>
      </c>
      <c r="T52" s="4"/>
      <c r="U52" s="6">
        <v>1011076</v>
      </c>
      <c r="V52" s="4"/>
      <c r="W52" s="6">
        <v>933852251401</v>
      </c>
      <c r="X52" s="4"/>
      <c r="Y52" s="6">
        <v>0</v>
      </c>
      <c r="Z52" s="4"/>
      <c r="AA52" s="6">
        <v>0</v>
      </c>
      <c r="AB52" s="6"/>
      <c r="AC52" s="6">
        <v>9308688</v>
      </c>
      <c r="AD52" s="4"/>
      <c r="AE52" s="6">
        <v>937918</v>
      </c>
      <c r="AF52" s="4"/>
      <c r="AG52" s="6">
        <v>7910952388538</v>
      </c>
      <c r="AH52" s="4"/>
      <c r="AI52" s="6">
        <v>8730455844449</v>
      </c>
      <c r="AJ52" s="4"/>
      <c r="AK52" s="9">
        <v>3.6528044816441396E-2</v>
      </c>
    </row>
    <row r="53" spans="1:37">
      <c r="A53" s="1" t="s">
        <v>197</v>
      </c>
      <c r="C53" s="4" t="s">
        <v>80</v>
      </c>
      <c r="D53" s="4"/>
      <c r="E53" s="4" t="s">
        <v>80</v>
      </c>
      <c r="F53" s="4"/>
      <c r="G53" s="4" t="s">
        <v>193</v>
      </c>
      <c r="H53" s="4"/>
      <c r="I53" s="4" t="s">
        <v>198</v>
      </c>
      <c r="J53" s="4"/>
      <c r="K53" s="6">
        <v>0</v>
      </c>
      <c r="L53" s="4"/>
      <c r="M53" s="6">
        <v>0</v>
      </c>
      <c r="N53" s="4"/>
      <c r="O53" s="6">
        <v>89979</v>
      </c>
      <c r="P53" s="4"/>
      <c r="Q53" s="6">
        <v>77438928036</v>
      </c>
      <c r="R53" s="4"/>
      <c r="S53" s="6">
        <v>86482329312</v>
      </c>
      <c r="T53" s="4"/>
      <c r="U53" s="6">
        <v>0</v>
      </c>
      <c r="V53" s="4"/>
      <c r="W53" s="6">
        <v>0</v>
      </c>
      <c r="X53" s="4"/>
      <c r="Y53" s="6">
        <v>0</v>
      </c>
      <c r="Z53" s="4"/>
      <c r="AA53" s="6">
        <v>0</v>
      </c>
      <c r="AB53" s="6"/>
      <c r="AC53" s="6">
        <v>89979</v>
      </c>
      <c r="AD53" s="4"/>
      <c r="AE53" s="6">
        <v>980395</v>
      </c>
      <c r="AF53" s="4"/>
      <c r="AG53" s="6">
        <v>77438928036</v>
      </c>
      <c r="AH53" s="4"/>
      <c r="AI53" s="6">
        <v>88211631731</v>
      </c>
      <c r="AJ53" s="4"/>
      <c r="AK53" s="9">
        <v>3.6907562384043565E-4</v>
      </c>
    </row>
    <row r="54" spans="1:37">
      <c r="A54" s="1" t="s">
        <v>199</v>
      </c>
      <c r="C54" s="4" t="s">
        <v>80</v>
      </c>
      <c r="D54" s="4"/>
      <c r="E54" s="4" t="s">
        <v>80</v>
      </c>
      <c r="F54" s="4"/>
      <c r="G54" s="4" t="s">
        <v>200</v>
      </c>
      <c r="H54" s="4"/>
      <c r="I54" s="4" t="s">
        <v>201</v>
      </c>
      <c r="J54" s="4"/>
      <c r="K54" s="6">
        <v>0</v>
      </c>
      <c r="L54" s="4"/>
      <c r="M54" s="6">
        <v>0</v>
      </c>
      <c r="N54" s="4"/>
      <c r="O54" s="6">
        <v>4419551</v>
      </c>
      <c r="P54" s="4"/>
      <c r="Q54" s="6">
        <v>3683621380425</v>
      </c>
      <c r="R54" s="4"/>
      <c r="S54" s="6">
        <v>4272002661399</v>
      </c>
      <c r="T54" s="4"/>
      <c r="U54" s="6">
        <v>113000</v>
      </c>
      <c r="V54" s="4"/>
      <c r="W54" s="6">
        <v>109943312911</v>
      </c>
      <c r="X54" s="4"/>
      <c r="Y54" s="6">
        <v>0</v>
      </c>
      <c r="Z54" s="4"/>
      <c r="AA54" s="6">
        <v>0</v>
      </c>
      <c r="AB54" s="6"/>
      <c r="AC54" s="6">
        <v>4532551</v>
      </c>
      <c r="AD54" s="4"/>
      <c r="AE54" s="6">
        <v>975506</v>
      </c>
      <c r="AF54" s="4"/>
      <c r="AG54" s="6">
        <v>3793564693336</v>
      </c>
      <c r="AH54" s="4"/>
      <c r="AI54" s="6">
        <v>4421359361491</v>
      </c>
      <c r="AJ54" s="4"/>
      <c r="AK54" s="9">
        <v>1.8498875177156211E-2</v>
      </c>
    </row>
    <row r="55" spans="1:37">
      <c r="A55" s="1" t="s">
        <v>202</v>
      </c>
      <c r="C55" s="4" t="s">
        <v>80</v>
      </c>
      <c r="D55" s="4"/>
      <c r="E55" s="4" t="s">
        <v>80</v>
      </c>
      <c r="F55" s="4"/>
      <c r="G55" s="4" t="s">
        <v>203</v>
      </c>
      <c r="H55" s="4"/>
      <c r="I55" s="4" t="s">
        <v>194</v>
      </c>
      <c r="J55" s="4"/>
      <c r="K55" s="6">
        <v>0</v>
      </c>
      <c r="L55" s="4"/>
      <c r="M55" s="6">
        <v>0</v>
      </c>
      <c r="N55" s="4"/>
      <c r="O55" s="6">
        <v>2864124</v>
      </c>
      <c r="P55" s="4"/>
      <c r="Q55" s="6">
        <v>2501815549499</v>
      </c>
      <c r="R55" s="4"/>
      <c r="S55" s="6">
        <v>2719759745998</v>
      </c>
      <c r="T55" s="4"/>
      <c r="U55" s="6">
        <v>15008</v>
      </c>
      <c r="V55" s="4"/>
      <c r="W55" s="6">
        <v>14168172834</v>
      </c>
      <c r="X55" s="4"/>
      <c r="Y55" s="6">
        <v>0</v>
      </c>
      <c r="Z55" s="4"/>
      <c r="AA55" s="6">
        <v>0</v>
      </c>
      <c r="AB55" s="6"/>
      <c r="AC55" s="6">
        <v>2879132</v>
      </c>
      <c r="AD55" s="4"/>
      <c r="AE55" s="6">
        <v>954926</v>
      </c>
      <c r="AF55" s="4"/>
      <c r="AG55" s="6">
        <v>2515983722333</v>
      </c>
      <c r="AH55" s="4"/>
      <c r="AI55" s="6">
        <v>2749251882627</v>
      </c>
      <c r="AJ55" s="4"/>
      <c r="AK55" s="9">
        <v>1.1502812426929238E-2</v>
      </c>
    </row>
    <row r="56" spans="1:37">
      <c r="A56" s="1" t="s">
        <v>204</v>
      </c>
      <c r="C56" s="4" t="s">
        <v>80</v>
      </c>
      <c r="D56" s="4"/>
      <c r="E56" s="4" t="s">
        <v>80</v>
      </c>
      <c r="F56" s="4"/>
      <c r="G56" s="4" t="s">
        <v>205</v>
      </c>
      <c r="H56" s="4"/>
      <c r="I56" s="4" t="s">
        <v>206</v>
      </c>
      <c r="J56" s="4"/>
      <c r="K56" s="6">
        <v>0</v>
      </c>
      <c r="L56" s="4"/>
      <c r="M56" s="6">
        <v>0</v>
      </c>
      <c r="N56" s="4"/>
      <c r="O56" s="6">
        <v>3471365</v>
      </c>
      <c r="P56" s="4"/>
      <c r="Q56" s="6">
        <v>2924401465957</v>
      </c>
      <c r="R56" s="4"/>
      <c r="S56" s="6">
        <v>3102038805434</v>
      </c>
      <c r="T56" s="4"/>
      <c r="U56" s="6">
        <v>2200571</v>
      </c>
      <c r="V56" s="4"/>
      <c r="W56" s="6">
        <v>1990523557749</v>
      </c>
      <c r="X56" s="4"/>
      <c r="Y56" s="6">
        <v>0</v>
      </c>
      <c r="Z56" s="4"/>
      <c r="AA56" s="6">
        <v>0</v>
      </c>
      <c r="AB56" s="6"/>
      <c r="AC56" s="6">
        <v>5671936</v>
      </c>
      <c r="AD56" s="4"/>
      <c r="AE56" s="6">
        <v>914373</v>
      </c>
      <c r="AF56" s="4"/>
      <c r="AG56" s="6">
        <v>4914925023706</v>
      </c>
      <c r="AH56" s="4"/>
      <c r="AI56" s="6">
        <v>5186068959819</v>
      </c>
      <c r="AJ56" s="4"/>
      <c r="AK56" s="9">
        <v>2.169840415673964E-2</v>
      </c>
    </row>
    <row r="57" spans="1:37">
      <c r="A57" s="1" t="s">
        <v>207</v>
      </c>
      <c r="C57" s="4" t="s">
        <v>80</v>
      </c>
      <c r="D57" s="4"/>
      <c r="E57" s="4" t="s">
        <v>80</v>
      </c>
      <c r="F57" s="4"/>
      <c r="G57" s="4" t="s">
        <v>193</v>
      </c>
      <c r="H57" s="4"/>
      <c r="I57" s="4" t="s">
        <v>206</v>
      </c>
      <c r="J57" s="4"/>
      <c r="K57" s="6">
        <v>0</v>
      </c>
      <c r="L57" s="4"/>
      <c r="M57" s="6">
        <v>0</v>
      </c>
      <c r="N57" s="4"/>
      <c r="O57" s="6">
        <v>2447</v>
      </c>
      <c r="P57" s="4"/>
      <c r="Q57" s="6">
        <v>2120826916</v>
      </c>
      <c r="R57" s="4"/>
      <c r="S57" s="6">
        <v>2148896597</v>
      </c>
      <c r="T57" s="4"/>
      <c r="U57" s="6">
        <v>0</v>
      </c>
      <c r="V57" s="4"/>
      <c r="W57" s="6">
        <v>0</v>
      </c>
      <c r="X57" s="4"/>
      <c r="Y57" s="6">
        <v>0</v>
      </c>
      <c r="Z57" s="4"/>
      <c r="AA57" s="6">
        <v>0</v>
      </c>
      <c r="AB57" s="6"/>
      <c r="AC57" s="6">
        <v>2447</v>
      </c>
      <c r="AD57" s="4"/>
      <c r="AE57" s="6">
        <v>892105</v>
      </c>
      <c r="AF57" s="4"/>
      <c r="AG57" s="6">
        <v>2120826916</v>
      </c>
      <c r="AH57" s="4"/>
      <c r="AI57" s="6">
        <v>2182896344</v>
      </c>
      <c r="AJ57" s="4"/>
      <c r="AK57" s="9">
        <v>9.133192688211858E-6</v>
      </c>
    </row>
    <row r="58" spans="1:37">
      <c r="A58" s="1" t="s">
        <v>208</v>
      </c>
      <c r="C58" s="4" t="s">
        <v>80</v>
      </c>
      <c r="D58" s="4"/>
      <c r="E58" s="4" t="s">
        <v>80</v>
      </c>
      <c r="F58" s="4"/>
      <c r="G58" s="4" t="s">
        <v>193</v>
      </c>
      <c r="H58" s="4"/>
      <c r="I58" s="4" t="s">
        <v>209</v>
      </c>
      <c r="J58" s="4"/>
      <c r="K58" s="6">
        <v>0</v>
      </c>
      <c r="L58" s="4"/>
      <c r="M58" s="6">
        <v>0</v>
      </c>
      <c r="N58" s="4"/>
      <c r="O58" s="6">
        <v>9027494</v>
      </c>
      <c r="P58" s="4"/>
      <c r="Q58" s="6">
        <v>7225310009822</v>
      </c>
      <c r="R58" s="4"/>
      <c r="S58" s="6">
        <v>7918555338330</v>
      </c>
      <c r="T58" s="4"/>
      <c r="U58" s="6">
        <v>910711</v>
      </c>
      <c r="V58" s="4"/>
      <c r="W58" s="6">
        <v>807461204355</v>
      </c>
      <c r="X58" s="4"/>
      <c r="Y58" s="6">
        <v>0</v>
      </c>
      <c r="Z58" s="4"/>
      <c r="AA58" s="6">
        <v>0</v>
      </c>
      <c r="AB58" s="6"/>
      <c r="AC58" s="6">
        <v>9938205</v>
      </c>
      <c r="AD58" s="4"/>
      <c r="AE58" s="6">
        <v>896666</v>
      </c>
      <c r="AF58" s="4"/>
      <c r="AG58" s="6">
        <v>8032771214177</v>
      </c>
      <c r="AH58" s="4"/>
      <c r="AI58" s="6">
        <v>8910909527579</v>
      </c>
      <c r="AJ58" s="4"/>
      <c r="AK58" s="9">
        <v>3.7283059255791166E-2</v>
      </c>
    </row>
    <row r="59" spans="1:37">
      <c r="A59" s="1" t="s">
        <v>210</v>
      </c>
      <c r="C59" s="4" t="s">
        <v>80</v>
      </c>
      <c r="D59" s="4"/>
      <c r="E59" s="4" t="s">
        <v>80</v>
      </c>
      <c r="F59" s="4"/>
      <c r="G59" s="4" t="s">
        <v>211</v>
      </c>
      <c r="H59" s="4"/>
      <c r="I59" s="4" t="s">
        <v>6</v>
      </c>
      <c r="J59" s="4"/>
      <c r="K59" s="6">
        <v>0</v>
      </c>
      <c r="L59" s="4"/>
      <c r="M59" s="6">
        <v>0</v>
      </c>
      <c r="N59" s="4"/>
      <c r="O59" s="6">
        <v>420000</v>
      </c>
      <c r="P59" s="4"/>
      <c r="Q59" s="6">
        <v>393978324185</v>
      </c>
      <c r="R59" s="4"/>
      <c r="S59" s="6">
        <v>409436646457</v>
      </c>
      <c r="T59" s="4"/>
      <c r="U59" s="6">
        <v>0</v>
      </c>
      <c r="V59" s="4"/>
      <c r="W59" s="6">
        <v>0</v>
      </c>
      <c r="X59" s="4"/>
      <c r="Y59" s="6">
        <v>420000</v>
      </c>
      <c r="Z59" s="4"/>
      <c r="AA59" s="6">
        <v>420000000000</v>
      </c>
      <c r="AB59" s="6"/>
      <c r="AC59" s="6">
        <v>0</v>
      </c>
      <c r="AD59" s="4"/>
      <c r="AE59" s="6">
        <v>0</v>
      </c>
      <c r="AF59" s="4"/>
      <c r="AG59" s="6">
        <v>0</v>
      </c>
      <c r="AH59" s="4"/>
      <c r="AI59" s="6">
        <v>0</v>
      </c>
      <c r="AJ59" s="4"/>
      <c r="AK59" s="9">
        <v>0</v>
      </c>
    </row>
    <row r="60" spans="1:37">
      <c r="A60" s="1" t="s">
        <v>212</v>
      </c>
      <c r="C60" s="4" t="s">
        <v>80</v>
      </c>
      <c r="D60" s="4"/>
      <c r="E60" s="4" t="s">
        <v>80</v>
      </c>
      <c r="F60" s="4"/>
      <c r="G60" s="4" t="s">
        <v>213</v>
      </c>
      <c r="H60" s="4"/>
      <c r="I60" s="4" t="s">
        <v>214</v>
      </c>
      <c r="J60" s="4"/>
      <c r="K60" s="6">
        <v>0</v>
      </c>
      <c r="L60" s="4"/>
      <c r="M60" s="6">
        <v>0</v>
      </c>
      <c r="N60" s="4"/>
      <c r="O60" s="6">
        <v>671500</v>
      </c>
      <c r="P60" s="4"/>
      <c r="Q60" s="6">
        <v>610952303600</v>
      </c>
      <c r="R60" s="4"/>
      <c r="S60" s="6">
        <v>621816755396</v>
      </c>
      <c r="T60" s="4"/>
      <c r="U60" s="6">
        <v>0</v>
      </c>
      <c r="V60" s="4"/>
      <c r="W60" s="6">
        <v>0</v>
      </c>
      <c r="X60" s="4"/>
      <c r="Y60" s="6">
        <v>0</v>
      </c>
      <c r="Z60" s="4"/>
      <c r="AA60" s="6">
        <v>0</v>
      </c>
      <c r="AB60" s="6"/>
      <c r="AC60" s="6">
        <v>671500</v>
      </c>
      <c r="AD60" s="4"/>
      <c r="AE60" s="6">
        <v>950070</v>
      </c>
      <c r="AF60" s="4"/>
      <c r="AG60" s="6">
        <v>610952303600</v>
      </c>
      <c r="AH60" s="4"/>
      <c r="AI60" s="6">
        <v>637947283584</v>
      </c>
      <c r="AJ60" s="4"/>
      <c r="AK60" s="9">
        <v>2.6691581035943159E-3</v>
      </c>
    </row>
    <row r="61" spans="1:37">
      <c r="A61" s="1" t="s">
        <v>215</v>
      </c>
      <c r="C61" s="4" t="s">
        <v>80</v>
      </c>
      <c r="D61" s="4"/>
      <c r="E61" s="4" t="s">
        <v>80</v>
      </c>
      <c r="F61" s="4"/>
      <c r="G61" s="4" t="s">
        <v>216</v>
      </c>
      <c r="H61" s="4"/>
      <c r="I61" s="4" t="s">
        <v>209</v>
      </c>
      <c r="J61" s="4"/>
      <c r="K61" s="6">
        <v>0</v>
      </c>
      <c r="L61" s="4"/>
      <c r="M61" s="6">
        <v>0</v>
      </c>
      <c r="N61" s="4"/>
      <c r="O61" s="6">
        <v>255000</v>
      </c>
      <c r="P61" s="4"/>
      <c r="Q61" s="6">
        <v>213488270552</v>
      </c>
      <c r="R61" s="4"/>
      <c r="S61" s="6">
        <v>221349272383</v>
      </c>
      <c r="T61" s="4"/>
      <c r="U61" s="6">
        <v>262043</v>
      </c>
      <c r="V61" s="4"/>
      <c r="W61" s="6">
        <v>232066365141</v>
      </c>
      <c r="X61" s="4"/>
      <c r="Y61" s="6">
        <v>0</v>
      </c>
      <c r="Z61" s="4"/>
      <c r="AA61" s="6">
        <v>0</v>
      </c>
      <c r="AB61" s="6"/>
      <c r="AC61" s="6">
        <v>517043</v>
      </c>
      <c r="AD61" s="4"/>
      <c r="AE61" s="6">
        <v>897500</v>
      </c>
      <c r="AF61" s="4"/>
      <c r="AG61" s="6">
        <v>445554635693</v>
      </c>
      <c r="AH61" s="4"/>
      <c r="AI61" s="6">
        <v>464028110713</v>
      </c>
      <c r="AJ61" s="4"/>
      <c r="AK61" s="9">
        <v>1.9414839186192405E-3</v>
      </c>
    </row>
    <row r="62" spans="1:37">
      <c r="A62" s="1" t="s">
        <v>217</v>
      </c>
      <c r="C62" s="4" t="s">
        <v>80</v>
      </c>
      <c r="D62" s="4"/>
      <c r="E62" s="4" t="s">
        <v>80</v>
      </c>
      <c r="F62" s="4"/>
      <c r="G62" s="4" t="s">
        <v>218</v>
      </c>
      <c r="H62" s="4"/>
      <c r="I62" s="4" t="s">
        <v>214</v>
      </c>
      <c r="J62" s="4"/>
      <c r="K62" s="6">
        <v>0</v>
      </c>
      <c r="L62" s="4"/>
      <c r="M62" s="6">
        <v>0</v>
      </c>
      <c r="N62" s="4"/>
      <c r="O62" s="6">
        <v>1485300</v>
      </c>
      <c r="P62" s="4"/>
      <c r="Q62" s="6">
        <v>1252025728066</v>
      </c>
      <c r="R62" s="4"/>
      <c r="S62" s="6">
        <v>1408089910637</v>
      </c>
      <c r="T62" s="4"/>
      <c r="U62" s="6">
        <v>0</v>
      </c>
      <c r="V62" s="4"/>
      <c r="W62" s="6">
        <v>0</v>
      </c>
      <c r="X62" s="4"/>
      <c r="Y62" s="6">
        <v>0</v>
      </c>
      <c r="Z62" s="4"/>
      <c r="AA62" s="6">
        <v>0</v>
      </c>
      <c r="AB62" s="6"/>
      <c r="AC62" s="6">
        <v>1485300</v>
      </c>
      <c r="AD62" s="4"/>
      <c r="AE62" s="6">
        <v>951794</v>
      </c>
      <c r="AF62" s="4"/>
      <c r="AG62" s="6">
        <v>1252025728066</v>
      </c>
      <c r="AH62" s="4"/>
      <c r="AI62" s="6">
        <v>1413646287281</v>
      </c>
      <c r="AJ62" s="4"/>
      <c r="AK62" s="9">
        <v>5.9146665256005707E-3</v>
      </c>
    </row>
    <row r="63" spans="1:37">
      <c r="A63" s="1" t="s">
        <v>219</v>
      </c>
      <c r="C63" s="4" t="s">
        <v>80</v>
      </c>
      <c r="D63" s="4"/>
      <c r="E63" s="4" t="s">
        <v>80</v>
      </c>
      <c r="F63" s="4"/>
      <c r="G63" s="4" t="s">
        <v>220</v>
      </c>
      <c r="H63" s="4"/>
      <c r="I63" s="4" t="s">
        <v>221</v>
      </c>
      <c r="J63" s="4"/>
      <c r="K63" s="6">
        <v>0</v>
      </c>
      <c r="L63" s="4"/>
      <c r="M63" s="6">
        <v>0</v>
      </c>
      <c r="N63" s="4"/>
      <c r="O63" s="6">
        <v>300000</v>
      </c>
      <c r="P63" s="4"/>
      <c r="Q63" s="6">
        <v>254859214062</v>
      </c>
      <c r="R63" s="4"/>
      <c r="S63" s="6">
        <v>265032017241</v>
      </c>
      <c r="T63" s="4"/>
      <c r="U63" s="6">
        <v>880000</v>
      </c>
      <c r="V63" s="4"/>
      <c r="W63" s="6">
        <v>796117796108</v>
      </c>
      <c r="X63" s="4"/>
      <c r="Y63" s="6">
        <v>0</v>
      </c>
      <c r="Z63" s="4"/>
      <c r="AA63" s="6">
        <v>0</v>
      </c>
      <c r="AB63" s="6"/>
      <c r="AC63" s="6">
        <v>1180000</v>
      </c>
      <c r="AD63" s="4"/>
      <c r="AE63" s="6">
        <v>905639</v>
      </c>
      <c r="AF63" s="4"/>
      <c r="AG63" s="6">
        <v>1050977010170</v>
      </c>
      <c r="AH63" s="4"/>
      <c r="AI63" s="6">
        <v>1068612609656</v>
      </c>
      <c r="AJ63" s="4"/>
      <c r="AK63" s="9">
        <v>4.4710528284439563E-3</v>
      </c>
    </row>
    <row r="64" spans="1:37">
      <c r="A64" s="1" t="s">
        <v>222</v>
      </c>
      <c r="C64" s="4" t="s">
        <v>80</v>
      </c>
      <c r="D64" s="4"/>
      <c r="E64" s="4" t="s">
        <v>80</v>
      </c>
      <c r="F64" s="4"/>
      <c r="G64" s="4" t="s">
        <v>216</v>
      </c>
      <c r="H64" s="4"/>
      <c r="I64" s="4" t="s">
        <v>209</v>
      </c>
      <c r="J64" s="4"/>
      <c r="K64" s="6">
        <v>0</v>
      </c>
      <c r="L64" s="4"/>
      <c r="M64" s="6">
        <v>0</v>
      </c>
      <c r="N64" s="4"/>
      <c r="O64" s="6">
        <v>495000</v>
      </c>
      <c r="P64" s="4"/>
      <c r="Q64" s="6">
        <v>406058398016</v>
      </c>
      <c r="R64" s="4"/>
      <c r="S64" s="6">
        <v>431218234412</v>
      </c>
      <c r="T64" s="4"/>
      <c r="U64" s="6">
        <v>1236077</v>
      </c>
      <c r="V64" s="4"/>
      <c r="W64" s="6">
        <v>1097290666632</v>
      </c>
      <c r="X64" s="4"/>
      <c r="Y64" s="6">
        <v>0</v>
      </c>
      <c r="Z64" s="4"/>
      <c r="AA64" s="6">
        <v>0</v>
      </c>
      <c r="AB64" s="6"/>
      <c r="AC64" s="6">
        <v>1731077</v>
      </c>
      <c r="AD64" s="4"/>
      <c r="AE64" s="6">
        <v>891547</v>
      </c>
      <c r="AF64" s="4"/>
      <c r="AG64" s="6">
        <v>1503349064648</v>
      </c>
      <c r="AH64" s="4"/>
      <c r="AI64" s="6">
        <v>1543277895533</v>
      </c>
      <c r="AJ64" s="4"/>
      <c r="AK64" s="9">
        <v>6.4570424656687124E-3</v>
      </c>
    </row>
    <row r="65" spans="1:37">
      <c r="A65" s="1" t="s">
        <v>223</v>
      </c>
      <c r="C65" s="4" t="s">
        <v>80</v>
      </c>
      <c r="D65" s="4"/>
      <c r="E65" s="4" t="s">
        <v>80</v>
      </c>
      <c r="F65" s="4"/>
      <c r="G65" s="4" t="s">
        <v>81</v>
      </c>
      <c r="H65" s="4"/>
      <c r="I65" s="4" t="s">
        <v>224</v>
      </c>
      <c r="J65" s="4"/>
      <c r="K65" s="6">
        <v>0</v>
      </c>
      <c r="L65" s="4"/>
      <c r="M65" s="6">
        <v>0</v>
      </c>
      <c r="N65" s="4"/>
      <c r="O65" s="6">
        <v>3240000</v>
      </c>
      <c r="P65" s="4"/>
      <c r="Q65" s="6">
        <v>2666482245724</v>
      </c>
      <c r="R65" s="4"/>
      <c r="S65" s="6">
        <v>2733623847779</v>
      </c>
      <c r="T65" s="4"/>
      <c r="U65" s="6">
        <v>0</v>
      </c>
      <c r="V65" s="4"/>
      <c r="W65" s="6">
        <v>0</v>
      </c>
      <c r="X65" s="4"/>
      <c r="Y65" s="6">
        <v>0</v>
      </c>
      <c r="Z65" s="4"/>
      <c r="AA65" s="6">
        <v>0</v>
      </c>
      <c r="AB65" s="6"/>
      <c r="AC65" s="6">
        <v>3240000</v>
      </c>
      <c r="AD65" s="4"/>
      <c r="AE65" s="6">
        <v>864669</v>
      </c>
      <c r="AF65" s="4"/>
      <c r="AG65" s="6">
        <v>2666482245724</v>
      </c>
      <c r="AH65" s="4"/>
      <c r="AI65" s="6">
        <v>2801419000807</v>
      </c>
      <c r="AJ65" s="4"/>
      <c r="AK65" s="9">
        <v>1.1721078559279615E-2</v>
      </c>
    </row>
    <row r="66" spans="1:37">
      <c r="A66" s="1" t="s">
        <v>225</v>
      </c>
      <c r="C66" s="4" t="s">
        <v>80</v>
      </c>
      <c r="D66" s="4"/>
      <c r="E66" s="4" t="s">
        <v>80</v>
      </c>
      <c r="F66" s="4"/>
      <c r="G66" s="4" t="s">
        <v>81</v>
      </c>
      <c r="H66" s="4"/>
      <c r="I66" s="4" t="s">
        <v>224</v>
      </c>
      <c r="J66" s="4"/>
      <c r="K66" s="6">
        <v>0</v>
      </c>
      <c r="L66" s="4"/>
      <c r="M66" s="6">
        <v>0</v>
      </c>
      <c r="N66" s="4"/>
      <c r="O66" s="6">
        <v>1614000</v>
      </c>
      <c r="P66" s="4"/>
      <c r="Q66" s="6">
        <v>1320276153123</v>
      </c>
      <c r="R66" s="4"/>
      <c r="S66" s="6">
        <v>1379703499652</v>
      </c>
      <c r="T66" s="4"/>
      <c r="U66" s="6">
        <v>0</v>
      </c>
      <c r="V66" s="4"/>
      <c r="W66" s="6">
        <v>0</v>
      </c>
      <c r="X66" s="4"/>
      <c r="Y66" s="6">
        <v>0</v>
      </c>
      <c r="Z66" s="4"/>
      <c r="AA66" s="6">
        <v>0</v>
      </c>
      <c r="AB66" s="6"/>
      <c r="AC66" s="6">
        <v>1614000</v>
      </c>
      <c r="AD66" s="4"/>
      <c r="AE66" s="6">
        <v>874416</v>
      </c>
      <c r="AF66" s="4"/>
      <c r="AG66" s="6">
        <v>1320276153123</v>
      </c>
      <c r="AH66" s="4"/>
      <c r="AI66" s="6">
        <v>1411253300231</v>
      </c>
      <c r="AJ66" s="4"/>
      <c r="AK66" s="9">
        <v>5.9046543177886336E-3</v>
      </c>
    </row>
    <row r="67" spans="1:37">
      <c r="A67" s="1" t="s">
        <v>226</v>
      </c>
      <c r="C67" s="4" t="s">
        <v>80</v>
      </c>
      <c r="D67" s="4"/>
      <c r="E67" s="4" t="s">
        <v>80</v>
      </c>
      <c r="F67" s="4"/>
      <c r="G67" s="4" t="s">
        <v>218</v>
      </c>
      <c r="H67" s="4"/>
      <c r="I67" s="4" t="s">
        <v>198</v>
      </c>
      <c r="J67" s="4"/>
      <c r="K67" s="6">
        <v>0</v>
      </c>
      <c r="L67" s="4"/>
      <c r="M67" s="6">
        <v>0</v>
      </c>
      <c r="N67" s="4"/>
      <c r="O67" s="6">
        <v>729420</v>
      </c>
      <c r="P67" s="4"/>
      <c r="Q67" s="6">
        <v>668659501986</v>
      </c>
      <c r="R67" s="4"/>
      <c r="S67" s="6">
        <v>694185295120</v>
      </c>
      <c r="T67" s="4"/>
      <c r="U67" s="6">
        <v>0</v>
      </c>
      <c r="V67" s="4"/>
      <c r="W67" s="6">
        <v>0</v>
      </c>
      <c r="X67" s="4"/>
      <c r="Y67" s="6">
        <v>0</v>
      </c>
      <c r="Z67" s="4"/>
      <c r="AA67" s="6">
        <v>0</v>
      </c>
      <c r="AB67" s="6"/>
      <c r="AC67" s="6">
        <v>729420</v>
      </c>
      <c r="AD67" s="4"/>
      <c r="AE67" s="6">
        <v>975567</v>
      </c>
      <c r="AF67" s="4"/>
      <c r="AG67" s="6">
        <v>668659501986</v>
      </c>
      <c r="AH67" s="4"/>
      <c r="AI67" s="6">
        <v>711570506714</v>
      </c>
      <c r="AJ67" s="4"/>
      <c r="AK67" s="9">
        <v>2.977196130696122E-3</v>
      </c>
    </row>
    <row r="68" spans="1:37">
      <c r="A68" s="1" t="s">
        <v>227</v>
      </c>
      <c r="C68" s="4" t="s">
        <v>80</v>
      </c>
      <c r="D68" s="4"/>
      <c r="E68" s="4" t="s">
        <v>80</v>
      </c>
      <c r="F68" s="4"/>
      <c r="G68" s="4" t="s">
        <v>81</v>
      </c>
      <c r="H68" s="4"/>
      <c r="I68" s="4" t="s">
        <v>224</v>
      </c>
      <c r="J68" s="4"/>
      <c r="K68" s="6">
        <v>0</v>
      </c>
      <c r="L68" s="4"/>
      <c r="M68" s="6">
        <v>0</v>
      </c>
      <c r="N68" s="4"/>
      <c r="O68" s="6">
        <v>14097155</v>
      </c>
      <c r="P68" s="4"/>
      <c r="Q68" s="6">
        <v>11333090642870</v>
      </c>
      <c r="R68" s="4"/>
      <c r="S68" s="6">
        <v>11950471712594</v>
      </c>
      <c r="T68" s="4"/>
      <c r="U68" s="6">
        <v>628582</v>
      </c>
      <c r="V68" s="4"/>
      <c r="W68" s="6">
        <v>544130238986</v>
      </c>
      <c r="X68" s="4"/>
      <c r="Y68" s="6">
        <v>0</v>
      </c>
      <c r="Z68" s="4"/>
      <c r="AA68" s="6">
        <v>0</v>
      </c>
      <c r="AB68" s="6"/>
      <c r="AC68" s="6">
        <v>14725737</v>
      </c>
      <c r="AD68" s="4"/>
      <c r="AE68" s="6">
        <v>868186</v>
      </c>
      <c r="AF68" s="4"/>
      <c r="AG68" s="6">
        <v>11877220881856</v>
      </c>
      <c r="AH68" s="4"/>
      <c r="AI68" s="6">
        <v>12784184218577</v>
      </c>
      <c r="AJ68" s="4"/>
      <c r="AK68" s="9">
        <v>5.3488759624703862E-2</v>
      </c>
    </row>
    <row r="69" spans="1:37">
      <c r="A69" s="1" t="s">
        <v>228</v>
      </c>
      <c r="C69" s="4" t="s">
        <v>80</v>
      </c>
      <c r="D69" s="4"/>
      <c r="E69" s="4" t="s">
        <v>80</v>
      </c>
      <c r="F69" s="4"/>
      <c r="G69" s="4" t="s">
        <v>229</v>
      </c>
      <c r="H69" s="4"/>
      <c r="I69" s="4" t="s">
        <v>230</v>
      </c>
      <c r="J69" s="4"/>
      <c r="K69" s="6">
        <v>0</v>
      </c>
      <c r="L69" s="4"/>
      <c r="M69" s="6">
        <v>0</v>
      </c>
      <c r="N69" s="4"/>
      <c r="O69" s="6">
        <v>4595000</v>
      </c>
      <c r="P69" s="4"/>
      <c r="Q69" s="6">
        <v>3729761910953</v>
      </c>
      <c r="R69" s="4"/>
      <c r="S69" s="6">
        <v>3786663113784</v>
      </c>
      <c r="T69" s="4"/>
      <c r="U69" s="6">
        <v>1500000</v>
      </c>
      <c r="V69" s="4"/>
      <c r="W69" s="6">
        <v>1276949903277</v>
      </c>
      <c r="X69" s="4"/>
      <c r="Y69" s="6">
        <v>0</v>
      </c>
      <c r="Z69" s="4"/>
      <c r="AA69" s="6">
        <v>0</v>
      </c>
      <c r="AB69" s="6"/>
      <c r="AC69" s="6">
        <v>6095000</v>
      </c>
      <c r="AD69" s="4"/>
      <c r="AE69" s="6">
        <v>844535</v>
      </c>
      <c r="AF69" s="4"/>
      <c r="AG69" s="6">
        <v>5006711814230</v>
      </c>
      <c r="AH69" s="4"/>
      <c r="AI69" s="6">
        <v>5147246363031</v>
      </c>
      <c r="AJ69" s="4"/>
      <c r="AK69" s="9">
        <v>2.1535971223038432E-2</v>
      </c>
    </row>
    <row r="70" spans="1:37">
      <c r="A70" s="1" t="s">
        <v>231</v>
      </c>
      <c r="C70" s="4" t="s">
        <v>80</v>
      </c>
      <c r="D70" s="4"/>
      <c r="E70" s="4" t="s">
        <v>80</v>
      </c>
      <c r="F70" s="4"/>
      <c r="G70" s="4" t="s">
        <v>232</v>
      </c>
      <c r="H70" s="4"/>
      <c r="I70" s="4" t="s">
        <v>233</v>
      </c>
      <c r="J70" s="4"/>
      <c r="K70" s="6">
        <v>16</v>
      </c>
      <c r="L70" s="4"/>
      <c r="M70" s="6">
        <v>16</v>
      </c>
      <c r="N70" s="4"/>
      <c r="O70" s="6">
        <v>920000</v>
      </c>
      <c r="P70" s="4"/>
      <c r="Q70" s="6">
        <v>871414799995</v>
      </c>
      <c r="R70" s="4"/>
      <c r="S70" s="6">
        <v>886962468872</v>
      </c>
      <c r="T70" s="4"/>
      <c r="U70" s="6">
        <v>0</v>
      </c>
      <c r="V70" s="4"/>
      <c r="W70" s="6">
        <v>0</v>
      </c>
      <c r="X70" s="4"/>
      <c r="Y70" s="6">
        <v>0</v>
      </c>
      <c r="Z70" s="4"/>
      <c r="AA70" s="6">
        <v>0</v>
      </c>
      <c r="AB70" s="6"/>
      <c r="AC70" s="6">
        <v>920000</v>
      </c>
      <c r="AD70" s="4"/>
      <c r="AE70" s="6">
        <v>962119</v>
      </c>
      <c r="AF70" s="4"/>
      <c r="AG70" s="6">
        <v>871414799995</v>
      </c>
      <c r="AH70" s="4"/>
      <c r="AI70" s="6">
        <v>885115180457</v>
      </c>
      <c r="AJ70" s="4"/>
      <c r="AK70" s="9">
        <v>3.7033034191453987E-3</v>
      </c>
    </row>
    <row r="71" spans="1:37">
      <c r="A71" s="1" t="s">
        <v>234</v>
      </c>
      <c r="C71" s="4" t="s">
        <v>80</v>
      </c>
      <c r="D71" s="4"/>
      <c r="E71" s="4" t="s">
        <v>80</v>
      </c>
      <c r="F71" s="4"/>
      <c r="G71" s="4" t="s">
        <v>235</v>
      </c>
      <c r="H71" s="4"/>
      <c r="I71" s="4" t="s">
        <v>236</v>
      </c>
      <c r="J71" s="4"/>
      <c r="K71" s="6">
        <v>18</v>
      </c>
      <c r="L71" s="4"/>
      <c r="M71" s="6">
        <v>18</v>
      </c>
      <c r="N71" s="4"/>
      <c r="O71" s="6">
        <v>630521</v>
      </c>
      <c r="P71" s="4"/>
      <c r="Q71" s="6">
        <v>618697349617</v>
      </c>
      <c r="R71" s="4"/>
      <c r="S71" s="6">
        <v>623836632070</v>
      </c>
      <c r="T71" s="4"/>
      <c r="U71" s="6">
        <v>100000</v>
      </c>
      <c r="V71" s="4"/>
      <c r="W71" s="6">
        <v>99760742405</v>
      </c>
      <c r="X71" s="4"/>
      <c r="Y71" s="6">
        <v>0</v>
      </c>
      <c r="Z71" s="4"/>
      <c r="AA71" s="6">
        <v>0</v>
      </c>
      <c r="AB71" s="6"/>
      <c r="AC71" s="6">
        <v>730521</v>
      </c>
      <c r="AD71" s="4"/>
      <c r="AE71" s="6">
        <v>987376</v>
      </c>
      <c r="AF71" s="4"/>
      <c r="AG71" s="6">
        <v>718458092022</v>
      </c>
      <c r="AH71" s="4"/>
      <c r="AI71" s="6">
        <v>721270952563</v>
      </c>
      <c r="AJ71" s="4"/>
      <c r="AK71" s="9">
        <v>3.017782593422124E-3</v>
      </c>
    </row>
    <row r="72" spans="1:37">
      <c r="A72" s="1" t="s">
        <v>237</v>
      </c>
      <c r="C72" s="4" t="s">
        <v>80</v>
      </c>
      <c r="D72" s="4"/>
      <c r="E72" s="4" t="s">
        <v>80</v>
      </c>
      <c r="F72" s="4"/>
      <c r="G72" s="4" t="s">
        <v>238</v>
      </c>
      <c r="H72" s="4"/>
      <c r="I72" s="4" t="s">
        <v>239</v>
      </c>
      <c r="J72" s="4"/>
      <c r="K72" s="6">
        <v>18</v>
      </c>
      <c r="L72" s="4"/>
      <c r="M72" s="6">
        <v>18</v>
      </c>
      <c r="N72" s="4"/>
      <c r="O72" s="6">
        <v>290000</v>
      </c>
      <c r="P72" s="4"/>
      <c r="Q72" s="6">
        <v>283080600000</v>
      </c>
      <c r="R72" s="4"/>
      <c r="S72" s="6">
        <v>284438667574</v>
      </c>
      <c r="T72" s="4"/>
      <c r="U72" s="6">
        <v>0</v>
      </c>
      <c r="V72" s="4"/>
      <c r="W72" s="6">
        <v>0</v>
      </c>
      <c r="X72" s="4"/>
      <c r="Y72" s="6">
        <v>0</v>
      </c>
      <c r="Z72" s="4"/>
      <c r="AA72" s="6">
        <v>0</v>
      </c>
      <c r="AB72" s="6"/>
      <c r="AC72" s="6">
        <v>290000</v>
      </c>
      <c r="AD72" s="4"/>
      <c r="AE72" s="6">
        <v>975744</v>
      </c>
      <c r="AF72" s="4"/>
      <c r="AG72" s="6">
        <v>283080600000</v>
      </c>
      <c r="AH72" s="4"/>
      <c r="AI72" s="6">
        <v>282954795076</v>
      </c>
      <c r="AJ72" s="4"/>
      <c r="AK72" s="9">
        <v>1.1838769498083907E-3</v>
      </c>
    </row>
    <row r="73" spans="1:37">
      <c r="A73" s="1" t="s">
        <v>240</v>
      </c>
      <c r="C73" s="4" t="s">
        <v>80</v>
      </c>
      <c r="D73" s="4"/>
      <c r="E73" s="4" t="s">
        <v>80</v>
      </c>
      <c r="F73" s="4"/>
      <c r="G73" s="4" t="s">
        <v>238</v>
      </c>
      <c r="H73" s="4"/>
      <c r="I73" s="4" t="s">
        <v>241</v>
      </c>
      <c r="J73" s="4"/>
      <c r="K73" s="6">
        <v>18</v>
      </c>
      <c r="L73" s="4"/>
      <c r="M73" s="6">
        <v>18</v>
      </c>
      <c r="N73" s="4"/>
      <c r="O73" s="6">
        <v>2905800</v>
      </c>
      <c r="P73" s="4"/>
      <c r="Q73" s="6">
        <v>2751805941382</v>
      </c>
      <c r="R73" s="4"/>
      <c r="S73" s="6">
        <v>2673366069850</v>
      </c>
      <c r="T73" s="4"/>
      <c r="U73" s="6">
        <v>3000000</v>
      </c>
      <c r="V73" s="4"/>
      <c r="W73" s="6">
        <v>2718158125000</v>
      </c>
      <c r="X73" s="4"/>
      <c r="Y73" s="6">
        <v>0</v>
      </c>
      <c r="Z73" s="4"/>
      <c r="AA73" s="6">
        <v>0</v>
      </c>
      <c r="AB73" s="6"/>
      <c r="AC73" s="6">
        <v>5905800</v>
      </c>
      <c r="AD73" s="4"/>
      <c r="AE73" s="6">
        <v>906333</v>
      </c>
      <c r="AF73" s="4"/>
      <c r="AG73" s="6">
        <v>5469964066382</v>
      </c>
      <c r="AH73" s="4"/>
      <c r="AI73" s="6">
        <v>5352414017319</v>
      </c>
      <c r="AJ73" s="4"/>
      <c r="AK73" s="9">
        <v>2.2394388401275615E-2</v>
      </c>
    </row>
    <row r="74" spans="1:37">
      <c r="A74" s="1" t="s">
        <v>242</v>
      </c>
      <c r="C74" s="4" t="s">
        <v>80</v>
      </c>
      <c r="D74" s="4"/>
      <c r="E74" s="4" t="s">
        <v>80</v>
      </c>
      <c r="F74" s="4"/>
      <c r="G74" s="4" t="s">
        <v>243</v>
      </c>
      <c r="H74" s="4"/>
      <c r="I74" s="4" t="s">
        <v>244</v>
      </c>
      <c r="J74" s="4"/>
      <c r="K74" s="6">
        <v>18</v>
      </c>
      <c r="L74" s="4"/>
      <c r="M74" s="6">
        <v>18</v>
      </c>
      <c r="N74" s="4"/>
      <c r="O74" s="6">
        <v>3066800</v>
      </c>
      <c r="P74" s="4"/>
      <c r="Q74" s="6">
        <v>2993196800000</v>
      </c>
      <c r="R74" s="4"/>
      <c r="S74" s="6">
        <v>2975370729916</v>
      </c>
      <c r="T74" s="4"/>
      <c r="U74" s="6">
        <v>0</v>
      </c>
      <c r="V74" s="4"/>
      <c r="W74" s="6">
        <v>0</v>
      </c>
      <c r="X74" s="4"/>
      <c r="Y74" s="6">
        <v>0</v>
      </c>
      <c r="Z74" s="4"/>
      <c r="AA74" s="6">
        <v>0</v>
      </c>
      <c r="AB74" s="6"/>
      <c r="AC74" s="6">
        <v>3066800</v>
      </c>
      <c r="AD74" s="4"/>
      <c r="AE74" s="6">
        <v>966486</v>
      </c>
      <c r="AF74" s="4"/>
      <c r="AG74" s="6">
        <v>2993196800000</v>
      </c>
      <c r="AH74" s="4"/>
      <c r="AI74" s="6">
        <v>2963904409053</v>
      </c>
      <c r="AJ74" s="4"/>
      <c r="AK74" s="9">
        <v>1.2400914111990352E-2</v>
      </c>
    </row>
    <row r="75" spans="1:37">
      <c r="A75" s="1" t="s">
        <v>245</v>
      </c>
      <c r="C75" s="4" t="s">
        <v>80</v>
      </c>
      <c r="D75" s="4"/>
      <c r="E75" s="4" t="s">
        <v>80</v>
      </c>
      <c r="F75" s="4"/>
      <c r="G75" s="4" t="s">
        <v>246</v>
      </c>
      <c r="H75" s="4"/>
      <c r="I75" s="4" t="s">
        <v>247</v>
      </c>
      <c r="J75" s="4"/>
      <c r="K75" s="6">
        <v>18</v>
      </c>
      <c r="L75" s="4"/>
      <c r="M75" s="6">
        <v>18</v>
      </c>
      <c r="N75" s="4"/>
      <c r="O75" s="6">
        <v>195100</v>
      </c>
      <c r="P75" s="4"/>
      <c r="Q75" s="6">
        <v>180357803750</v>
      </c>
      <c r="R75" s="4"/>
      <c r="S75" s="6">
        <v>180014525566</v>
      </c>
      <c r="T75" s="4"/>
      <c r="U75" s="6">
        <v>0</v>
      </c>
      <c r="V75" s="4"/>
      <c r="W75" s="6">
        <v>0</v>
      </c>
      <c r="X75" s="4"/>
      <c r="Y75" s="6">
        <v>0</v>
      </c>
      <c r="Z75" s="4"/>
      <c r="AA75" s="6">
        <v>0</v>
      </c>
      <c r="AB75" s="6"/>
      <c r="AC75" s="6">
        <v>195100</v>
      </c>
      <c r="AD75" s="4"/>
      <c r="AE75" s="6">
        <v>908960</v>
      </c>
      <c r="AF75" s="4"/>
      <c r="AG75" s="6">
        <v>180357803750</v>
      </c>
      <c r="AH75" s="4"/>
      <c r="AI75" s="6">
        <v>177331224148</v>
      </c>
      <c r="AJ75" s="4"/>
      <c r="AK75" s="9">
        <v>7.4195013621781557E-4</v>
      </c>
    </row>
    <row r="76" spans="1:37">
      <c r="A76" s="1" t="s">
        <v>248</v>
      </c>
      <c r="C76" s="4" t="s">
        <v>80</v>
      </c>
      <c r="D76" s="4"/>
      <c r="E76" s="4" t="s">
        <v>80</v>
      </c>
      <c r="F76" s="4"/>
      <c r="G76" s="4" t="s">
        <v>249</v>
      </c>
      <c r="H76" s="4"/>
      <c r="I76" s="4" t="s">
        <v>250</v>
      </c>
      <c r="J76" s="4"/>
      <c r="K76" s="6">
        <v>18</v>
      </c>
      <c r="L76" s="4"/>
      <c r="M76" s="6">
        <v>18</v>
      </c>
      <c r="N76" s="4"/>
      <c r="O76" s="6">
        <v>3000000</v>
      </c>
      <c r="P76" s="4"/>
      <c r="Q76" s="6">
        <v>2642220000000</v>
      </c>
      <c r="R76" s="4"/>
      <c r="S76" s="6">
        <v>2541201524625</v>
      </c>
      <c r="T76" s="4"/>
      <c r="U76" s="6">
        <v>0</v>
      </c>
      <c r="V76" s="4"/>
      <c r="W76" s="6">
        <v>0</v>
      </c>
      <c r="X76" s="4"/>
      <c r="Y76" s="6">
        <v>0</v>
      </c>
      <c r="Z76" s="4"/>
      <c r="AA76" s="6">
        <v>0</v>
      </c>
      <c r="AB76" s="6"/>
      <c r="AC76" s="6">
        <v>3000000</v>
      </c>
      <c r="AD76" s="4"/>
      <c r="AE76" s="6">
        <v>823064</v>
      </c>
      <c r="AF76" s="4"/>
      <c r="AG76" s="6">
        <v>2642220000000</v>
      </c>
      <c r="AH76" s="4"/>
      <c r="AI76" s="6">
        <v>2469096318810</v>
      </c>
      <c r="AJ76" s="4"/>
      <c r="AK76" s="9">
        <v>1.0330647402214121E-2</v>
      </c>
    </row>
    <row r="77" spans="1:37">
      <c r="A77" s="1" t="s">
        <v>251</v>
      </c>
      <c r="C77" s="4" t="s">
        <v>80</v>
      </c>
      <c r="D77" s="4"/>
      <c r="E77" s="4" t="s">
        <v>80</v>
      </c>
      <c r="F77" s="4"/>
      <c r="G77" s="4" t="s">
        <v>252</v>
      </c>
      <c r="H77" s="4"/>
      <c r="I77" s="4" t="s">
        <v>253</v>
      </c>
      <c r="J77" s="4"/>
      <c r="K77" s="6">
        <v>18</v>
      </c>
      <c r="L77" s="4"/>
      <c r="M77" s="6">
        <v>18</v>
      </c>
      <c r="N77" s="4"/>
      <c r="O77" s="6">
        <v>1998800</v>
      </c>
      <c r="P77" s="4"/>
      <c r="Q77" s="6">
        <v>1998800000000</v>
      </c>
      <c r="R77" s="4"/>
      <c r="S77" s="6">
        <v>1958348351060</v>
      </c>
      <c r="T77" s="4"/>
      <c r="U77" s="6">
        <v>0</v>
      </c>
      <c r="V77" s="4"/>
      <c r="W77" s="6">
        <v>0</v>
      </c>
      <c r="X77" s="4"/>
      <c r="Y77" s="6">
        <v>0</v>
      </c>
      <c r="Z77" s="4"/>
      <c r="AA77" s="6">
        <v>0</v>
      </c>
      <c r="AB77" s="6"/>
      <c r="AC77" s="6">
        <v>1998800</v>
      </c>
      <c r="AD77" s="4"/>
      <c r="AE77" s="6">
        <v>971345</v>
      </c>
      <c r="AF77" s="4"/>
      <c r="AG77" s="6">
        <v>1998800000000</v>
      </c>
      <c r="AH77" s="4"/>
      <c r="AI77" s="6">
        <v>1941449151930</v>
      </c>
      <c r="AJ77" s="4"/>
      <c r="AK77" s="9">
        <v>8.1229826820133182E-3</v>
      </c>
    </row>
    <row r="78" spans="1:37">
      <c r="A78" s="1" t="s">
        <v>254</v>
      </c>
      <c r="C78" s="4" t="s">
        <v>80</v>
      </c>
      <c r="D78" s="4"/>
      <c r="E78" s="4" t="s">
        <v>80</v>
      </c>
      <c r="F78" s="4"/>
      <c r="G78" s="4" t="s">
        <v>255</v>
      </c>
      <c r="H78" s="4"/>
      <c r="I78" s="4" t="s">
        <v>256</v>
      </c>
      <c r="J78" s="4"/>
      <c r="K78" s="6">
        <v>15</v>
      </c>
      <c r="L78" s="4"/>
      <c r="M78" s="6">
        <v>15</v>
      </c>
      <c r="N78" s="4"/>
      <c r="O78" s="6">
        <v>5400000</v>
      </c>
      <c r="P78" s="4"/>
      <c r="Q78" s="6">
        <v>5059869183587</v>
      </c>
      <c r="R78" s="4"/>
      <c r="S78" s="6">
        <v>5019721078270</v>
      </c>
      <c r="T78" s="4"/>
      <c r="U78" s="6">
        <v>800000</v>
      </c>
      <c r="V78" s="4"/>
      <c r="W78" s="6">
        <v>742128125000</v>
      </c>
      <c r="X78" s="4"/>
      <c r="Y78" s="6">
        <v>0</v>
      </c>
      <c r="Z78" s="4"/>
      <c r="AA78" s="6">
        <v>0</v>
      </c>
      <c r="AB78" s="6"/>
      <c r="AC78" s="6">
        <v>6200000</v>
      </c>
      <c r="AD78" s="4"/>
      <c r="AE78" s="6">
        <v>922897</v>
      </c>
      <c r="AF78" s="4"/>
      <c r="AG78" s="6">
        <v>5801997308587</v>
      </c>
      <c r="AH78" s="4"/>
      <c r="AI78" s="6">
        <v>5721739673995</v>
      </c>
      <c r="AJ78" s="4"/>
      <c r="AK78" s="9">
        <v>2.3939639231162151E-2</v>
      </c>
    </row>
    <row r="79" spans="1:37">
      <c r="A79" s="1" t="s">
        <v>257</v>
      </c>
      <c r="C79" s="4" t="s">
        <v>80</v>
      </c>
      <c r="D79" s="4"/>
      <c r="E79" s="4" t="s">
        <v>80</v>
      </c>
      <c r="F79" s="4"/>
      <c r="G79" s="4" t="s">
        <v>258</v>
      </c>
      <c r="H79" s="4"/>
      <c r="I79" s="4" t="s">
        <v>259</v>
      </c>
      <c r="J79" s="4"/>
      <c r="K79" s="6">
        <v>17</v>
      </c>
      <c r="L79" s="4"/>
      <c r="M79" s="6">
        <v>17</v>
      </c>
      <c r="N79" s="4"/>
      <c r="O79" s="6">
        <v>135240</v>
      </c>
      <c r="P79" s="4"/>
      <c r="Q79" s="6">
        <v>128424002570</v>
      </c>
      <c r="R79" s="4"/>
      <c r="S79" s="6">
        <v>131546501855</v>
      </c>
      <c r="T79" s="4"/>
      <c r="U79" s="6">
        <v>0</v>
      </c>
      <c r="V79" s="4"/>
      <c r="W79" s="6">
        <v>0</v>
      </c>
      <c r="X79" s="4"/>
      <c r="Y79" s="6">
        <v>0</v>
      </c>
      <c r="Z79" s="4"/>
      <c r="AA79" s="6">
        <v>0</v>
      </c>
      <c r="AB79" s="6"/>
      <c r="AC79" s="6">
        <v>135240</v>
      </c>
      <c r="AD79" s="4"/>
      <c r="AE79" s="6">
        <v>970701</v>
      </c>
      <c r="AF79" s="4"/>
      <c r="AG79" s="6">
        <v>128424002570</v>
      </c>
      <c r="AH79" s="4"/>
      <c r="AI79" s="6">
        <v>131272516232</v>
      </c>
      <c r="AJ79" s="4"/>
      <c r="AK79" s="9">
        <v>5.4924146476708507E-4</v>
      </c>
    </row>
    <row r="80" spans="1:37">
      <c r="A80" s="1" t="s">
        <v>260</v>
      </c>
      <c r="C80" s="4" t="s">
        <v>80</v>
      </c>
      <c r="D80" s="4"/>
      <c r="E80" s="4" t="s">
        <v>80</v>
      </c>
      <c r="F80" s="4"/>
      <c r="G80" s="4" t="s">
        <v>138</v>
      </c>
      <c r="H80" s="4"/>
      <c r="I80" s="4" t="s">
        <v>261</v>
      </c>
      <c r="J80" s="4"/>
      <c r="K80" s="6">
        <v>17</v>
      </c>
      <c r="L80" s="4"/>
      <c r="M80" s="6">
        <v>17</v>
      </c>
      <c r="N80" s="4"/>
      <c r="O80" s="6">
        <v>6739380</v>
      </c>
      <c r="P80" s="4"/>
      <c r="Q80" s="6">
        <v>6249693056680</v>
      </c>
      <c r="R80" s="4"/>
      <c r="S80" s="6">
        <v>6477789298297</v>
      </c>
      <c r="T80" s="4"/>
      <c r="U80" s="6">
        <v>0</v>
      </c>
      <c r="V80" s="4"/>
      <c r="W80" s="6">
        <v>0</v>
      </c>
      <c r="X80" s="4"/>
      <c r="Y80" s="6">
        <v>0</v>
      </c>
      <c r="Z80" s="4"/>
      <c r="AA80" s="6">
        <v>0</v>
      </c>
      <c r="AB80" s="6"/>
      <c r="AC80" s="6">
        <v>6739380</v>
      </c>
      <c r="AD80" s="4"/>
      <c r="AE80" s="6">
        <v>947852</v>
      </c>
      <c r="AF80" s="4"/>
      <c r="AG80" s="6">
        <v>6249693056680</v>
      </c>
      <c r="AH80" s="4"/>
      <c r="AI80" s="6">
        <v>6387687279286</v>
      </c>
      <c r="AJ80" s="4"/>
      <c r="AK80" s="9">
        <v>2.6725950095667386E-2</v>
      </c>
    </row>
    <row r="81" spans="1:37">
      <c r="A81" s="1" t="s">
        <v>262</v>
      </c>
      <c r="C81" s="4" t="s">
        <v>80</v>
      </c>
      <c r="D81" s="4"/>
      <c r="E81" s="4" t="s">
        <v>80</v>
      </c>
      <c r="F81" s="4"/>
      <c r="G81" s="4" t="s">
        <v>263</v>
      </c>
      <c r="H81" s="4"/>
      <c r="I81" s="4" t="s">
        <v>264</v>
      </c>
      <c r="J81" s="4"/>
      <c r="K81" s="6">
        <v>18</v>
      </c>
      <c r="L81" s="4"/>
      <c r="M81" s="6">
        <v>18</v>
      </c>
      <c r="N81" s="4"/>
      <c r="O81" s="6">
        <v>5000</v>
      </c>
      <c r="P81" s="4"/>
      <c r="Q81" s="6">
        <v>4480923626</v>
      </c>
      <c r="R81" s="4"/>
      <c r="S81" s="6">
        <v>4480576370</v>
      </c>
      <c r="T81" s="4"/>
      <c r="U81" s="6">
        <v>120000</v>
      </c>
      <c r="V81" s="4"/>
      <c r="W81" s="6">
        <v>107613172323</v>
      </c>
      <c r="X81" s="4"/>
      <c r="Y81" s="6">
        <v>0</v>
      </c>
      <c r="Z81" s="4"/>
      <c r="AA81" s="6">
        <v>0</v>
      </c>
      <c r="AB81" s="6"/>
      <c r="AC81" s="6">
        <v>125000</v>
      </c>
      <c r="AD81" s="4"/>
      <c r="AE81" s="6">
        <v>910424</v>
      </c>
      <c r="AF81" s="4"/>
      <c r="AG81" s="6">
        <v>112094095949</v>
      </c>
      <c r="AH81" s="4"/>
      <c r="AI81" s="6">
        <v>113798590133</v>
      </c>
      <c r="AJ81" s="4"/>
      <c r="AK81" s="9">
        <v>4.7613092311429221E-4</v>
      </c>
    </row>
    <row r="82" spans="1:37">
      <c r="A82" s="1" t="s">
        <v>265</v>
      </c>
      <c r="C82" s="4" t="s">
        <v>80</v>
      </c>
      <c r="D82" s="4"/>
      <c r="E82" s="4" t="s">
        <v>80</v>
      </c>
      <c r="F82" s="4"/>
      <c r="G82" s="4" t="s">
        <v>266</v>
      </c>
      <c r="H82" s="4"/>
      <c r="I82" s="4" t="s">
        <v>267</v>
      </c>
      <c r="J82" s="4"/>
      <c r="K82" s="6">
        <v>16</v>
      </c>
      <c r="L82" s="4"/>
      <c r="M82" s="6">
        <v>16</v>
      </c>
      <c r="N82" s="4"/>
      <c r="O82" s="6">
        <v>2019900</v>
      </c>
      <c r="P82" s="4"/>
      <c r="Q82" s="6">
        <v>1888318664250</v>
      </c>
      <c r="R82" s="4"/>
      <c r="S82" s="6">
        <v>1974668614125</v>
      </c>
      <c r="T82" s="4"/>
      <c r="U82" s="6">
        <v>0</v>
      </c>
      <c r="V82" s="4"/>
      <c r="W82" s="6">
        <v>0</v>
      </c>
      <c r="X82" s="4"/>
      <c r="Y82" s="6">
        <v>0</v>
      </c>
      <c r="Z82" s="4"/>
      <c r="AA82" s="6">
        <v>0</v>
      </c>
      <c r="AB82" s="6"/>
      <c r="AC82" s="6">
        <v>2019900</v>
      </c>
      <c r="AD82" s="4"/>
      <c r="AE82" s="6">
        <v>973613</v>
      </c>
      <c r="AF82" s="4"/>
      <c r="AG82" s="6">
        <v>1888318664250</v>
      </c>
      <c r="AH82" s="4"/>
      <c r="AI82" s="6">
        <v>1966524692915</v>
      </c>
      <c r="AJ82" s="4"/>
      <c r="AK82" s="9">
        <v>8.2278982215013251E-3</v>
      </c>
    </row>
    <row r="83" spans="1:37">
      <c r="A83" s="1" t="s">
        <v>268</v>
      </c>
      <c r="C83" s="4" t="s">
        <v>80</v>
      </c>
      <c r="D83" s="4"/>
      <c r="E83" s="4" t="s">
        <v>80</v>
      </c>
      <c r="F83" s="4"/>
      <c r="G83" s="4" t="s">
        <v>266</v>
      </c>
      <c r="H83" s="4"/>
      <c r="I83" s="4" t="s">
        <v>269</v>
      </c>
      <c r="J83" s="4"/>
      <c r="K83" s="6">
        <v>17</v>
      </c>
      <c r="L83" s="4"/>
      <c r="M83" s="6">
        <v>17</v>
      </c>
      <c r="N83" s="4"/>
      <c r="O83" s="6">
        <v>337500</v>
      </c>
      <c r="P83" s="4"/>
      <c r="Q83" s="6">
        <v>312531750000</v>
      </c>
      <c r="R83" s="4"/>
      <c r="S83" s="6">
        <v>319310888723</v>
      </c>
      <c r="T83" s="4"/>
      <c r="U83" s="6">
        <v>0</v>
      </c>
      <c r="V83" s="4"/>
      <c r="W83" s="6">
        <v>0</v>
      </c>
      <c r="X83" s="4"/>
      <c r="Y83" s="6">
        <v>0</v>
      </c>
      <c r="Z83" s="4"/>
      <c r="AA83" s="6">
        <v>0</v>
      </c>
      <c r="AB83" s="6"/>
      <c r="AC83" s="6">
        <v>337500</v>
      </c>
      <c r="AD83" s="4"/>
      <c r="AE83" s="6">
        <v>935249</v>
      </c>
      <c r="AF83" s="4"/>
      <c r="AG83" s="6">
        <v>312531750000</v>
      </c>
      <c r="AH83" s="4"/>
      <c r="AI83" s="6">
        <v>315634306196</v>
      </c>
      <c r="AJ83" s="4"/>
      <c r="AK83" s="9">
        <v>1.3206073414442118E-3</v>
      </c>
    </row>
    <row r="84" spans="1:37">
      <c r="A84" s="1" t="s">
        <v>270</v>
      </c>
      <c r="C84" s="4" t="s">
        <v>80</v>
      </c>
      <c r="D84" s="4"/>
      <c r="E84" s="4" t="s">
        <v>80</v>
      </c>
      <c r="F84" s="4"/>
      <c r="G84" s="4" t="s">
        <v>271</v>
      </c>
      <c r="H84" s="4"/>
      <c r="I84" s="4" t="s">
        <v>272</v>
      </c>
      <c r="J84" s="4"/>
      <c r="K84" s="6">
        <v>17</v>
      </c>
      <c r="L84" s="4"/>
      <c r="M84" s="6">
        <v>17</v>
      </c>
      <c r="N84" s="4"/>
      <c r="O84" s="6">
        <v>1697976</v>
      </c>
      <c r="P84" s="4"/>
      <c r="Q84" s="6">
        <v>1566977151600</v>
      </c>
      <c r="R84" s="4"/>
      <c r="S84" s="6">
        <v>1577367068537</v>
      </c>
      <c r="T84" s="4"/>
      <c r="U84" s="6">
        <v>0</v>
      </c>
      <c r="V84" s="4"/>
      <c r="W84" s="6">
        <v>0</v>
      </c>
      <c r="X84" s="4"/>
      <c r="Y84" s="6">
        <v>0</v>
      </c>
      <c r="Z84" s="4"/>
      <c r="AA84" s="6">
        <v>0</v>
      </c>
      <c r="AB84" s="6"/>
      <c r="AC84" s="6">
        <v>1697976</v>
      </c>
      <c r="AD84" s="4"/>
      <c r="AE84" s="6">
        <v>910283</v>
      </c>
      <c r="AF84" s="4"/>
      <c r="AG84" s="6">
        <v>1566977151600</v>
      </c>
      <c r="AH84" s="4"/>
      <c r="AI84" s="6">
        <v>1545578793708</v>
      </c>
      <c r="AJ84" s="4"/>
      <c r="AK84" s="9">
        <v>6.4666693755519927E-3</v>
      </c>
    </row>
    <row r="85" spans="1:37">
      <c r="A85" s="1" t="s">
        <v>273</v>
      </c>
      <c r="C85" s="4" t="s">
        <v>80</v>
      </c>
      <c r="D85" s="4"/>
      <c r="E85" s="4" t="s">
        <v>80</v>
      </c>
      <c r="F85" s="4"/>
      <c r="G85" s="4" t="s">
        <v>274</v>
      </c>
      <c r="H85" s="4"/>
      <c r="I85" s="4" t="s">
        <v>275</v>
      </c>
      <c r="J85" s="4"/>
      <c r="K85" s="6">
        <v>16</v>
      </c>
      <c r="L85" s="4"/>
      <c r="M85" s="6">
        <v>16</v>
      </c>
      <c r="N85" s="4"/>
      <c r="O85" s="6">
        <v>5950000</v>
      </c>
      <c r="P85" s="4"/>
      <c r="Q85" s="6">
        <v>5600735000000</v>
      </c>
      <c r="R85" s="4"/>
      <c r="S85" s="6">
        <v>5692459758636</v>
      </c>
      <c r="T85" s="4"/>
      <c r="U85" s="6">
        <v>0</v>
      </c>
      <c r="V85" s="4"/>
      <c r="W85" s="6">
        <v>0</v>
      </c>
      <c r="X85" s="4"/>
      <c r="Y85" s="6">
        <v>2501900</v>
      </c>
      <c r="Z85" s="4"/>
      <c r="AA85" s="6">
        <v>2453830178171</v>
      </c>
      <c r="AB85" s="6"/>
      <c r="AC85" s="6">
        <v>3448100</v>
      </c>
      <c r="AD85" s="4"/>
      <c r="AE85" s="6">
        <v>930043</v>
      </c>
      <c r="AF85" s="4"/>
      <c r="AG85" s="6">
        <v>3245696530000</v>
      </c>
      <c r="AH85" s="4"/>
      <c r="AI85" s="6">
        <v>3206757001650</v>
      </c>
      <c r="AJ85" s="4"/>
      <c r="AK85" s="9">
        <v>1.3417004284625784E-2</v>
      </c>
    </row>
    <row r="86" spans="1:37">
      <c r="A86" s="1" t="s">
        <v>276</v>
      </c>
      <c r="C86" s="4" t="s">
        <v>80</v>
      </c>
      <c r="D86" s="4"/>
      <c r="E86" s="4" t="s">
        <v>80</v>
      </c>
      <c r="F86" s="4"/>
      <c r="G86" s="4" t="s">
        <v>277</v>
      </c>
      <c r="H86" s="4"/>
      <c r="I86" s="4" t="s">
        <v>278</v>
      </c>
      <c r="J86" s="4"/>
      <c r="K86" s="6">
        <v>17</v>
      </c>
      <c r="L86" s="4"/>
      <c r="M86" s="6">
        <v>17</v>
      </c>
      <c r="N86" s="4"/>
      <c r="O86" s="6">
        <v>1020277</v>
      </c>
      <c r="P86" s="4"/>
      <c r="Q86" s="6">
        <v>975561203843</v>
      </c>
      <c r="R86" s="4"/>
      <c r="S86" s="6">
        <v>979567738228</v>
      </c>
      <c r="T86" s="4"/>
      <c r="U86" s="6">
        <v>0</v>
      </c>
      <c r="V86" s="4"/>
      <c r="W86" s="6">
        <v>0</v>
      </c>
      <c r="X86" s="4"/>
      <c r="Y86" s="6">
        <v>0</v>
      </c>
      <c r="Z86" s="4"/>
      <c r="AA86" s="6">
        <v>0</v>
      </c>
      <c r="AB86" s="6"/>
      <c r="AC86" s="6">
        <v>1020277</v>
      </c>
      <c r="AD86" s="4"/>
      <c r="AE86" s="6">
        <v>944027</v>
      </c>
      <c r="AF86" s="4"/>
      <c r="AG86" s="6">
        <v>975561203843</v>
      </c>
      <c r="AH86" s="4"/>
      <c r="AI86" s="6">
        <v>963131712678</v>
      </c>
      <c r="AJ86" s="4"/>
      <c r="AK86" s="9">
        <v>4.0297229596787821E-3</v>
      </c>
    </row>
    <row r="87" spans="1:37">
      <c r="A87" s="1" t="s">
        <v>279</v>
      </c>
      <c r="C87" s="4" t="s">
        <v>80</v>
      </c>
      <c r="D87" s="4"/>
      <c r="E87" s="4" t="s">
        <v>80</v>
      </c>
      <c r="F87" s="4"/>
      <c r="G87" s="4" t="s">
        <v>144</v>
      </c>
      <c r="H87" s="4"/>
      <c r="I87" s="4" t="s">
        <v>115</v>
      </c>
      <c r="J87" s="4"/>
      <c r="K87" s="6">
        <v>17</v>
      </c>
      <c r="L87" s="4"/>
      <c r="M87" s="6">
        <v>17</v>
      </c>
      <c r="N87" s="4"/>
      <c r="O87" s="6">
        <v>7138846</v>
      </c>
      <c r="P87" s="4"/>
      <c r="Q87" s="6">
        <v>6615284321065</v>
      </c>
      <c r="R87" s="4"/>
      <c r="S87" s="6">
        <v>6806333212681</v>
      </c>
      <c r="T87" s="4"/>
      <c r="U87" s="6">
        <v>0</v>
      </c>
      <c r="V87" s="4"/>
      <c r="W87" s="6">
        <v>0</v>
      </c>
      <c r="X87" s="4"/>
      <c r="Y87" s="6">
        <v>0</v>
      </c>
      <c r="Z87" s="4"/>
      <c r="AA87" s="6">
        <v>0</v>
      </c>
      <c r="AB87" s="6"/>
      <c r="AC87" s="6">
        <v>7138846</v>
      </c>
      <c r="AD87" s="4"/>
      <c r="AE87" s="6">
        <v>945231</v>
      </c>
      <c r="AF87" s="4"/>
      <c r="AG87" s="6">
        <v>6615284321065</v>
      </c>
      <c r="AH87" s="4"/>
      <c r="AI87" s="6">
        <v>6747597063907</v>
      </c>
      <c r="AJ87" s="4"/>
      <c r="AK87" s="9">
        <v>2.8231805113635395E-2</v>
      </c>
    </row>
    <row r="88" spans="1:37">
      <c r="A88" s="1" t="s">
        <v>280</v>
      </c>
      <c r="C88" s="4" t="s">
        <v>80</v>
      </c>
      <c r="D88" s="4"/>
      <c r="E88" s="4" t="s">
        <v>80</v>
      </c>
      <c r="F88" s="4"/>
      <c r="G88" s="4" t="s">
        <v>281</v>
      </c>
      <c r="H88" s="4"/>
      <c r="I88" s="4" t="s">
        <v>282</v>
      </c>
      <c r="J88" s="4"/>
      <c r="K88" s="6">
        <v>18</v>
      </c>
      <c r="L88" s="4"/>
      <c r="M88" s="6">
        <v>18</v>
      </c>
      <c r="N88" s="4"/>
      <c r="O88" s="6">
        <v>1500000</v>
      </c>
      <c r="P88" s="4"/>
      <c r="Q88" s="6">
        <v>1490002708330</v>
      </c>
      <c r="R88" s="4"/>
      <c r="S88" s="6">
        <v>1503639231721</v>
      </c>
      <c r="T88" s="4"/>
      <c r="U88" s="6">
        <v>0</v>
      </c>
      <c r="V88" s="4"/>
      <c r="W88" s="6">
        <v>0</v>
      </c>
      <c r="X88" s="4"/>
      <c r="Y88" s="6">
        <v>0</v>
      </c>
      <c r="Z88" s="4"/>
      <c r="AA88" s="6">
        <v>0</v>
      </c>
      <c r="AB88" s="6"/>
      <c r="AC88" s="6">
        <v>1500000</v>
      </c>
      <c r="AD88" s="4"/>
      <c r="AE88" s="6">
        <v>1005237</v>
      </c>
      <c r="AF88" s="4"/>
      <c r="AG88" s="6">
        <v>1490002708330</v>
      </c>
      <c r="AH88" s="4"/>
      <c r="AI88" s="6">
        <v>1507797070599</v>
      </c>
      <c r="AJ88" s="4"/>
      <c r="AK88" s="9">
        <v>6.308591435573014E-3</v>
      </c>
    </row>
    <row r="89" spans="1:37">
      <c r="A89" s="1" t="s">
        <v>283</v>
      </c>
      <c r="C89" s="4" t="s">
        <v>80</v>
      </c>
      <c r="D89" s="4"/>
      <c r="E89" s="4" t="s">
        <v>80</v>
      </c>
      <c r="F89" s="4"/>
      <c r="G89" s="4" t="s">
        <v>284</v>
      </c>
      <c r="H89" s="4"/>
      <c r="I89" s="4" t="s">
        <v>285</v>
      </c>
      <c r="J89" s="4"/>
      <c r="K89" s="6">
        <v>0</v>
      </c>
      <c r="L89" s="4"/>
      <c r="M89" s="6">
        <v>0</v>
      </c>
      <c r="N89" s="4"/>
      <c r="O89" s="6">
        <v>0</v>
      </c>
      <c r="P89" s="4"/>
      <c r="Q89" s="6">
        <v>0</v>
      </c>
      <c r="R89" s="4"/>
      <c r="S89" s="6">
        <v>0</v>
      </c>
      <c r="T89" s="4"/>
      <c r="U89" s="6">
        <v>51500</v>
      </c>
      <c r="V89" s="4"/>
      <c r="W89" s="6">
        <v>35904041216</v>
      </c>
      <c r="X89" s="4"/>
      <c r="Y89" s="6">
        <v>0</v>
      </c>
      <c r="Z89" s="4"/>
      <c r="AA89" s="6">
        <v>0</v>
      </c>
      <c r="AB89" s="6"/>
      <c r="AC89" s="6">
        <v>51500</v>
      </c>
      <c r="AD89" s="4"/>
      <c r="AE89" s="6">
        <v>712780</v>
      </c>
      <c r="AF89" s="4"/>
      <c r="AG89" s="6">
        <v>35904041216</v>
      </c>
      <c r="AH89" s="4"/>
      <c r="AI89" s="6">
        <v>36706747558</v>
      </c>
      <c r="AJ89" s="4"/>
      <c r="AK89" s="9">
        <v>1.5358026473691506E-4</v>
      </c>
    </row>
    <row r="90" spans="1:37">
      <c r="A90" s="1" t="s">
        <v>286</v>
      </c>
      <c r="C90" s="4" t="s">
        <v>80</v>
      </c>
      <c r="D90" s="4"/>
      <c r="E90" s="4" t="s">
        <v>80</v>
      </c>
      <c r="F90" s="4"/>
      <c r="G90" s="4" t="s">
        <v>133</v>
      </c>
      <c r="H90" s="4"/>
      <c r="I90" s="4" t="s">
        <v>287</v>
      </c>
      <c r="J90" s="4"/>
      <c r="K90" s="6">
        <v>18</v>
      </c>
      <c r="L90" s="4"/>
      <c r="M90" s="6">
        <v>18</v>
      </c>
      <c r="N90" s="4"/>
      <c r="O90" s="6">
        <v>0</v>
      </c>
      <c r="P90" s="4"/>
      <c r="Q90" s="6">
        <v>0</v>
      </c>
      <c r="R90" s="4"/>
      <c r="S90" s="6">
        <v>0</v>
      </c>
      <c r="T90" s="4"/>
      <c r="U90" s="6">
        <v>5000</v>
      </c>
      <c r="V90" s="4"/>
      <c r="W90" s="6">
        <v>4530025529</v>
      </c>
      <c r="X90" s="4"/>
      <c r="Y90" s="6">
        <v>0</v>
      </c>
      <c r="Z90" s="4"/>
      <c r="AA90" s="6">
        <v>0</v>
      </c>
      <c r="AB90" s="6"/>
      <c r="AC90" s="6">
        <v>5000</v>
      </c>
      <c r="AD90" s="4"/>
      <c r="AE90" s="6">
        <v>905970</v>
      </c>
      <c r="AF90" s="4"/>
      <c r="AG90" s="6">
        <v>4530025529</v>
      </c>
      <c r="AH90" s="4"/>
      <c r="AI90" s="6">
        <v>4529674468</v>
      </c>
      <c r="AJ90" s="4"/>
      <c r="AK90" s="9">
        <v>1.8952063319373783E-5</v>
      </c>
    </row>
    <row r="91" spans="1:37">
      <c r="A91" s="1" t="s">
        <v>288</v>
      </c>
      <c r="C91" s="4" t="s">
        <v>80</v>
      </c>
      <c r="D91" s="4"/>
      <c r="E91" s="4" t="s">
        <v>80</v>
      </c>
      <c r="F91" s="4"/>
      <c r="G91" s="4" t="s">
        <v>289</v>
      </c>
      <c r="H91" s="4"/>
      <c r="I91" s="4" t="s">
        <v>290</v>
      </c>
      <c r="J91" s="4"/>
      <c r="K91" s="6">
        <v>18</v>
      </c>
      <c r="L91" s="4"/>
      <c r="M91" s="6">
        <v>18</v>
      </c>
      <c r="N91" s="4"/>
      <c r="O91" s="6">
        <v>0</v>
      </c>
      <c r="P91" s="4"/>
      <c r="Q91" s="6">
        <v>0</v>
      </c>
      <c r="R91" s="4"/>
      <c r="S91" s="6">
        <v>0</v>
      </c>
      <c r="T91" s="4"/>
      <c r="U91" s="6">
        <v>3968000</v>
      </c>
      <c r="V91" s="4"/>
      <c r="W91" s="6">
        <v>3821612733000</v>
      </c>
      <c r="X91" s="4"/>
      <c r="Y91" s="6">
        <v>0</v>
      </c>
      <c r="Z91" s="4"/>
      <c r="AA91" s="6">
        <v>0</v>
      </c>
      <c r="AB91" s="6"/>
      <c r="AC91" s="6">
        <v>3968000</v>
      </c>
      <c r="AD91" s="4"/>
      <c r="AE91" s="6">
        <v>965301</v>
      </c>
      <c r="AF91" s="4"/>
      <c r="AG91" s="6">
        <v>3821612733000</v>
      </c>
      <c r="AH91" s="4"/>
      <c r="AI91" s="6">
        <v>3830168170867</v>
      </c>
      <c r="AJ91" s="4"/>
      <c r="AK91" s="9">
        <v>1.6025343589463757E-2</v>
      </c>
    </row>
    <row r="92" spans="1:37">
      <c r="A92" s="1" t="s">
        <v>291</v>
      </c>
      <c r="C92" s="4" t="s">
        <v>80</v>
      </c>
      <c r="D92" s="4"/>
      <c r="E92" s="4" t="s">
        <v>80</v>
      </c>
      <c r="F92" s="4"/>
      <c r="G92" s="4" t="s">
        <v>205</v>
      </c>
      <c r="H92" s="4"/>
      <c r="I92" s="4" t="s">
        <v>221</v>
      </c>
      <c r="J92" s="4"/>
      <c r="K92" s="6">
        <v>0</v>
      </c>
      <c r="L92" s="4"/>
      <c r="M92" s="6">
        <v>0</v>
      </c>
      <c r="N92" s="4"/>
      <c r="O92" s="6">
        <v>0</v>
      </c>
      <c r="P92" s="4"/>
      <c r="Q92" s="6">
        <v>0</v>
      </c>
      <c r="R92" s="4"/>
      <c r="S92" s="6">
        <v>0</v>
      </c>
      <c r="T92" s="4"/>
      <c r="U92" s="6">
        <v>725000</v>
      </c>
      <c r="V92" s="4"/>
      <c r="W92" s="6">
        <v>659820287584</v>
      </c>
      <c r="X92" s="4"/>
      <c r="Y92" s="6">
        <v>0</v>
      </c>
      <c r="Z92" s="4"/>
      <c r="AA92" s="6">
        <v>0</v>
      </c>
      <c r="AB92" s="6"/>
      <c r="AC92" s="6">
        <v>725000</v>
      </c>
      <c r="AD92" s="4"/>
      <c r="AE92" s="6">
        <v>910390</v>
      </c>
      <c r="AF92" s="4"/>
      <c r="AG92" s="6">
        <v>659820287584</v>
      </c>
      <c r="AH92" s="4"/>
      <c r="AI92" s="6">
        <v>660007173730</v>
      </c>
      <c r="AJ92" s="4"/>
      <c r="AK92" s="9">
        <v>2.7614562229887583E-3</v>
      </c>
    </row>
    <row r="93" spans="1:37">
      <c r="A93" s="1" t="s">
        <v>292</v>
      </c>
      <c r="C93" s="4" t="s">
        <v>80</v>
      </c>
      <c r="D93" s="4"/>
      <c r="E93" s="4" t="s">
        <v>80</v>
      </c>
      <c r="F93" s="4"/>
      <c r="G93" s="4" t="s">
        <v>293</v>
      </c>
      <c r="H93" s="4"/>
      <c r="I93" s="4" t="s">
        <v>294</v>
      </c>
      <c r="J93" s="4"/>
      <c r="K93" s="6">
        <v>20</v>
      </c>
      <c r="L93" s="4"/>
      <c r="M93" s="6">
        <v>20</v>
      </c>
      <c r="N93" s="4"/>
      <c r="O93" s="6">
        <v>0</v>
      </c>
      <c r="P93" s="4"/>
      <c r="Q93" s="6">
        <v>0</v>
      </c>
      <c r="R93" s="4"/>
      <c r="S93" s="6">
        <v>0</v>
      </c>
      <c r="T93" s="4"/>
      <c r="U93" s="6">
        <v>4000000</v>
      </c>
      <c r="V93" s="4"/>
      <c r="W93" s="6">
        <v>3875973620000</v>
      </c>
      <c r="X93" s="4"/>
      <c r="Y93" s="6">
        <v>0</v>
      </c>
      <c r="Z93" s="4"/>
      <c r="AA93" s="6">
        <v>0</v>
      </c>
      <c r="AB93" s="6"/>
      <c r="AC93" s="6">
        <v>4000000</v>
      </c>
      <c r="AD93" s="4"/>
      <c r="AE93" s="6">
        <v>969753</v>
      </c>
      <c r="AF93" s="4"/>
      <c r="AG93" s="6">
        <v>3875973620000</v>
      </c>
      <c r="AH93" s="4"/>
      <c r="AI93" s="6">
        <v>3878863688207</v>
      </c>
      <c r="AJ93" s="4"/>
      <c r="AK93" s="9">
        <v>1.6229084616444182E-2</v>
      </c>
    </row>
    <row r="94" spans="1:37">
      <c r="A94" s="1" t="s">
        <v>295</v>
      </c>
      <c r="C94" s="4" t="s">
        <v>80</v>
      </c>
      <c r="D94" s="4"/>
      <c r="E94" s="4" t="s">
        <v>80</v>
      </c>
      <c r="F94" s="4"/>
      <c r="G94" s="4" t="s">
        <v>216</v>
      </c>
      <c r="H94" s="4"/>
      <c r="I94" s="4" t="s">
        <v>209</v>
      </c>
      <c r="J94" s="4"/>
      <c r="K94" s="6">
        <v>0</v>
      </c>
      <c r="L94" s="4"/>
      <c r="M94" s="6">
        <v>0</v>
      </c>
      <c r="N94" s="4"/>
      <c r="O94" s="6">
        <v>0</v>
      </c>
      <c r="P94" s="4"/>
      <c r="Q94" s="6">
        <v>0</v>
      </c>
      <c r="R94" s="4"/>
      <c r="S94" s="6">
        <v>0</v>
      </c>
      <c r="T94" s="4"/>
      <c r="U94" s="6">
        <v>10000</v>
      </c>
      <c r="V94" s="4"/>
      <c r="W94" s="6">
        <v>8901044900</v>
      </c>
      <c r="X94" s="4"/>
      <c r="Y94" s="6">
        <v>0</v>
      </c>
      <c r="Z94" s="4"/>
      <c r="AA94" s="6">
        <v>0</v>
      </c>
      <c r="AB94" s="6"/>
      <c r="AC94" s="6">
        <v>10000</v>
      </c>
      <c r="AD94" s="4"/>
      <c r="AE94" s="6">
        <v>883960</v>
      </c>
      <c r="AF94" s="4"/>
      <c r="AG94" s="6">
        <v>8901044900</v>
      </c>
      <c r="AH94" s="4"/>
      <c r="AI94" s="6">
        <v>8839257465</v>
      </c>
      <c r="AJ94" s="4"/>
      <c r="AK94" s="9">
        <v>3.6983268523244216E-5</v>
      </c>
    </row>
    <row r="95" spans="1:37">
      <c r="A95" s="1" t="s">
        <v>296</v>
      </c>
      <c r="C95" s="4" t="s">
        <v>80</v>
      </c>
      <c r="D95" s="4"/>
      <c r="E95" s="4" t="s">
        <v>80</v>
      </c>
      <c r="F95" s="4"/>
      <c r="G95" s="4" t="s">
        <v>193</v>
      </c>
      <c r="H95" s="4"/>
      <c r="I95" s="4" t="s">
        <v>221</v>
      </c>
      <c r="J95" s="4"/>
      <c r="K95" s="6">
        <v>0</v>
      </c>
      <c r="L95" s="4"/>
      <c r="M95" s="6">
        <v>0</v>
      </c>
      <c r="N95" s="4"/>
      <c r="O95" s="6">
        <v>0</v>
      </c>
      <c r="P95" s="4"/>
      <c r="Q95" s="6">
        <v>0</v>
      </c>
      <c r="R95" s="4"/>
      <c r="S95" s="6">
        <v>0</v>
      </c>
      <c r="T95" s="4"/>
      <c r="U95" s="6">
        <v>706967</v>
      </c>
      <c r="V95" s="4"/>
      <c r="W95" s="6">
        <v>643515186988</v>
      </c>
      <c r="X95" s="4"/>
      <c r="Y95" s="6">
        <v>0</v>
      </c>
      <c r="Z95" s="4"/>
      <c r="AA95" s="6">
        <v>0</v>
      </c>
      <c r="AB95" s="6"/>
      <c r="AC95" s="6">
        <v>706967</v>
      </c>
      <c r="AD95" s="4"/>
      <c r="AE95" s="6">
        <v>909479</v>
      </c>
      <c r="AF95" s="4"/>
      <c r="AG95" s="6">
        <v>643515186988</v>
      </c>
      <c r="AH95" s="4"/>
      <c r="AI95" s="6">
        <v>642946725041</v>
      </c>
      <c r="AJ95" s="4"/>
      <c r="AK95" s="9">
        <v>2.6900756621791384E-3</v>
      </c>
    </row>
    <row r="96" spans="1:37">
      <c r="A96" s="1" t="s">
        <v>297</v>
      </c>
      <c r="C96" s="4" t="s">
        <v>80</v>
      </c>
      <c r="D96" s="4"/>
      <c r="E96" s="4" t="s">
        <v>80</v>
      </c>
      <c r="F96" s="4"/>
      <c r="G96" s="4" t="s">
        <v>298</v>
      </c>
      <c r="H96" s="4"/>
      <c r="I96" s="4" t="s">
        <v>299</v>
      </c>
      <c r="J96" s="4"/>
      <c r="K96" s="6">
        <v>0</v>
      </c>
      <c r="L96" s="4"/>
      <c r="M96" s="6">
        <v>0</v>
      </c>
      <c r="N96" s="4"/>
      <c r="O96" s="6">
        <v>0</v>
      </c>
      <c r="P96" s="4"/>
      <c r="Q96" s="6">
        <v>0</v>
      </c>
      <c r="R96" s="4"/>
      <c r="S96" s="6">
        <v>0</v>
      </c>
      <c r="T96" s="4"/>
      <c r="U96" s="6">
        <v>7092228</v>
      </c>
      <c r="V96" s="4"/>
      <c r="W96" s="6">
        <v>5762046447198</v>
      </c>
      <c r="X96" s="4"/>
      <c r="Y96" s="6">
        <v>0</v>
      </c>
      <c r="Z96" s="4"/>
      <c r="AA96" s="6">
        <v>0</v>
      </c>
      <c r="AB96" s="6"/>
      <c r="AC96" s="6">
        <v>7092228</v>
      </c>
      <c r="AD96" s="4"/>
      <c r="AE96" s="6">
        <v>819553</v>
      </c>
      <c r="AF96" s="4"/>
      <c r="AG96" s="6">
        <v>5762046447198</v>
      </c>
      <c r="AH96" s="4"/>
      <c r="AI96" s="6">
        <v>5812234953039</v>
      </c>
      <c r="AJ96" s="4"/>
      <c r="AK96" s="9">
        <v>2.4318269587639742E-2</v>
      </c>
    </row>
    <row r="97" spans="1:37">
      <c r="A97" s="1" t="s">
        <v>300</v>
      </c>
      <c r="C97" s="4" t="s">
        <v>80</v>
      </c>
      <c r="D97" s="4"/>
      <c r="E97" s="4" t="s">
        <v>80</v>
      </c>
      <c r="F97" s="4"/>
      <c r="G97" s="4" t="s">
        <v>301</v>
      </c>
      <c r="H97" s="4"/>
      <c r="I97" s="4" t="s">
        <v>302</v>
      </c>
      <c r="J97" s="4"/>
      <c r="K97" s="6">
        <v>16</v>
      </c>
      <c r="L97" s="4"/>
      <c r="M97" s="6">
        <v>16</v>
      </c>
      <c r="N97" s="4"/>
      <c r="O97" s="6">
        <v>0</v>
      </c>
      <c r="P97" s="4"/>
      <c r="Q97" s="6">
        <v>0</v>
      </c>
      <c r="R97" s="4"/>
      <c r="S97" s="6">
        <v>0</v>
      </c>
      <c r="T97" s="4"/>
      <c r="U97" s="6">
        <v>1370000</v>
      </c>
      <c r="V97" s="4"/>
      <c r="W97" s="6">
        <v>1274834225000</v>
      </c>
      <c r="X97" s="4"/>
      <c r="Y97" s="6">
        <v>0</v>
      </c>
      <c r="Z97" s="4"/>
      <c r="AA97" s="6">
        <v>0</v>
      </c>
      <c r="AB97" s="6"/>
      <c r="AC97" s="6">
        <v>1370000</v>
      </c>
      <c r="AD97" s="4"/>
      <c r="AE97" s="6">
        <v>927608</v>
      </c>
      <c r="AF97" s="4"/>
      <c r="AG97" s="6">
        <v>1274834225000</v>
      </c>
      <c r="AH97" s="4"/>
      <c r="AI97" s="6">
        <v>1270773715610</v>
      </c>
      <c r="AJ97" s="4"/>
      <c r="AK97" s="9">
        <v>5.3168906712782816E-3</v>
      </c>
    </row>
    <row r="98" spans="1:37">
      <c r="A98" s="1" t="s">
        <v>303</v>
      </c>
      <c r="C98" s="4" t="s">
        <v>80</v>
      </c>
      <c r="D98" s="4"/>
      <c r="E98" s="4" t="s">
        <v>80</v>
      </c>
      <c r="F98" s="4"/>
      <c r="G98" s="4" t="s">
        <v>304</v>
      </c>
      <c r="H98" s="4"/>
      <c r="I98" s="4" t="s">
        <v>305</v>
      </c>
      <c r="J98" s="4"/>
      <c r="K98" s="6">
        <v>18</v>
      </c>
      <c r="L98" s="4"/>
      <c r="M98" s="6">
        <v>18</v>
      </c>
      <c r="N98" s="4"/>
      <c r="O98" s="6">
        <v>0</v>
      </c>
      <c r="P98" s="4"/>
      <c r="Q98" s="6">
        <v>0</v>
      </c>
      <c r="R98" s="4"/>
      <c r="S98" s="6">
        <v>0</v>
      </c>
      <c r="T98" s="4"/>
      <c r="U98" s="6">
        <v>170000</v>
      </c>
      <c r="V98" s="4"/>
      <c r="W98" s="6">
        <v>151489970005</v>
      </c>
      <c r="X98" s="4"/>
      <c r="Y98" s="6">
        <v>0</v>
      </c>
      <c r="Z98" s="4"/>
      <c r="AA98" s="6">
        <v>0</v>
      </c>
      <c r="AB98" s="6"/>
      <c r="AC98" s="6">
        <v>170000</v>
      </c>
      <c r="AD98" s="4"/>
      <c r="AE98" s="6">
        <v>891083</v>
      </c>
      <c r="AF98" s="4"/>
      <c r="AG98" s="6">
        <v>151489970005</v>
      </c>
      <c r="AH98" s="4"/>
      <c r="AI98" s="6">
        <v>151478239990</v>
      </c>
      <c r="AJ98" s="4"/>
      <c r="AK98" s="9">
        <v>6.3378179073988539E-4</v>
      </c>
    </row>
    <row r="99" spans="1:37">
      <c r="A99" s="1" t="s">
        <v>306</v>
      </c>
      <c r="C99" s="4" t="s">
        <v>80</v>
      </c>
      <c r="D99" s="4"/>
      <c r="E99" s="4" t="s">
        <v>80</v>
      </c>
      <c r="F99" s="4"/>
      <c r="G99" s="4" t="s">
        <v>307</v>
      </c>
      <c r="H99" s="4"/>
      <c r="I99" s="4" t="s">
        <v>196</v>
      </c>
      <c r="J99" s="4"/>
      <c r="K99" s="6">
        <v>0</v>
      </c>
      <c r="L99" s="4"/>
      <c r="M99" s="6">
        <v>0</v>
      </c>
      <c r="N99" s="4"/>
      <c r="O99" s="6">
        <v>0</v>
      </c>
      <c r="P99" s="4"/>
      <c r="Q99" s="6">
        <v>0</v>
      </c>
      <c r="R99" s="4"/>
      <c r="S99" s="6">
        <v>0</v>
      </c>
      <c r="T99" s="4"/>
      <c r="U99" s="6">
        <v>500000</v>
      </c>
      <c r="V99" s="4"/>
      <c r="W99" s="6">
        <v>460501265154</v>
      </c>
      <c r="X99" s="4"/>
      <c r="Y99" s="6">
        <v>0</v>
      </c>
      <c r="Z99" s="4"/>
      <c r="AA99" s="6">
        <v>0</v>
      </c>
      <c r="AB99" s="6"/>
      <c r="AC99" s="6">
        <v>500000</v>
      </c>
      <c r="AD99" s="4"/>
      <c r="AE99" s="6">
        <v>936250</v>
      </c>
      <c r="AF99" s="4"/>
      <c r="AG99" s="6">
        <v>460501265154</v>
      </c>
      <c r="AH99" s="4"/>
      <c r="AI99" s="6">
        <v>468106860156</v>
      </c>
      <c r="AJ99" s="4"/>
      <c r="AK99" s="9">
        <v>1.9585493210568087E-3</v>
      </c>
    </row>
    <row r="100" spans="1:37">
      <c r="A100" s="1" t="s">
        <v>308</v>
      </c>
      <c r="C100" s="4" t="s">
        <v>80</v>
      </c>
      <c r="D100" s="4"/>
      <c r="E100" s="4" t="s">
        <v>80</v>
      </c>
      <c r="F100" s="4"/>
      <c r="G100" s="4" t="s">
        <v>307</v>
      </c>
      <c r="H100" s="4"/>
      <c r="I100" s="4" t="s">
        <v>196</v>
      </c>
      <c r="J100" s="4"/>
      <c r="K100" s="6">
        <v>0</v>
      </c>
      <c r="L100" s="4"/>
      <c r="M100" s="6">
        <v>0</v>
      </c>
      <c r="N100" s="4"/>
      <c r="O100" s="6">
        <v>0</v>
      </c>
      <c r="P100" s="4"/>
      <c r="Q100" s="6">
        <v>0</v>
      </c>
      <c r="R100" s="4"/>
      <c r="S100" s="6">
        <v>0</v>
      </c>
      <c r="T100" s="4"/>
      <c r="U100" s="6">
        <v>500000</v>
      </c>
      <c r="V100" s="4"/>
      <c r="W100" s="6">
        <v>460501265154</v>
      </c>
      <c r="X100" s="4"/>
      <c r="Y100" s="6">
        <v>0</v>
      </c>
      <c r="Z100" s="4"/>
      <c r="AA100" s="6">
        <v>0</v>
      </c>
      <c r="AB100" s="6"/>
      <c r="AC100" s="6">
        <v>500000</v>
      </c>
      <c r="AD100" s="4"/>
      <c r="AE100" s="6">
        <v>920970</v>
      </c>
      <c r="AF100" s="4"/>
      <c r="AG100" s="6">
        <v>460501265154</v>
      </c>
      <c r="AH100" s="4"/>
      <c r="AI100" s="6">
        <v>460467156206</v>
      </c>
      <c r="AJ100" s="4"/>
      <c r="AK100" s="9">
        <v>1.9265849593737496E-3</v>
      </c>
    </row>
    <row r="101" spans="1:37">
      <c r="A101" s="1" t="s">
        <v>309</v>
      </c>
      <c r="C101" s="4" t="s">
        <v>80</v>
      </c>
      <c r="D101" s="4"/>
      <c r="E101" s="4" t="s">
        <v>80</v>
      </c>
      <c r="F101" s="4"/>
      <c r="G101" s="4" t="s">
        <v>293</v>
      </c>
      <c r="H101" s="4"/>
      <c r="I101" s="4" t="s">
        <v>294</v>
      </c>
      <c r="J101" s="4"/>
      <c r="K101" s="6">
        <v>18</v>
      </c>
      <c r="L101" s="4"/>
      <c r="M101" s="6">
        <v>18</v>
      </c>
      <c r="N101" s="4"/>
      <c r="O101" s="6">
        <v>0</v>
      </c>
      <c r="P101" s="4"/>
      <c r="Q101" s="6">
        <v>0</v>
      </c>
      <c r="R101" s="4"/>
      <c r="S101" s="6">
        <v>0</v>
      </c>
      <c r="T101" s="4"/>
      <c r="U101" s="6">
        <v>125000</v>
      </c>
      <c r="V101" s="4"/>
      <c r="W101" s="6">
        <v>111696632712</v>
      </c>
      <c r="X101" s="4"/>
      <c r="Y101" s="6">
        <v>0</v>
      </c>
      <c r="Z101" s="4"/>
      <c r="AA101" s="6">
        <v>0</v>
      </c>
      <c r="AB101" s="6"/>
      <c r="AC101" s="6">
        <v>125000</v>
      </c>
      <c r="AD101" s="4"/>
      <c r="AE101" s="6">
        <v>893539</v>
      </c>
      <c r="AF101" s="4"/>
      <c r="AG101" s="6">
        <v>111696632712</v>
      </c>
      <c r="AH101" s="4"/>
      <c r="AI101" s="6">
        <v>111688046920</v>
      </c>
      <c r="AJ101" s="4"/>
      <c r="AK101" s="9">
        <v>4.6730045441425083E-4</v>
      </c>
    </row>
    <row r="102" spans="1:37">
      <c r="C102" s="4"/>
      <c r="D102" s="4"/>
      <c r="E102" s="4"/>
      <c r="F102" s="4"/>
      <c r="G102" s="4"/>
      <c r="H102" s="4"/>
      <c r="I102" s="4"/>
      <c r="J102" s="4"/>
      <c r="K102" s="6"/>
      <c r="L102" s="4"/>
      <c r="M102" s="6"/>
      <c r="N102" s="4"/>
      <c r="O102" s="6">
        <v>895000</v>
      </c>
      <c r="P102" s="4"/>
      <c r="Q102" s="6">
        <v>752530318954</v>
      </c>
      <c r="R102" s="4"/>
      <c r="S102" s="6">
        <v>802422457474</v>
      </c>
      <c r="T102" s="4"/>
      <c r="U102" s="6">
        <v>1255000</v>
      </c>
      <c r="V102" s="4"/>
      <c r="W102" s="6">
        <v>1139833640212</v>
      </c>
      <c r="X102" s="4"/>
      <c r="Y102" s="6">
        <v>0</v>
      </c>
      <c r="Z102" s="4"/>
      <c r="AA102" s="6">
        <v>0</v>
      </c>
      <c r="AB102" s="6"/>
      <c r="AC102" s="6">
        <v>2150000</v>
      </c>
      <c r="AD102" s="4"/>
      <c r="AE102" s="6"/>
      <c r="AF102" s="4"/>
      <c r="AG102" s="6">
        <v>1892363959166</v>
      </c>
      <c r="AH102" s="4"/>
      <c r="AI102" s="6">
        <v>1970149240859</v>
      </c>
      <c r="AJ102" s="4"/>
      <c r="AK102" s="9">
        <v>8.2430632543583383E-3</v>
      </c>
    </row>
    <row r="103" spans="1:37" ht="24.75" thickBot="1">
      <c r="Q103" s="16">
        <f>SUM(Q9:Q102)</f>
        <v>179769683764612</v>
      </c>
      <c r="S103" s="16">
        <f>SUM(S9:S102)</f>
        <v>187664477650344</v>
      </c>
      <c r="W103" s="16">
        <f>SUM(W9:W102)</f>
        <v>33763391900871</v>
      </c>
      <c r="AA103" s="16">
        <f>SUM(AA9:AA102)</f>
        <v>2876030178171</v>
      </c>
      <c r="AG103" s="16">
        <f>SUM(AG9:AG102)</f>
        <v>210781948901541</v>
      </c>
      <c r="AI103" s="16">
        <f>SUM(AI9:AI102)</f>
        <v>219971629001807</v>
      </c>
      <c r="AK103" s="13">
        <f>SUM(AK9:AK102)</f>
        <v>0.92035669908719886</v>
      </c>
    </row>
    <row r="104" spans="1:37" ht="24.75" thickTop="1">
      <c r="AI104" s="3"/>
    </row>
    <row r="105" spans="1:37">
      <c r="AI105" s="3"/>
    </row>
  </sheetData>
  <mergeCells count="24">
    <mergeCell ref="S7:S8"/>
    <mergeCell ref="U7:W7"/>
    <mergeCell ref="Y7:AA7"/>
    <mergeCell ref="H2:L2"/>
    <mergeCell ref="H3:L3"/>
    <mergeCell ref="H4:L4"/>
    <mergeCell ref="A6:M6"/>
    <mergeCell ref="O6:S6"/>
    <mergeCell ref="AC7:AC8"/>
    <mergeCell ref="AE7:AE8"/>
    <mergeCell ref="AG7:AG8"/>
    <mergeCell ref="AC6:AK6"/>
    <mergeCell ref="A7:A8"/>
    <mergeCell ref="C7:C8"/>
    <mergeCell ref="E7:E8"/>
    <mergeCell ref="G7:G8"/>
    <mergeCell ref="I7:I8"/>
    <mergeCell ref="K7:K8"/>
    <mergeCell ref="M7:M8"/>
    <mergeCell ref="O7:O8"/>
    <mergeCell ref="Q7:Q8"/>
    <mergeCell ref="U6:AA6"/>
    <mergeCell ref="AI7:AI8"/>
    <mergeCell ref="AK7:AK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2"/>
  <sheetViews>
    <sheetView rightToLeft="1" topLeftCell="A55" workbookViewId="0">
      <selection activeCell="C21" sqref="C21"/>
    </sheetView>
  </sheetViews>
  <sheetFormatPr defaultRowHeight="24"/>
  <cols>
    <col min="1" max="1" width="35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3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3" ht="24.75">
      <c r="A6" s="21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</row>
    <row r="7" spans="1:13" ht="24.75">
      <c r="A7" s="22" t="s">
        <v>3</v>
      </c>
      <c r="C7" s="22" t="s">
        <v>7</v>
      </c>
      <c r="E7" s="22" t="s">
        <v>310</v>
      </c>
      <c r="G7" s="22" t="s">
        <v>311</v>
      </c>
      <c r="I7" s="22" t="s">
        <v>312</v>
      </c>
      <c r="K7" s="22" t="s">
        <v>313</v>
      </c>
      <c r="M7" s="22" t="s">
        <v>314</v>
      </c>
    </row>
    <row r="8" spans="1:13">
      <c r="A8" s="1" t="s">
        <v>86</v>
      </c>
      <c r="C8" s="6">
        <v>3552486</v>
      </c>
      <c r="D8" s="4"/>
      <c r="E8" s="6">
        <v>961100</v>
      </c>
      <c r="F8" s="4"/>
      <c r="G8" s="6">
        <v>966329.96149999998</v>
      </c>
      <c r="H8" s="4"/>
      <c r="I8" s="9">
        <v>5.4416413484548705E-3</v>
      </c>
      <c r="K8" s="6">
        <v>3432873659609.29</v>
      </c>
      <c r="M8" s="1" t="s">
        <v>428</v>
      </c>
    </row>
    <row r="9" spans="1:13">
      <c r="A9" s="1" t="s">
        <v>170</v>
      </c>
      <c r="C9" s="6">
        <v>2176010</v>
      </c>
      <c r="D9" s="4"/>
      <c r="E9" s="6">
        <v>1000000</v>
      </c>
      <c r="F9" s="4"/>
      <c r="G9" s="6">
        <v>984591.96230000001</v>
      </c>
      <c r="H9" s="4"/>
      <c r="I9" s="9">
        <v>-1.5408037699999986E-2</v>
      </c>
      <c r="K9" s="6">
        <v>2142481955884.4199</v>
      </c>
      <c r="M9" s="1" t="s">
        <v>428</v>
      </c>
    </row>
    <row r="10" spans="1:13">
      <c r="A10" s="1" t="s">
        <v>251</v>
      </c>
      <c r="C10" s="6">
        <v>1998800</v>
      </c>
      <c r="D10" s="4"/>
      <c r="E10" s="6">
        <v>1000000</v>
      </c>
      <c r="F10" s="4"/>
      <c r="G10" s="6">
        <v>971345</v>
      </c>
      <c r="H10" s="4"/>
      <c r="I10" s="9">
        <v>-2.8655E-2</v>
      </c>
      <c r="K10" s="6">
        <v>1941524386000</v>
      </c>
      <c r="M10" s="1" t="s">
        <v>428</v>
      </c>
    </row>
    <row r="11" spans="1:13">
      <c r="A11" s="1" t="s">
        <v>257</v>
      </c>
      <c r="C11" s="6">
        <v>135240</v>
      </c>
      <c r="D11" s="4"/>
      <c r="E11" s="6">
        <v>981000</v>
      </c>
      <c r="F11" s="4"/>
      <c r="G11" s="6">
        <v>970701</v>
      </c>
      <c r="H11" s="4"/>
      <c r="I11" s="9">
        <v>-1.0498470948012232E-2</v>
      </c>
      <c r="K11" s="6">
        <v>131277603240</v>
      </c>
      <c r="M11" s="1" t="s">
        <v>428</v>
      </c>
    </row>
    <row r="12" spans="1:13">
      <c r="A12" s="1" t="s">
        <v>163</v>
      </c>
      <c r="C12" s="6">
        <v>1499535</v>
      </c>
      <c r="D12" s="4"/>
      <c r="E12" s="6">
        <v>980000</v>
      </c>
      <c r="F12" s="4"/>
      <c r="G12" s="6">
        <v>960164</v>
      </c>
      <c r="H12" s="4"/>
      <c r="I12" s="9">
        <v>-2.0240816326530613E-2</v>
      </c>
      <c r="K12" s="6">
        <v>1439799523740</v>
      </c>
      <c r="M12" s="1" t="s">
        <v>428</v>
      </c>
    </row>
    <row r="13" spans="1:13">
      <c r="A13" s="1" t="s">
        <v>181</v>
      </c>
      <c r="C13" s="6">
        <v>3000000</v>
      </c>
      <c r="D13" s="4"/>
      <c r="E13" s="6">
        <v>1000000</v>
      </c>
      <c r="F13" s="4"/>
      <c r="G13" s="6">
        <v>964880.07530000003</v>
      </c>
      <c r="H13" s="4"/>
      <c r="I13" s="9">
        <v>-3.5119924699999971E-2</v>
      </c>
      <c r="K13" s="6">
        <v>2894640225900</v>
      </c>
      <c r="M13" s="1" t="s">
        <v>428</v>
      </c>
    </row>
    <row r="14" spans="1:13">
      <c r="A14" s="1" t="s">
        <v>179</v>
      </c>
      <c r="C14" s="6">
        <v>3990000</v>
      </c>
      <c r="D14" s="4"/>
      <c r="E14" s="6">
        <v>970000</v>
      </c>
      <c r="F14" s="4"/>
      <c r="G14" s="6">
        <v>957693.54839999997</v>
      </c>
      <c r="H14" s="4"/>
      <c r="I14" s="9">
        <v>-1.268706350515467E-2</v>
      </c>
      <c r="K14" s="6">
        <v>3821197258116</v>
      </c>
      <c r="M14" s="1" t="s">
        <v>428</v>
      </c>
    </row>
    <row r="15" spans="1:13">
      <c r="A15" s="1" t="s">
        <v>260</v>
      </c>
      <c r="C15" s="6">
        <v>6739380</v>
      </c>
      <c r="D15" s="4"/>
      <c r="E15" s="6">
        <v>960000</v>
      </c>
      <c r="F15" s="4"/>
      <c r="G15" s="6">
        <v>947852</v>
      </c>
      <c r="H15" s="4"/>
      <c r="I15" s="9">
        <v>-1.2654166666666666E-2</v>
      </c>
      <c r="K15" s="6">
        <v>6387934811760</v>
      </c>
      <c r="M15" s="1" t="s">
        <v>428</v>
      </c>
    </row>
    <row r="16" spans="1:13">
      <c r="A16" s="1" t="s">
        <v>169</v>
      </c>
      <c r="C16" s="6">
        <v>2000000</v>
      </c>
      <c r="D16" s="4"/>
      <c r="E16" s="6">
        <v>1000000</v>
      </c>
      <c r="F16" s="4"/>
      <c r="G16" s="6">
        <v>918523.3051</v>
      </c>
      <c r="H16" s="4"/>
      <c r="I16" s="9">
        <v>-8.1476694900000007E-2</v>
      </c>
      <c r="K16" s="6">
        <v>1837046610200</v>
      </c>
      <c r="M16" s="1" t="s">
        <v>428</v>
      </c>
    </row>
    <row r="17" spans="1:13">
      <c r="A17" s="1" t="s">
        <v>166</v>
      </c>
      <c r="C17" s="6">
        <v>5200000</v>
      </c>
      <c r="D17" s="4"/>
      <c r="E17" s="6">
        <v>960000</v>
      </c>
      <c r="F17" s="4"/>
      <c r="G17" s="6">
        <v>974633.17279999994</v>
      </c>
      <c r="H17" s="4"/>
      <c r="I17" s="9">
        <v>1.5242888333333274E-2</v>
      </c>
      <c r="K17" s="6">
        <v>5068092498560</v>
      </c>
      <c r="M17" s="1" t="s">
        <v>428</v>
      </c>
    </row>
    <row r="18" spans="1:13">
      <c r="A18" s="1" t="s">
        <v>279</v>
      </c>
      <c r="C18" s="6">
        <v>7138846</v>
      </c>
      <c r="D18" s="4"/>
      <c r="E18" s="6">
        <v>954380</v>
      </c>
      <c r="F18" s="4"/>
      <c r="G18" s="6">
        <v>945231</v>
      </c>
      <c r="H18" s="4"/>
      <c r="I18" s="9">
        <v>-9.5863282969047975E-3</v>
      </c>
      <c r="K18" s="6">
        <v>6747858543426</v>
      </c>
      <c r="M18" s="1" t="s">
        <v>428</v>
      </c>
    </row>
    <row r="19" spans="1:13">
      <c r="A19" s="1" t="s">
        <v>276</v>
      </c>
      <c r="C19" s="6">
        <v>1020277</v>
      </c>
      <c r="D19" s="4"/>
      <c r="E19" s="6">
        <v>976570</v>
      </c>
      <c r="F19" s="4"/>
      <c r="G19" s="6">
        <v>944027</v>
      </c>
      <c r="H19" s="4"/>
      <c r="I19" s="9">
        <v>-3.3323776073399758E-2</v>
      </c>
      <c r="K19" s="6">
        <v>963169035479</v>
      </c>
      <c r="M19" s="1" t="s">
        <v>428</v>
      </c>
    </row>
    <row r="20" spans="1:13">
      <c r="A20" s="1" t="s">
        <v>262</v>
      </c>
      <c r="C20" s="6">
        <v>125000</v>
      </c>
      <c r="D20" s="4"/>
      <c r="E20" s="6">
        <v>987690</v>
      </c>
      <c r="F20" s="4"/>
      <c r="G20" s="6">
        <v>910424</v>
      </c>
      <c r="H20" s="4"/>
      <c r="I20" s="9">
        <v>-7.8228998977411937E-2</v>
      </c>
      <c r="K20" s="6">
        <v>113803000000</v>
      </c>
      <c r="M20" s="1" t="s">
        <v>428</v>
      </c>
    </row>
    <row r="21" spans="1:13">
      <c r="A21" s="1" t="s">
        <v>303</v>
      </c>
      <c r="C21" s="6">
        <v>170000</v>
      </c>
      <c r="D21" s="4"/>
      <c r="E21" s="6">
        <v>887950</v>
      </c>
      <c r="F21" s="4"/>
      <c r="G21" s="6">
        <v>891083</v>
      </c>
      <c r="H21" s="4"/>
      <c r="I21" s="9">
        <v>3.5283518216115773E-3</v>
      </c>
      <c r="K21" s="6">
        <v>151484110000</v>
      </c>
      <c r="M21" s="1" t="s">
        <v>428</v>
      </c>
    </row>
    <row r="22" spans="1:13">
      <c r="A22" s="1" t="s">
        <v>309</v>
      </c>
      <c r="C22" s="6">
        <v>125000</v>
      </c>
      <c r="D22" s="4"/>
      <c r="E22" s="6">
        <v>886420</v>
      </c>
      <c r="F22" s="4"/>
      <c r="G22" s="6">
        <v>893539</v>
      </c>
      <c r="H22" s="4"/>
      <c r="I22" s="9">
        <v>8.0311816069132021E-3</v>
      </c>
      <c r="K22" s="6">
        <v>111692375000</v>
      </c>
      <c r="M22" s="1" t="s">
        <v>428</v>
      </c>
    </row>
    <row r="23" spans="1:13">
      <c r="A23" s="1" t="s">
        <v>292</v>
      </c>
      <c r="C23" s="6">
        <v>4000000</v>
      </c>
      <c r="D23" s="4"/>
      <c r="E23" s="6">
        <v>984280</v>
      </c>
      <c r="F23" s="4"/>
      <c r="G23" s="6">
        <v>969753.5</v>
      </c>
      <c r="H23" s="4"/>
      <c r="I23" s="9">
        <v>-1.4758503677815256E-2</v>
      </c>
      <c r="K23" s="6">
        <v>3879014000000</v>
      </c>
      <c r="M23" s="1" t="s">
        <v>428</v>
      </c>
    </row>
    <row r="24" spans="1:13">
      <c r="A24" s="1" t="s">
        <v>160</v>
      </c>
      <c r="C24" s="6">
        <v>5300000</v>
      </c>
      <c r="D24" s="4"/>
      <c r="E24" s="6">
        <v>980000</v>
      </c>
      <c r="F24" s="4"/>
      <c r="G24" s="6">
        <v>892757.26610000001</v>
      </c>
      <c r="H24" s="4"/>
      <c r="I24" s="9">
        <v>-8.9023197857142855E-2</v>
      </c>
      <c r="K24" s="6">
        <v>4731613510330</v>
      </c>
      <c r="M24" s="1" t="s">
        <v>428</v>
      </c>
    </row>
    <row r="25" spans="1:13">
      <c r="A25" s="1" t="s">
        <v>189</v>
      </c>
      <c r="C25" s="6">
        <v>6694295</v>
      </c>
      <c r="D25" s="4"/>
      <c r="E25" s="6">
        <v>980000</v>
      </c>
      <c r="F25" s="4"/>
      <c r="G25" s="6">
        <v>944691.76309999998</v>
      </c>
      <c r="H25" s="4"/>
      <c r="I25" s="9">
        <v>-3.6028813163265325E-2</v>
      </c>
      <c r="K25" s="6">
        <v>6324045346261.5098</v>
      </c>
      <c r="M25" s="1" t="s">
        <v>428</v>
      </c>
    </row>
    <row r="26" spans="1:13">
      <c r="A26" s="1" t="s">
        <v>113</v>
      </c>
      <c r="C26" s="6">
        <v>9941820</v>
      </c>
      <c r="D26" s="4"/>
      <c r="E26" s="6">
        <v>862620</v>
      </c>
      <c r="F26" s="4"/>
      <c r="G26" s="6">
        <v>856379.58649999998</v>
      </c>
      <c r="H26" s="4"/>
      <c r="I26" s="9">
        <v>-7.2342555238691713E-3</v>
      </c>
      <c r="K26" s="6">
        <v>8513971700657.4297</v>
      </c>
      <c r="M26" s="1" t="s">
        <v>428</v>
      </c>
    </row>
    <row r="27" spans="1:13">
      <c r="A27" s="1" t="s">
        <v>92</v>
      </c>
      <c r="C27" s="6">
        <v>4000000</v>
      </c>
      <c r="D27" s="4"/>
      <c r="E27" s="6">
        <v>1018550</v>
      </c>
      <c r="F27" s="4"/>
      <c r="G27" s="6">
        <v>1022452.6422</v>
      </c>
      <c r="H27" s="4"/>
      <c r="I27" s="9">
        <v>3.8315666388493465E-3</v>
      </c>
      <c r="K27" s="6">
        <v>4089810568800</v>
      </c>
      <c r="M27" s="1" t="s">
        <v>428</v>
      </c>
    </row>
    <row r="28" spans="1:13">
      <c r="A28" s="1" t="s">
        <v>268</v>
      </c>
      <c r="C28" s="6">
        <v>337500</v>
      </c>
      <c r="D28" s="4"/>
      <c r="E28" s="6">
        <v>930920</v>
      </c>
      <c r="F28" s="4"/>
      <c r="G28" s="6">
        <v>935249</v>
      </c>
      <c r="H28" s="4"/>
      <c r="I28" s="9">
        <v>4.6502384737678853E-3</v>
      </c>
      <c r="K28" s="6">
        <v>315646537500</v>
      </c>
      <c r="M28" s="1" t="s">
        <v>428</v>
      </c>
    </row>
    <row r="29" spans="1:13">
      <c r="A29" s="1" t="s">
        <v>265</v>
      </c>
      <c r="C29" s="6">
        <v>2019900</v>
      </c>
      <c r="D29" s="4"/>
      <c r="E29" s="6">
        <v>940940</v>
      </c>
      <c r="F29" s="4"/>
      <c r="G29" s="6">
        <v>973613</v>
      </c>
      <c r="H29" s="4"/>
      <c r="I29" s="9">
        <v>3.4723786851446427E-2</v>
      </c>
      <c r="K29" s="6">
        <v>1966600898700</v>
      </c>
      <c r="M29" s="1" t="s">
        <v>428</v>
      </c>
    </row>
    <row r="30" spans="1:13">
      <c r="A30" s="1" t="s">
        <v>154</v>
      </c>
      <c r="C30" s="6">
        <v>450000</v>
      </c>
      <c r="D30" s="4"/>
      <c r="E30" s="6">
        <v>1000000</v>
      </c>
      <c r="F30" s="4"/>
      <c r="G30" s="6">
        <v>982387</v>
      </c>
      <c r="H30" s="4"/>
      <c r="I30" s="9">
        <v>-1.7613E-2</v>
      </c>
      <c r="K30" s="6">
        <v>442074150000</v>
      </c>
      <c r="M30" s="1" t="s">
        <v>428</v>
      </c>
    </row>
    <row r="31" spans="1:13">
      <c r="A31" s="1" t="s">
        <v>288</v>
      </c>
      <c r="C31" s="6">
        <v>3968000</v>
      </c>
      <c r="D31" s="4"/>
      <c r="E31" s="6">
        <v>995000</v>
      </c>
      <c r="F31" s="4"/>
      <c r="G31" s="6">
        <v>965301.56140000001</v>
      </c>
      <c r="H31" s="4"/>
      <c r="I31" s="9">
        <v>-2.9847676984924618E-2</v>
      </c>
      <c r="K31" s="6">
        <v>3830316595635.2002</v>
      </c>
      <c r="M31" s="1" t="s">
        <v>428</v>
      </c>
    </row>
    <row r="32" spans="1:13">
      <c r="A32" s="1" t="s">
        <v>254</v>
      </c>
      <c r="C32" s="6">
        <v>6200000</v>
      </c>
      <c r="D32" s="4"/>
      <c r="E32" s="6">
        <v>938830</v>
      </c>
      <c r="F32" s="4"/>
      <c r="G32" s="6">
        <v>922897</v>
      </c>
      <c r="H32" s="4"/>
      <c r="I32" s="9">
        <v>-1.6971123632606541E-2</v>
      </c>
      <c r="K32" s="6">
        <v>5721961400000</v>
      </c>
      <c r="M32" s="1" t="s">
        <v>428</v>
      </c>
    </row>
    <row r="33" spans="1:13">
      <c r="A33" s="1" t="s">
        <v>270</v>
      </c>
      <c r="C33" s="6">
        <v>1697976</v>
      </c>
      <c r="D33" s="4"/>
      <c r="E33" s="6">
        <v>953330</v>
      </c>
      <c r="F33" s="4"/>
      <c r="G33" s="6">
        <v>910283</v>
      </c>
      <c r="H33" s="4"/>
      <c r="I33" s="9">
        <v>-4.5154353686551352E-2</v>
      </c>
      <c r="K33" s="6">
        <v>1545638687208</v>
      </c>
      <c r="M33" s="1" t="s">
        <v>428</v>
      </c>
    </row>
    <row r="34" spans="1:13">
      <c r="A34" s="1" t="s">
        <v>182</v>
      </c>
      <c r="C34" s="6">
        <v>1763000</v>
      </c>
      <c r="D34" s="4"/>
      <c r="E34" s="6">
        <v>990000</v>
      </c>
      <c r="F34" s="4"/>
      <c r="G34" s="6">
        <v>963516.29669999995</v>
      </c>
      <c r="H34" s="4"/>
      <c r="I34" s="9">
        <v>-2.6751215454545507E-2</v>
      </c>
      <c r="K34" s="6">
        <v>1698679231082.1001</v>
      </c>
      <c r="M34" s="1" t="s">
        <v>428</v>
      </c>
    </row>
    <row r="35" spans="1:13">
      <c r="A35" s="1" t="s">
        <v>185</v>
      </c>
      <c r="C35" s="6">
        <v>5000000</v>
      </c>
      <c r="D35" s="4"/>
      <c r="E35" s="6">
        <v>935975</v>
      </c>
      <c r="F35" s="4"/>
      <c r="G35" s="6">
        <v>957788.28610000003</v>
      </c>
      <c r="H35" s="4"/>
      <c r="I35" s="9">
        <v>2.3305415315580037E-2</v>
      </c>
      <c r="K35" s="6">
        <v>4788941430500</v>
      </c>
      <c r="M35" s="1" t="s">
        <v>428</v>
      </c>
    </row>
    <row r="36" spans="1:13">
      <c r="A36" s="1" t="s">
        <v>273</v>
      </c>
      <c r="C36" s="6">
        <v>3448100</v>
      </c>
      <c r="D36" s="4"/>
      <c r="E36" s="6">
        <v>980930</v>
      </c>
      <c r="F36" s="4"/>
      <c r="G36" s="6">
        <v>930043</v>
      </c>
      <c r="H36" s="4"/>
      <c r="I36" s="9">
        <v>-5.1876280672423107E-2</v>
      </c>
      <c r="K36" s="6">
        <v>3206881268300</v>
      </c>
      <c r="M36" s="1" t="s">
        <v>428</v>
      </c>
    </row>
    <row r="37" spans="1:13">
      <c r="A37" s="1" t="s">
        <v>157</v>
      </c>
      <c r="C37" s="6">
        <v>1994901</v>
      </c>
      <c r="D37" s="4"/>
      <c r="E37" s="6">
        <v>990000</v>
      </c>
      <c r="F37" s="4"/>
      <c r="G37" s="6">
        <v>1006150</v>
      </c>
      <c r="H37" s="4"/>
      <c r="I37" s="9">
        <v>1.6313131313131314E-2</v>
      </c>
      <c r="K37" s="6">
        <v>2007169641150</v>
      </c>
      <c r="M37" s="1" t="s">
        <v>428</v>
      </c>
    </row>
    <row r="38" spans="1:13">
      <c r="A38" s="1" t="s">
        <v>231</v>
      </c>
      <c r="C38" s="6">
        <v>920000</v>
      </c>
      <c r="D38" s="4"/>
      <c r="E38" s="6">
        <v>982680</v>
      </c>
      <c r="F38" s="4"/>
      <c r="G38" s="6">
        <v>962119</v>
      </c>
      <c r="H38" s="4"/>
      <c r="I38" s="9">
        <v>-2.0923393169699191E-2</v>
      </c>
      <c r="K38" s="6">
        <v>885149480000</v>
      </c>
      <c r="M38" s="1" t="s">
        <v>428</v>
      </c>
    </row>
    <row r="39" spans="1:13">
      <c r="A39" s="1" t="s">
        <v>234</v>
      </c>
      <c r="C39" s="6">
        <v>730521</v>
      </c>
      <c r="D39" s="4"/>
      <c r="E39" s="6">
        <v>999770</v>
      </c>
      <c r="F39" s="4"/>
      <c r="G39" s="6">
        <v>987376</v>
      </c>
      <c r="H39" s="4"/>
      <c r="I39" s="9">
        <v>-1.2396851275793432E-2</v>
      </c>
      <c r="K39" s="6">
        <v>721298902896</v>
      </c>
      <c r="M39" s="1" t="s">
        <v>428</v>
      </c>
    </row>
    <row r="40" spans="1:13">
      <c r="A40" s="1" t="s">
        <v>237</v>
      </c>
      <c r="C40" s="6">
        <v>290000</v>
      </c>
      <c r="D40" s="4"/>
      <c r="E40" s="6">
        <v>979230</v>
      </c>
      <c r="F40" s="4"/>
      <c r="G40" s="6">
        <v>975744</v>
      </c>
      <c r="H40" s="4"/>
      <c r="I40" s="9">
        <v>-3.5599399528200731E-3</v>
      </c>
      <c r="K40" s="6">
        <v>282965760000</v>
      </c>
      <c r="M40" s="1" t="s">
        <v>428</v>
      </c>
    </row>
    <row r="41" spans="1:13">
      <c r="A41" s="1" t="s">
        <v>240</v>
      </c>
      <c r="C41" s="6">
        <v>5905800</v>
      </c>
      <c r="D41" s="4"/>
      <c r="E41" s="6">
        <v>928240</v>
      </c>
      <c r="F41" s="4"/>
      <c r="G41" s="6">
        <v>906333</v>
      </c>
      <c r="H41" s="4"/>
      <c r="I41" s="9">
        <v>-2.3600577436869774E-2</v>
      </c>
      <c r="K41" s="6">
        <v>5352621431400</v>
      </c>
      <c r="M41" s="1" t="s">
        <v>428</v>
      </c>
    </row>
    <row r="42" spans="1:13">
      <c r="A42" s="1" t="s">
        <v>280</v>
      </c>
      <c r="C42" s="6">
        <v>1500000</v>
      </c>
      <c r="D42" s="4"/>
      <c r="E42" s="6">
        <v>1000000</v>
      </c>
      <c r="F42" s="4"/>
      <c r="G42" s="6">
        <v>1005237</v>
      </c>
      <c r="H42" s="4"/>
      <c r="I42" s="9">
        <v>5.2370000000000003E-3</v>
      </c>
      <c r="K42" s="6">
        <v>1507855500000</v>
      </c>
      <c r="M42" s="1" t="s">
        <v>428</v>
      </c>
    </row>
    <row r="43" spans="1:13">
      <c r="A43" s="1" t="s">
        <v>199</v>
      </c>
      <c r="C43" s="6">
        <v>4532551</v>
      </c>
      <c r="D43" s="4"/>
      <c r="E43" s="6">
        <v>968506</v>
      </c>
      <c r="F43" s="4"/>
      <c r="G43" s="6">
        <v>975506</v>
      </c>
      <c r="H43" s="4"/>
      <c r="I43" s="9">
        <v>7.2276268809898956E-3</v>
      </c>
      <c r="K43" s="6">
        <v>4421530695806</v>
      </c>
      <c r="M43" s="1" t="s">
        <v>428</v>
      </c>
    </row>
    <row r="44" spans="1:13">
      <c r="A44" s="1" t="s">
        <v>242</v>
      </c>
      <c r="C44" s="6">
        <v>3066800</v>
      </c>
      <c r="D44" s="4"/>
      <c r="E44" s="6">
        <v>976000</v>
      </c>
      <c r="F44" s="4"/>
      <c r="G44" s="6">
        <v>966486</v>
      </c>
      <c r="H44" s="4"/>
      <c r="I44" s="9">
        <v>-9.7479508196721305E-3</v>
      </c>
      <c r="K44" s="6">
        <v>2964019264800</v>
      </c>
      <c r="M44" s="1" t="s">
        <v>428</v>
      </c>
    </row>
    <row r="45" spans="1:13">
      <c r="A45" s="1" t="s">
        <v>226</v>
      </c>
      <c r="C45" s="6">
        <v>729420</v>
      </c>
      <c r="D45" s="4"/>
      <c r="E45" s="6">
        <v>924300</v>
      </c>
      <c r="F45" s="4"/>
      <c r="G45" s="6">
        <v>975567</v>
      </c>
      <c r="H45" s="4"/>
      <c r="I45" s="9">
        <v>5.5465757870821163E-2</v>
      </c>
      <c r="K45" s="6">
        <v>711598081140</v>
      </c>
      <c r="M45" s="1" t="s">
        <v>428</v>
      </c>
    </row>
    <row r="46" spans="1:13">
      <c r="A46" s="1" t="s">
        <v>202</v>
      </c>
      <c r="C46" s="6">
        <v>2879132</v>
      </c>
      <c r="D46" s="4"/>
      <c r="E46" s="6">
        <v>958480</v>
      </c>
      <c r="F46" s="4"/>
      <c r="G46" s="6">
        <v>954926.14450000005</v>
      </c>
      <c r="H46" s="4"/>
      <c r="I46" s="9">
        <v>-3.7078035013771251E-3</v>
      </c>
      <c r="K46" s="6">
        <v>2749358420266.5698</v>
      </c>
      <c r="M46" s="1" t="s">
        <v>428</v>
      </c>
    </row>
    <row r="47" spans="1:13">
      <c r="A47" s="1" t="s">
        <v>245</v>
      </c>
      <c r="C47" s="6">
        <v>195100</v>
      </c>
      <c r="D47" s="4"/>
      <c r="E47" s="6">
        <v>943600</v>
      </c>
      <c r="F47" s="4"/>
      <c r="G47" s="6">
        <v>908960</v>
      </c>
      <c r="H47" s="4"/>
      <c r="I47" s="9">
        <v>-3.6710470538363717E-2</v>
      </c>
      <c r="K47" s="6">
        <v>177338096000</v>
      </c>
      <c r="M47" s="1" t="s">
        <v>428</v>
      </c>
    </row>
    <row r="48" spans="1:13">
      <c r="A48" s="1" t="s">
        <v>217</v>
      </c>
      <c r="C48" s="6">
        <v>1485300</v>
      </c>
      <c r="D48" s="4"/>
      <c r="E48" s="6">
        <v>956440</v>
      </c>
      <c r="F48" s="4"/>
      <c r="G48" s="6">
        <v>951794.96950000001</v>
      </c>
      <c r="H48" s="4"/>
      <c r="I48" s="9">
        <v>-4.8565832671155469E-3</v>
      </c>
      <c r="K48" s="6">
        <v>1413701068198.3501</v>
      </c>
      <c r="M48" s="1" t="s">
        <v>428</v>
      </c>
    </row>
    <row r="49" spans="1:13">
      <c r="A49" s="1" t="s">
        <v>186</v>
      </c>
      <c r="C49" s="6">
        <v>2000000</v>
      </c>
      <c r="D49" s="4"/>
      <c r="E49" s="6">
        <v>1000000</v>
      </c>
      <c r="F49" s="4"/>
      <c r="G49" s="6">
        <v>988803.86809999996</v>
      </c>
      <c r="H49" s="4"/>
      <c r="I49" s="9">
        <v>-1.1196131900000036E-2</v>
      </c>
      <c r="K49" s="6">
        <v>1977607736200</v>
      </c>
      <c r="M49" s="1" t="s">
        <v>428</v>
      </c>
    </row>
    <row r="50" spans="1:13">
      <c r="A50" s="1" t="s">
        <v>195</v>
      </c>
      <c r="C50" s="6">
        <v>9308688</v>
      </c>
      <c r="D50" s="4"/>
      <c r="E50" s="6">
        <v>938064</v>
      </c>
      <c r="F50" s="4"/>
      <c r="G50" s="6">
        <v>937918.87349999999</v>
      </c>
      <c r="H50" s="4"/>
      <c r="I50" s="9">
        <v>-1.5470852734996018E-4</v>
      </c>
      <c r="K50" s="6">
        <v>8730794162722.9697</v>
      </c>
      <c r="M50" s="1" t="s">
        <v>428</v>
      </c>
    </row>
    <row r="51" spans="1:13">
      <c r="A51" s="1" t="s">
        <v>212</v>
      </c>
      <c r="C51" s="6">
        <v>671500</v>
      </c>
      <c r="D51" s="4"/>
      <c r="E51" s="6">
        <v>956500</v>
      </c>
      <c r="F51" s="4"/>
      <c r="G51" s="6">
        <v>950070</v>
      </c>
      <c r="H51" s="4"/>
      <c r="I51" s="9">
        <v>-6.7224255096706743E-3</v>
      </c>
      <c r="K51" s="6">
        <v>637972005000</v>
      </c>
      <c r="M51" s="1" t="s">
        <v>428</v>
      </c>
    </row>
    <row r="52" spans="1:13">
      <c r="A52" s="1" t="s">
        <v>197</v>
      </c>
      <c r="C52" s="6">
        <v>89979</v>
      </c>
      <c r="D52" s="4"/>
      <c r="E52" s="6">
        <v>920010</v>
      </c>
      <c r="F52" s="4"/>
      <c r="G52" s="6">
        <v>980395.98199999996</v>
      </c>
      <c r="H52" s="4"/>
      <c r="I52" s="9">
        <v>6.5636223519309533E-2</v>
      </c>
      <c r="K52" s="6">
        <v>88215050064.378006</v>
      </c>
      <c r="M52" s="1" t="s">
        <v>428</v>
      </c>
    </row>
    <row r="53" spans="1:13">
      <c r="A53" s="1" t="s">
        <v>204</v>
      </c>
      <c r="C53" s="6">
        <v>5671936</v>
      </c>
      <c r="D53" s="4"/>
      <c r="E53" s="6">
        <v>918000</v>
      </c>
      <c r="F53" s="4"/>
      <c r="G53" s="6">
        <v>914373.84479999996</v>
      </c>
      <c r="H53" s="4"/>
      <c r="I53" s="9">
        <v>-3.9500601307189947E-3</v>
      </c>
      <c r="K53" s="6">
        <v>5186269927779.5303</v>
      </c>
      <c r="M53" s="1" t="s">
        <v>428</v>
      </c>
    </row>
    <row r="54" spans="1:13">
      <c r="A54" s="1" t="s">
        <v>192</v>
      </c>
      <c r="C54" s="6">
        <v>2709000</v>
      </c>
      <c r="D54" s="4"/>
      <c r="E54" s="6">
        <v>958340</v>
      </c>
      <c r="F54" s="4"/>
      <c r="G54" s="6">
        <v>954945.49529999995</v>
      </c>
      <c r="H54" s="4"/>
      <c r="I54" s="9">
        <v>-3.5420672204019956E-3</v>
      </c>
      <c r="K54" s="6">
        <v>2586947346767.7002</v>
      </c>
      <c r="M54" s="1" t="s">
        <v>428</v>
      </c>
    </row>
    <row r="55" spans="1:13">
      <c r="A55" s="1" t="s">
        <v>89</v>
      </c>
      <c r="C55" s="6">
        <v>4000000</v>
      </c>
      <c r="D55" s="4"/>
      <c r="E55" s="6">
        <v>1000000</v>
      </c>
      <c r="F55" s="4"/>
      <c r="G55" s="6">
        <v>955291.78969999996</v>
      </c>
      <c r="H55" s="4"/>
      <c r="I55" s="9">
        <v>-4.4708210300000037E-2</v>
      </c>
      <c r="K55" s="6">
        <v>3821167158800</v>
      </c>
      <c r="M55" s="1" t="s">
        <v>428</v>
      </c>
    </row>
    <row r="56" spans="1:13">
      <c r="A56" s="1" t="s">
        <v>315</v>
      </c>
      <c r="C56" s="6">
        <v>2150000</v>
      </c>
      <c r="D56" s="4"/>
      <c r="E56" s="6">
        <v>919500</v>
      </c>
      <c r="F56" s="4"/>
      <c r="G56" s="6">
        <v>916383.99399999995</v>
      </c>
      <c r="H56" s="4"/>
      <c r="I56" s="9">
        <v>-3.3888047852094097E-3</v>
      </c>
      <c r="K56" s="6">
        <v>1970225587100</v>
      </c>
      <c r="M56" s="1" t="s">
        <v>428</v>
      </c>
    </row>
    <row r="57" spans="1:13">
      <c r="A57" s="1" t="s">
        <v>208</v>
      </c>
      <c r="C57" s="6">
        <v>9938205</v>
      </c>
      <c r="D57" s="4"/>
      <c r="E57" s="6">
        <v>896707</v>
      </c>
      <c r="F57" s="4"/>
      <c r="G57" s="6">
        <v>896666.43409999995</v>
      </c>
      <c r="H57" s="4"/>
      <c r="I57" s="9">
        <v>-4.5238745766504638E-5</v>
      </c>
      <c r="K57" s="6">
        <v>8911254838704.7891</v>
      </c>
      <c r="M57" s="1" t="s">
        <v>428</v>
      </c>
    </row>
    <row r="58" spans="1:13">
      <c r="A58" s="1" t="s">
        <v>222</v>
      </c>
      <c r="C58" s="6">
        <v>1731077</v>
      </c>
      <c r="D58" s="4"/>
      <c r="E58" s="6">
        <v>891500</v>
      </c>
      <c r="F58" s="4"/>
      <c r="G58" s="6">
        <v>891547.68960000004</v>
      </c>
      <c r="H58" s="4"/>
      <c r="I58" s="9">
        <v>5.3493662366844123E-5</v>
      </c>
      <c r="K58" s="6">
        <v>1543337699869.7</v>
      </c>
      <c r="M58" s="1" t="s">
        <v>428</v>
      </c>
    </row>
    <row r="59" spans="1:13">
      <c r="A59" s="1" t="s">
        <v>79</v>
      </c>
      <c r="C59" s="6">
        <v>1500000</v>
      </c>
      <c r="D59" s="4"/>
      <c r="E59" s="6">
        <v>2104169.7466000002</v>
      </c>
      <c r="F59" s="4"/>
      <c r="G59" s="6">
        <v>2111487.8259999999</v>
      </c>
      <c r="H59" s="4"/>
      <c r="I59" s="9">
        <v>3.4778940300916957E-3</v>
      </c>
      <c r="K59" s="6">
        <v>3167231739000</v>
      </c>
      <c r="M59" s="1" t="s">
        <v>428</v>
      </c>
    </row>
    <row r="60" spans="1:13">
      <c r="A60" s="1" t="s">
        <v>219</v>
      </c>
      <c r="C60" s="6">
        <v>1180000</v>
      </c>
      <c r="D60" s="4"/>
      <c r="E60" s="6">
        <v>910240</v>
      </c>
      <c r="F60" s="4"/>
      <c r="G60" s="6">
        <v>905639</v>
      </c>
      <c r="H60" s="4"/>
      <c r="I60" s="9">
        <v>-5.054710845491299E-3</v>
      </c>
      <c r="K60" s="6">
        <v>1068654020000</v>
      </c>
      <c r="M60" s="1" t="s">
        <v>428</v>
      </c>
    </row>
    <row r="61" spans="1:13">
      <c r="A61" s="1" t="s">
        <v>225</v>
      </c>
      <c r="C61" s="6">
        <v>1614000</v>
      </c>
      <c r="D61" s="4"/>
      <c r="E61" s="6">
        <v>878000</v>
      </c>
      <c r="F61" s="4"/>
      <c r="G61" s="6">
        <v>874416.34970000002</v>
      </c>
      <c r="H61" s="4"/>
      <c r="I61" s="9">
        <v>-4.0816062642368787E-3</v>
      </c>
      <c r="K61" s="6">
        <v>1411307988415.8</v>
      </c>
      <c r="M61" s="1" t="s">
        <v>428</v>
      </c>
    </row>
    <row r="62" spans="1:13">
      <c r="A62" s="1" t="s">
        <v>83</v>
      </c>
      <c r="C62" s="6">
        <v>3000000</v>
      </c>
      <c r="D62" s="4"/>
      <c r="E62" s="6">
        <v>999990</v>
      </c>
      <c r="F62" s="4"/>
      <c r="G62" s="6">
        <v>985865.60439999995</v>
      </c>
      <c r="H62" s="4"/>
      <c r="I62" s="9">
        <v>-1.4124536845368501E-2</v>
      </c>
      <c r="K62" s="6">
        <v>2957596813200</v>
      </c>
      <c r="M62" s="1" t="s">
        <v>428</v>
      </c>
    </row>
    <row r="63" spans="1:13">
      <c r="A63" s="1" t="s">
        <v>227</v>
      </c>
      <c r="C63" s="6">
        <v>14725737</v>
      </c>
      <c r="D63" s="4"/>
      <c r="E63" s="6">
        <v>877280</v>
      </c>
      <c r="F63" s="4"/>
      <c r="G63" s="6">
        <v>868186.06259999995</v>
      </c>
      <c r="H63" s="4"/>
      <c r="I63" s="9">
        <v>-1.0366060322816038E-2</v>
      </c>
      <c r="K63" s="6">
        <v>12784679624913.1</v>
      </c>
      <c r="M63" s="1" t="s">
        <v>428</v>
      </c>
    </row>
    <row r="64" spans="1:13">
      <c r="A64" s="1" t="s">
        <v>173</v>
      </c>
      <c r="C64" s="6">
        <v>1800000</v>
      </c>
      <c r="D64" s="4"/>
      <c r="E64" s="6">
        <v>1000000</v>
      </c>
      <c r="F64" s="4"/>
      <c r="G64" s="6">
        <v>948683.95700000005</v>
      </c>
      <c r="H64" s="4"/>
      <c r="I64" s="9">
        <v>-5.131604299999995E-2</v>
      </c>
      <c r="K64" s="6">
        <v>1707631122600</v>
      </c>
      <c r="M64" s="1" t="s">
        <v>428</v>
      </c>
    </row>
    <row r="65" spans="1:13">
      <c r="A65" s="1" t="s">
        <v>223</v>
      </c>
      <c r="C65" s="6">
        <v>3240000</v>
      </c>
      <c r="D65" s="4"/>
      <c r="E65" s="6">
        <v>877420</v>
      </c>
      <c r="F65" s="4"/>
      <c r="G65" s="6">
        <v>864669</v>
      </c>
      <c r="H65" s="4"/>
      <c r="I65" s="9">
        <v>-1.4532379020309544E-2</v>
      </c>
      <c r="K65" s="6">
        <v>2801527560000</v>
      </c>
      <c r="M65" s="1" t="s">
        <v>428</v>
      </c>
    </row>
    <row r="66" spans="1:13">
      <c r="A66" s="1" t="s">
        <v>228</v>
      </c>
      <c r="C66" s="6">
        <v>6095000</v>
      </c>
      <c r="D66" s="4"/>
      <c r="E66" s="6">
        <v>851270</v>
      </c>
      <c r="F66" s="4"/>
      <c r="G66" s="6">
        <v>844535.82059999998</v>
      </c>
      <c r="H66" s="4"/>
      <c r="I66" s="9">
        <v>-7.9107444171649683E-3</v>
      </c>
      <c r="K66" s="6">
        <v>5147445826557</v>
      </c>
      <c r="M66" s="1" t="s">
        <v>428</v>
      </c>
    </row>
    <row r="67" spans="1:13">
      <c r="A67" s="1" t="s">
        <v>248</v>
      </c>
      <c r="C67" s="6">
        <v>3000000</v>
      </c>
      <c r="D67" s="4"/>
      <c r="E67" s="6">
        <v>913500</v>
      </c>
      <c r="F67" s="4"/>
      <c r="G67" s="6">
        <v>823064</v>
      </c>
      <c r="H67" s="4"/>
      <c r="I67" s="9">
        <v>-9.8999452654625064E-2</v>
      </c>
      <c r="K67" s="6">
        <v>2469192000000</v>
      </c>
      <c r="M67" s="1" t="s">
        <v>428</v>
      </c>
    </row>
    <row r="68" spans="1:13">
      <c r="A68" s="1" t="s">
        <v>176</v>
      </c>
      <c r="C68" s="6">
        <v>3000000</v>
      </c>
      <c r="D68" s="4"/>
      <c r="E68" s="6">
        <v>990000</v>
      </c>
      <c r="F68" s="4"/>
      <c r="G68" s="6">
        <v>952101.88470000005</v>
      </c>
      <c r="H68" s="4"/>
      <c r="I68" s="9">
        <v>-3.8280924545454495E-2</v>
      </c>
      <c r="K68" s="6">
        <v>2856305654100</v>
      </c>
      <c r="M68" s="1" t="s">
        <v>428</v>
      </c>
    </row>
    <row r="69" spans="1:13">
      <c r="A69" s="1" t="s">
        <v>300</v>
      </c>
      <c r="C69" s="6">
        <v>1370000</v>
      </c>
      <c r="D69" s="4"/>
      <c r="E69" s="6">
        <v>971220</v>
      </c>
      <c r="F69" s="4"/>
      <c r="G69" s="6">
        <v>927608</v>
      </c>
      <c r="H69" s="4"/>
      <c r="I69" s="9">
        <v>-4.4904347109820636E-2</v>
      </c>
      <c r="K69" s="6">
        <v>1270822960000</v>
      </c>
      <c r="M69" s="1" t="s">
        <v>428</v>
      </c>
    </row>
    <row r="70" spans="1:13">
      <c r="A70" s="1" t="s">
        <v>297</v>
      </c>
      <c r="C70" s="6">
        <v>7092228</v>
      </c>
      <c r="D70" s="4"/>
      <c r="E70" s="6">
        <v>812442</v>
      </c>
      <c r="F70" s="4"/>
      <c r="G70" s="6">
        <v>819553.48670000001</v>
      </c>
      <c r="H70" s="4"/>
      <c r="I70" s="9">
        <v>8.7532238609033114E-3</v>
      </c>
      <c r="K70" s="6">
        <v>5812460185871.3701</v>
      </c>
      <c r="M70" s="1" t="s">
        <v>428</v>
      </c>
    </row>
    <row r="71" spans="1:13" ht="25.5" thickBot="1">
      <c r="I71" s="4"/>
      <c r="K71" s="15">
        <f>SUM(K8:K70)</f>
        <v>190343324271212.19</v>
      </c>
    </row>
    <row r="72" spans="1:13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4"/>
  <sheetViews>
    <sheetView rightToLeft="1" workbookViewId="0">
      <selection activeCell="S13" sqref="S13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3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3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3" ht="24.75">
      <c r="A6" s="21" t="s">
        <v>317</v>
      </c>
      <c r="C6" s="22" t="s">
        <v>318</v>
      </c>
      <c r="D6" s="22" t="s">
        <v>318</v>
      </c>
      <c r="E6" s="22" t="s">
        <v>318</v>
      </c>
      <c r="F6" s="22" t="s">
        <v>318</v>
      </c>
      <c r="G6" s="22" t="s">
        <v>318</v>
      </c>
      <c r="H6" s="22" t="s">
        <v>318</v>
      </c>
      <c r="I6" s="22" t="s">
        <v>318</v>
      </c>
      <c r="K6" s="22" t="s">
        <v>427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23" ht="24.75">
      <c r="A7" s="22" t="s">
        <v>317</v>
      </c>
      <c r="C7" s="22" t="s">
        <v>319</v>
      </c>
      <c r="E7" s="22" t="s">
        <v>320</v>
      </c>
      <c r="G7" s="22" t="s">
        <v>321</v>
      </c>
      <c r="I7" s="22" t="s">
        <v>77</v>
      </c>
      <c r="K7" s="22" t="s">
        <v>322</v>
      </c>
      <c r="M7" s="22" t="s">
        <v>323</v>
      </c>
      <c r="O7" s="22" t="s">
        <v>324</v>
      </c>
      <c r="Q7" s="22" t="s">
        <v>322</v>
      </c>
      <c r="S7" s="22" t="s">
        <v>316</v>
      </c>
    </row>
    <row r="8" spans="1:23">
      <c r="A8" s="1" t="s">
        <v>325</v>
      </c>
      <c r="C8" s="4" t="s">
        <v>326</v>
      </c>
      <c r="D8" s="4"/>
      <c r="E8" s="4" t="s">
        <v>327</v>
      </c>
      <c r="F8" s="4"/>
      <c r="G8" s="4" t="s">
        <v>328</v>
      </c>
      <c r="H8" s="4"/>
      <c r="I8" s="6">
        <v>8</v>
      </c>
      <c r="J8" s="4"/>
      <c r="K8" s="6">
        <v>1660649584142</v>
      </c>
      <c r="L8" s="4"/>
      <c r="M8" s="6">
        <v>2407025023279</v>
      </c>
      <c r="N8" s="4"/>
      <c r="O8" s="6">
        <v>560000670000</v>
      </c>
      <c r="P8" s="4"/>
      <c r="Q8" s="6">
        <v>3507673937421</v>
      </c>
      <c r="R8" s="4"/>
      <c r="S8" s="9" t="e">
        <f>Q8/سهام!$Y$59</f>
        <v>#DIV/0!</v>
      </c>
      <c r="T8" s="4"/>
      <c r="U8" s="4"/>
      <c r="V8" s="4"/>
      <c r="W8" s="4"/>
    </row>
    <row r="9" spans="1:23">
      <c r="A9" s="1" t="s">
        <v>329</v>
      </c>
      <c r="C9" s="4" t="s">
        <v>330</v>
      </c>
      <c r="D9" s="4"/>
      <c r="E9" s="4" t="s">
        <v>327</v>
      </c>
      <c r="F9" s="4"/>
      <c r="G9" s="4" t="s">
        <v>331</v>
      </c>
      <c r="H9" s="4"/>
      <c r="I9" s="6">
        <v>8</v>
      </c>
      <c r="J9" s="4"/>
      <c r="K9" s="6">
        <v>8470593765430</v>
      </c>
      <c r="L9" s="4"/>
      <c r="M9" s="6">
        <v>52326003400656</v>
      </c>
      <c r="N9" s="4"/>
      <c r="O9" s="6">
        <v>60791317506452</v>
      </c>
      <c r="P9" s="4"/>
      <c r="Q9" s="6">
        <v>5279659634</v>
      </c>
      <c r="R9" s="4"/>
      <c r="S9" s="9" t="e">
        <f>Q9/سهام!$Y$59</f>
        <v>#DIV/0!</v>
      </c>
      <c r="T9" s="4"/>
      <c r="U9" s="4"/>
      <c r="V9" s="4"/>
      <c r="W9" s="4"/>
    </row>
    <row r="10" spans="1:23">
      <c r="A10" s="1" t="s">
        <v>332</v>
      </c>
      <c r="C10" s="4" t="s">
        <v>333</v>
      </c>
      <c r="D10" s="4"/>
      <c r="E10" s="4" t="s">
        <v>327</v>
      </c>
      <c r="F10" s="4"/>
      <c r="G10" s="4" t="s">
        <v>334</v>
      </c>
      <c r="H10" s="4"/>
      <c r="I10" s="6">
        <v>8</v>
      </c>
      <c r="J10" s="4"/>
      <c r="K10" s="6">
        <v>1000383260106</v>
      </c>
      <c r="L10" s="4"/>
      <c r="M10" s="6">
        <v>2763358466668</v>
      </c>
      <c r="N10" s="4"/>
      <c r="O10" s="6">
        <v>2500001170000</v>
      </c>
      <c r="P10" s="4"/>
      <c r="Q10" s="6">
        <v>1263740556774</v>
      </c>
      <c r="R10" s="4"/>
      <c r="S10" s="9" t="e">
        <f>Q10/سهام!$Y$59</f>
        <v>#DIV/0!</v>
      </c>
      <c r="T10" s="4"/>
      <c r="U10" s="4"/>
      <c r="V10" s="4"/>
      <c r="W10" s="4"/>
    </row>
    <row r="11" spans="1:23">
      <c r="A11" s="1" t="s">
        <v>332</v>
      </c>
      <c r="C11" s="4" t="s">
        <v>335</v>
      </c>
      <c r="D11" s="4"/>
      <c r="E11" s="4" t="s">
        <v>336</v>
      </c>
      <c r="F11" s="4"/>
      <c r="G11" s="4" t="s">
        <v>293</v>
      </c>
      <c r="H11" s="4"/>
      <c r="I11" s="6">
        <v>8</v>
      </c>
      <c r="J11" s="4"/>
      <c r="K11" s="6">
        <v>1029659000000</v>
      </c>
      <c r="L11" s="4"/>
      <c r="M11" s="6">
        <v>0</v>
      </c>
      <c r="N11" s="4"/>
      <c r="O11" s="6">
        <v>0</v>
      </c>
      <c r="P11" s="4"/>
      <c r="Q11" s="6">
        <v>1029659000000</v>
      </c>
      <c r="R11" s="4"/>
      <c r="S11" s="9" t="e">
        <f>Q11/سهام!$Y$59</f>
        <v>#DIV/0!</v>
      </c>
      <c r="T11" s="4"/>
      <c r="U11" s="4"/>
      <c r="V11" s="4"/>
      <c r="W11" s="4"/>
    </row>
    <row r="12" spans="1:23">
      <c r="A12" s="1" t="s">
        <v>332</v>
      </c>
      <c r="C12" s="4" t="s">
        <v>337</v>
      </c>
      <c r="D12" s="4"/>
      <c r="E12" s="4" t="s">
        <v>336</v>
      </c>
      <c r="F12" s="4"/>
      <c r="G12" s="4" t="s">
        <v>338</v>
      </c>
      <c r="H12" s="4"/>
      <c r="I12" s="6">
        <v>8</v>
      </c>
      <c r="J12" s="4"/>
      <c r="K12" s="6">
        <v>3000000000000</v>
      </c>
      <c r="L12" s="4"/>
      <c r="M12" s="6">
        <v>0</v>
      </c>
      <c r="N12" s="4"/>
      <c r="O12" s="6">
        <v>0</v>
      </c>
      <c r="P12" s="4"/>
      <c r="Q12" s="6">
        <v>3000000000000</v>
      </c>
      <c r="R12" s="4"/>
      <c r="S12" s="9" t="e">
        <f>Q12/سهام!$Y$59</f>
        <v>#DIV/0!</v>
      </c>
      <c r="T12" s="4"/>
      <c r="U12" s="4"/>
      <c r="V12" s="4"/>
      <c r="W12" s="4"/>
    </row>
    <row r="13" spans="1:23" ht="24.75" thickBot="1">
      <c r="C13" s="4"/>
      <c r="D13" s="4"/>
      <c r="E13" s="4"/>
      <c r="F13" s="4"/>
      <c r="G13" s="4"/>
      <c r="H13" s="4"/>
      <c r="I13" s="4"/>
      <c r="J13" s="4"/>
      <c r="K13" s="7">
        <f>SUM(K8:K12)</f>
        <v>15161285609678</v>
      </c>
      <c r="L13" s="4"/>
      <c r="M13" s="7">
        <f>SUM(M8:M12)</f>
        <v>57496386890603</v>
      </c>
      <c r="N13" s="4"/>
      <c r="O13" s="7">
        <f>SUM(O8:O12)</f>
        <v>63851319346452</v>
      </c>
      <c r="P13" s="4"/>
      <c r="Q13" s="7">
        <f>SUM(Q8:Q12)</f>
        <v>8806353153829</v>
      </c>
      <c r="R13" s="4"/>
      <c r="S13" s="10" t="e">
        <f>SUM(S8:S12)</f>
        <v>#DIV/0!</v>
      </c>
      <c r="T13" s="4"/>
      <c r="U13" s="4"/>
      <c r="V13" s="4"/>
      <c r="W13" s="4"/>
    </row>
    <row r="14" spans="1:23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7"/>
  <sheetViews>
    <sheetView rightToLeft="1" workbookViewId="0">
      <selection activeCell="I85" sqref="I85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340</v>
      </c>
      <c r="B6" s="22" t="s">
        <v>340</v>
      </c>
      <c r="C6" s="22" t="s">
        <v>340</v>
      </c>
      <c r="D6" s="22" t="s">
        <v>340</v>
      </c>
      <c r="E6" s="22" t="s">
        <v>340</v>
      </c>
      <c r="F6" s="22" t="s">
        <v>340</v>
      </c>
      <c r="G6" s="22" t="s">
        <v>340</v>
      </c>
      <c r="I6" s="22" t="s">
        <v>341</v>
      </c>
      <c r="J6" s="22" t="s">
        <v>341</v>
      </c>
      <c r="K6" s="22" t="s">
        <v>341</v>
      </c>
      <c r="L6" s="22" t="s">
        <v>341</v>
      </c>
      <c r="M6" s="22" t="s">
        <v>341</v>
      </c>
      <c r="O6" s="22" t="s">
        <v>342</v>
      </c>
      <c r="P6" s="22" t="s">
        <v>342</v>
      </c>
      <c r="Q6" s="22" t="s">
        <v>342</v>
      </c>
      <c r="R6" s="22" t="s">
        <v>342</v>
      </c>
      <c r="S6" s="22" t="s">
        <v>342</v>
      </c>
    </row>
    <row r="7" spans="1:19" ht="24.75">
      <c r="A7" s="22" t="s">
        <v>343</v>
      </c>
      <c r="C7" s="22" t="s">
        <v>344</v>
      </c>
      <c r="E7" s="22" t="s">
        <v>76</v>
      </c>
      <c r="G7" s="22" t="s">
        <v>77</v>
      </c>
      <c r="I7" s="22" t="s">
        <v>345</v>
      </c>
      <c r="K7" s="22" t="s">
        <v>346</v>
      </c>
      <c r="M7" s="22" t="s">
        <v>347</v>
      </c>
      <c r="O7" s="22" t="s">
        <v>345</v>
      </c>
      <c r="Q7" s="22" t="s">
        <v>346</v>
      </c>
      <c r="S7" s="22" t="s">
        <v>347</v>
      </c>
    </row>
    <row r="8" spans="1:19">
      <c r="A8" s="1" t="s">
        <v>300</v>
      </c>
      <c r="C8" s="4" t="s">
        <v>429</v>
      </c>
      <c r="D8" s="4"/>
      <c r="E8" s="4" t="s">
        <v>302</v>
      </c>
      <c r="F8" s="4"/>
      <c r="G8" s="6">
        <v>16</v>
      </c>
      <c r="I8" s="6">
        <v>11931765768</v>
      </c>
      <c r="J8" s="4"/>
      <c r="K8" s="4">
        <v>0</v>
      </c>
      <c r="L8" s="4"/>
      <c r="M8" s="6">
        <v>11931765768</v>
      </c>
      <c r="N8" s="4"/>
      <c r="O8" s="6">
        <v>11931765768</v>
      </c>
      <c r="P8" s="4"/>
      <c r="Q8" s="6">
        <v>0</v>
      </c>
      <c r="R8" s="4"/>
      <c r="S8" s="6">
        <v>11931765768</v>
      </c>
    </row>
    <row r="9" spans="1:19">
      <c r="A9" s="1" t="s">
        <v>176</v>
      </c>
      <c r="C9" s="4" t="s">
        <v>429</v>
      </c>
      <c r="D9" s="4"/>
      <c r="E9" s="4" t="s">
        <v>178</v>
      </c>
      <c r="F9" s="4"/>
      <c r="G9" s="6">
        <v>18</v>
      </c>
      <c r="I9" s="6">
        <v>45548951758</v>
      </c>
      <c r="J9" s="4"/>
      <c r="K9" s="4">
        <v>0</v>
      </c>
      <c r="L9" s="4"/>
      <c r="M9" s="6">
        <v>45548951758</v>
      </c>
      <c r="N9" s="4"/>
      <c r="O9" s="6">
        <v>246357444908</v>
      </c>
      <c r="P9" s="4"/>
      <c r="Q9" s="6">
        <v>0</v>
      </c>
      <c r="R9" s="4"/>
      <c r="S9" s="6">
        <v>246357444908</v>
      </c>
    </row>
    <row r="10" spans="1:19">
      <c r="A10" s="1" t="s">
        <v>248</v>
      </c>
      <c r="C10" s="4" t="s">
        <v>429</v>
      </c>
      <c r="D10" s="4"/>
      <c r="E10" s="4" t="s">
        <v>250</v>
      </c>
      <c r="F10" s="4"/>
      <c r="G10" s="6">
        <v>18</v>
      </c>
      <c r="I10" s="6">
        <v>44081122838</v>
      </c>
      <c r="J10" s="4"/>
      <c r="K10" s="4">
        <v>0</v>
      </c>
      <c r="L10" s="4"/>
      <c r="M10" s="6">
        <v>44081122838</v>
      </c>
      <c r="N10" s="4"/>
      <c r="O10" s="6">
        <v>89469499214</v>
      </c>
      <c r="P10" s="4"/>
      <c r="Q10" s="6">
        <v>0</v>
      </c>
      <c r="R10" s="4"/>
      <c r="S10" s="6">
        <v>89469499214</v>
      </c>
    </row>
    <row r="11" spans="1:19">
      <c r="A11" s="1" t="s">
        <v>173</v>
      </c>
      <c r="C11" s="4" t="s">
        <v>429</v>
      </c>
      <c r="D11" s="4"/>
      <c r="E11" s="4" t="s">
        <v>175</v>
      </c>
      <c r="F11" s="4"/>
      <c r="G11" s="6">
        <v>18</v>
      </c>
      <c r="I11" s="6">
        <v>27594586146</v>
      </c>
      <c r="J11" s="4"/>
      <c r="K11" s="4">
        <v>0</v>
      </c>
      <c r="L11" s="4"/>
      <c r="M11" s="6">
        <v>27594586146</v>
      </c>
      <c r="N11" s="4"/>
      <c r="O11" s="6">
        <v>187872794549</v>
      </c>
      <c r="P11" s="4"/>
      <c r="Q11" s="6">
        <v>0</v>
      </c>
      <c r="R11" s="4"/>
      <c r="S11" s="6">
        <v>187872794549</v>
      </c>
    </row>
    <row r="12" spans="1:19">
      <c r="A12" s="1" t="s">
        <v>83</v>
      </c>
      <c r="C12" s="4" t="s">
        <v>429</v>
      </c>
      <c r="D12" s="4"/>
      <c r="E12" s="4" t="s">
        <v>85</v>
      </c>
      <c r="F12" s="4"/>
      <c r="G12" s="6">
        <v>18</v>
      </c>
      <c r="I12" s="6">
        <v>45279755808</v>
      </c>
      <c r="J12" s="4"/>
      <c r="K12" s="4">
        <v>0</v>
      </c>
      <c r="L12" s="4"/>
      <c r="M12" s="6">
        <v>45279755808</v>
      </c>
      <c r="N12" s="4"/>
      <c r="O12" s="6">
        <v>202604204884</v>
      </c>
      <c r="P12" s="4"/>
      <c r="Q12" s="6">
        <v>0</v>
      </c>
      <c r="R12" s="4"/>
      <c r="S12" s="6">
        <v>202604204884</v>
      </c>
    </row>
    <row r="13" spans="1:19">
      <c r="A13" s="1" t="s">
        <v>89</v>
      </c>
      <c r="C13" s="4" t="s">
        <v>429</v>
      </c>
      <c r="D13" s="4"/>
      <c r="E13" s="4" t="s">
        <v>91</v>
      </c>
      <c r="F13" s="4"/>
      <c r="G13" s="6">
        <v>19</v>
      </c>
      <c r="I13" s="6">
        <v>62393543675</v>
      </c>
      <c r="J13" s="4"/>
      <c r="K13" s="4">
        <v>0</v>
      </c>
      <c r="L13" s="4"/>
      <c r="M13" s="6">
        <v>62393543675</v>
      </c>
      <c r="N13" s="4"/>
      <c r="O13" s="6">
        <v>118233216132</v>
      </c>
      <c r="P13" s="4"/>
      <c r="Q13" s="6">
        <v>0</v>
      </c>
      <c r="R13" s="4"/>
      <c r="S13" s="6">
        <v>118233216132</v>
      </c>
    </row>
    <row r="14" spans="1:19">
      <c r="A14" s="1" t="s">
        <v>186</v>
      </c>
      <c r="C14" s="4" t="s">
        <v>429</v>
      </c>
      <c r="D14" s="4"/>
      <c r="E14" s="4" t="s">
        <v>188</v>
      </c>
      <c r="F14" s="4"/>
      <c r="G14" s="6">
        <v>18</v>
      </c>
      <c r="I14" s="6">
        <v>29387415224</v>
      </c>
      <c r="J14" s="4"/>
      <c r="K14" s="4">
        <v>0</v>
      </c>
      <c r="L14" s="4"/>
      <c r="M14" s="6">
        <v>29387415224</v>
      </c>
      <c r="N14" s="4"/>
      <c r="O14" s="6">
        <v>206963167299</v>
      </c>
      <c r="P14" s="4"/>
      <c r="Q14" s="6">
        <v>0</v>
      </c>
      <c r="R14" s="4"/>
      <c r="S14" s="6">
        <v>206963167299</v>
      </c>
    </row>
    <row r="15" spans="1:19">
      <c r="A15" s="1" t="s">
        <v>245</v>
      </c>
      <c r="C15" s="4" t="s">
        <v>429</v>
      </c>
      <c r="D15" s="4"/>
      <c r="E15" s="4" t="s">
        <v>247</v>
      </c>
      <c r="F15" s="4"/>
      <c r="G15" s="6">
        <v>18</v>
      </c>
      <c r="I15" s="6">
        <v>2910748293</v>
      </c>
      <c r="J15" s="4"/>
      <c r="K15" s="4">
        <v>0</v>
      </c>
      <c r="L15" s="4"/>
      <c r="M15" s="6">
        <v>2910748293</v>
      </c>
      <c r="N15" s="4"/>
      <c r="O15" s="6">
        <v>57397530070</v>
      </c>
      <c r="P15" s="4"/>
      <c r="Q15" s="6">
        <v>0</v>
      </c>
      <c r="R15" s="4"/>
      <c r="S15" s="6">
        <v>57397530070</v>
      </c>
    </row>
    <row r="16" spans="1:19">
      <c r="A16" s="1" t="s">
        <v>242</v>
      </c>
      <c r="C16" s="4" t="s">
        <v>429</v>
      </c>
      <c r="D16" s="4"/>
      <c r="E16" s="4" t="s">
        <v>244</v>
      </c>
      <c r="F16" s="4"/>
      <c r="G16" s="6">
        <v>18</v>
      </c>
      <c r="I16" s="6">
        <v>46652385045</v>
      </c>
      <c r="J16" s="4"/>
      <c r="K16" s="4">
        <v>0</v>
      </c>
      <c r="L16" s="4"/>
      <c r="M16" s="6">
        <v>46652385045</v>
      </c>
      <c r="N16" s="4"/>
      <c r="O16" s="6">
        <v>494547485020</v>
      </c>
      <c r="P16" s="4"/>
      <c r="Q16" s="6">
        <v>0</v>
      </c>
      <c r="R16" s="4"/>
      <c r="S16" s="6">
        <v>494547485020</v>
      </c>
    </row>
    <row r="17" spans="1:19">
      <c r="A17" s="1" t="s">
        <v>280</v>
      </c>
      <c r="C17" s="4" t="s">
        <v>429</v>
      </c>
      <c r="D17" s="4"/>
      <c r="E17" s="4" t="s">
        <v>282</v>
      </c>
      <c r="F17" s="4"/>
      <c r="G17" s="6">
        <v>18</v>
      </c>
      <c r="I17" s="6">
        <v>23649858473</v>
      </c>
      <c r="J17" s="4"/>
      <c r="K17" s="4">
        <v>0</v>
      </c>
      <c r="L17" s="4"/>
      <c r="M17" s="6">
        <v>23649858473</v>
      </c>
      <c r="N17" s="4"/>
      <c r="O17" s="6">
        <v>369904403058</v>
      </c>
      <c r="P17" s="4"/>
      <c r="Q17" s="6">
        <v>0</v>
      </c>
      <c r="R17" s="4"/>
      <c r="S17" s="6">
        <v>369904403058</v>
      </c>
    </row>
    <row r="18" spans="1:19">
      <c r="A18" s="1" t="s">
        <v>237</v>
      </c>
      <c r="C18" s="4" t="s">
        <v>429</v>
      </c>
      <c r="D18" s="4"/>
      <c r="E18" s="4" t="s">
        <v>239</v>
      </c>
      <c r="F18" s="4"/>
      <c r="G18" s="6">
        <v>18</v>
      </c>
      <c r="I18" s="6">
        <v>4659529315</v>
      </c>
      <c r="J18" s="4"/>
      <c r="K18" s="4">
        <v>0</v>
      </c>
      <c r="L18" s="4"/>
      <c r="M18" s="6">
        <v>4659529315</v>
      </c>
      <c r="N18" s="4"/>
      <c r="O18" s="6">
        <v>30834225715</v>
      </c>
      <c r="P18" s="4"/>
      <c r="Q18" s="6">
        <v>0</v>
      </c>
      <c r="R18" s="4"/>
      <c r="S18" s="6">
        <v>30834225715</v>
      </c>
    </row>
    <row r="19" spans="1:19">
      <c r="A19" s="1" t="s">
        <v>240</v>
      </c>
      <c r="C19" s="4" t="s">
        <v>429</v>
      </c>
      <c r="D19" s="4"/>
      <c r="E19" s="4" t="s">
        <v>241</v>
      </c>
      <c r="F19" s="4"/>
      <c r="G19" s="6">
        <v>18</v>
      </c>
      <c r="I19" s="6">
        <v>77949305655</v>
      </c>
      <c r="J19" s="4"/>
      <c r="K19" s="4">
        <v>0</v>
      </c>
      <c r="L19" s="4"/>
      <c r="M19" s="6">
        <v>77949305655</v>
      </c>
      <c r="N19" s="4"/>
      <c r="O19" s="6">
        <v>452594600163</v>
      </c>
      <c r="P19" s="4"/>
      <c r="Q19" s="6">
        <v>0</v>
      </c>
      <c r="R19" s="4"/>
      <c r="S19" s="6">
        <v>452594600163</v>
      </c>
    </row>
    <row r="20" spans="1:19">
      <c r="A20" s="1" t="s">
        <v>234</v>
      </c>
      <c r="C20" s="4" t="s">
        <v>429</v>
      </c>
      <c r="D20" s="4"/>
      <c r="E20" s="4" t="s">
        <v>236</v>
      </c>
      <c r="F20" s="4"/>
      <c r="G20" s="6">
        <v>18</v>
      </c>
      <c r="I20" s="6">
        <v>10973230952</v>
      </c>
      <c r="J20" s="4"/>
      <c r="K20" s="4">
        <v>0</v>
      </c>
      <c r="L20" s="4"/>
      <c r="M20" s="6">
        <v>10973230952</v>
      </c>
      <c r="N20" s="4"/>
      <c r="O20" s="6">
        <v>257645354587</v>
      </c>
      <c r="P20" s="4"/>
      <c r="Q20" s="6">
        <v>0</v>
      </c>
      <c r="R20" s="4"/>
      <c r="S20" s="6">
        <v>257645354587</v>
      </c>
    </row>
    <row r="21" spans="1:19">
      <c r="A21" s="1" t="s">
        <v>348</v>
      </c>
      <c r="C21" s="4" t="s">
        <v>429</v>
      </c>
      <c r="D21" s="4"/>
      <c r="E21" s="4" t="s">
        <v>349</v>
      </c>
      <c r="F21" s="4"/>
      <c r="G21" s="6">
        <v>18</v>
      </c>
      <c r="I21" s="6">
        <v>0</v>
      </c>
      <c r="J21" s="4"/>
      <c r="K21" s="4">
        <v>0</v>
      </c>
      <c r="L21" s="4"/>
      <c r="M21" s="6">
        <v>0</v>
      </c>
      <c r="N21" s="4"/>
      <c r="O21" s="6">
        <v>22719496362</v>
      </c>
      <c r="P21" s="4"/>
      <c r="Q21" s="6">
        <v>0</v>
      </c>
      <c r="R21" s="4"/>
      <c r="S21" s="6">
        <v>22719496362</v>
      </c>
    </row>
    <row r="22" spans="1:19">
      <c r="A22" s="1" t="s">
        <v>157</v>
      </c>
      <c r="C22" s="4" t="s">
        <v>429</v>
      </c>
      <c r="D22" s="4"/>
      <c r="E22" s="4" t="s">
        <v>159</v>
      </c>
      <c r="F22" s="4"/>
      <c r="G22" s="6">
        <v>20</v>
      </c>
      <c r="I22" s="6">
        <v>33737040183</v>
      </c>
      <c r="J22" s="4"/>
      <c r="K22" s="4">
        <v>0</v>
      </c>
      <c r="L22" s="4"/>
      <c r="M22" s="6">
        <v>33737040183</v>
      </c>
      <c r="N22" s="4"/>
      <c r="O22" s="6">
        <v>230520918505</v>
      </c>
      <c r="P22" s="4"/>
      <c r="Q22" s="6">
        <v>0</v>
      </c>
      <c r="R22" s="4"/>
      <c r="S22" s="6">
        <v>230520918505</v>
      </c>
    </row>
    <row r="23" spans="1:19">
      <c r="A23" s="1" t="s">
        <v>273</v>
      </c>
      <c r="C23" s="4" t="s">
        <v>429</v>
      </c>
      <c r="D23" s="4"/>
      <c r="E23" s="4" t="s">
        <v>275</v>
      </c>
      <c r="F23" s="4"/>
      <c r="G23" s="6">
        <v>16</v>
      </c>
      <c r="I23" s="6">
        <v>67150429280</v>
      </c>
      <c r="J23" s="4"/>
      <c r="K23" s="4">
        <v>0</v>
      </c>
      <c r="L23" s="4"/>
      <c r="M23" s="6">
        <v>67150429280</v>
      </c>
      <c r="N23" s="4"/>
      <c r="O23" s="6">
        <v>538114918495</v>
      </c>
      <c r="P23" s="4"/>
      <c r="Q23" s="6">
        <v>0</v>
      </c>
      <c r="R23" s="4"/>
      <c r="S23" s="6">
        <v>538114918495</v>
      </c>
    </row>
    <row r="24" spans="1:19">
      <c r="A24" s="1" t="s">
        <v>182</v>
      </c>
      <c r="C24" s="4" t="s">
        <v>429</v>
      </c>
      <c r="D24" s="4"/>
      <c r="E24" s="4" t="s">
        <v>184</v>
      </c>
      <c r="F24" s="4"/>
      <c r="G24" s="6">
        <v>18</v>
      </c>
      <c r="I24" s="6">
        <v>27113877370</v>
      </c>
      <c r="J24" s="4"/>
      <c r="K24" s="4">
        <v>0</v>
      </c>
      <c r="L24" s="4"/>
      <c r="M24" s="6">
        <v>27113877370</v>
      </c>
      <c r="N24" s="4"/>
      <c r="O24" s="6">
        <v>286829687061</v>
      </c>
      <c r="P24" s="4"/>
      <c r="Q24" s="6">
        <v>0</v>
      </c>
      <c r="R24" s="4"/>
      <c r="S24" s="6">
        <v>286829687061</v>
      </c>
    </row>
    <row r="25" spans="1:19">
      <c r="A25" s="1" t="s">
        <v>185</v>
      </c>
      <c r="C25" s="4" t="s">
        <v>429</v>
      </c>
      <c r="D25" s="4"/>
      <c r="E25" s="4" t="s">
        <v>184</v>
      </c>
      <c r="F25" s="4"/>
      <c r="G25" s="6">
        <v>18</v>
      </c>
      <c r="I25" s="6">
        <v>76896986302</v>
      </c>
      <c r="J25" s="4"/>
      <c r="K25" s="4">
        <v>0</v>
      </c>
      <c r="L25" s="4"/>
      <c r="M25" s="6">
        <v>76896986302</v>
      </c>
      <c r="N25" s="4"/>
      <c r="O25" s="6">
        <v>528406262891</v>
      </c>
      <c r="P25" s="4"/>
      <c r="Q25" s="6">
        <v>0</v>
      </c>
      <c r="R25" s="4"/>
      <c r="S25" s="6">
        <v>528406262891</v>
      </c>
    </row>
    <row r="26" spans="1:19">
      <c r="A26" s="1" t="s">
        <v>270</v>
      </c>
      <c r="C26" s="4" t="s">
        <v>429</v>
      </c>
      <c r="D26" s="4"/>
      <c r="E26" s="4" t="s">
        <v>272</v>
      </c>
      <c r="F26" s="4"/>
      <c r="G26" s="6">
        <v>17</v>
      </c>
      <c r="I26" s="6">
        <v>25882067258</v>
      </c>
      <c r="J26" s="4"/>
      <c r="K26" s="4">
        <v>0</v>
      </c>
      <c r="L26" s="4"/>
      <c r="M26" s="6">
        <v>25882067258</v>
      </c>
      <c r="N26" s="4"/>
      <c r="O26" s="6">
        <v>168212741053</v>
      </c>
      <c r="P26" s="4"/>
      <c r="Q26" s="6">
        <v>0</v>
      </c>
      <c r="R26" s="4"/>
      <c r="S26" s="6">
        <v>168212741053</v>
      </c>
    </row>
    <row r="27" spans="1:19">
      <c r="A27" s="1" t="s">
        <v>254</v>
      </c>
      <c r="C27" s="4" t="s">
        <v>429</v>
      </c>
      <c r="D27" s="4"/>
      <c r="E27" s="4" t="s">
        <v>256</v>
      </c>
      <c r="F27" s="4"/>
      <c r="G27" s="6">
        <v>15</v>
      </c>
      <c r="I27" s="6">
        <v>79294109587</v>
      </c>
      <c r="J27" s="4"/>
      <c r="K27" s="4">
        <v>0</v>
      </c>
      <c r="L27" s="4"/>
      <c r="M27" s="6">
        <v>79294109587</v>
      </c>
      <c r="N27" s="4"/>
      <c r="O27" s="6">
        <v>103524211016</v>
      </c>
      <c r="P27" s="4"/>
      <c r="Q27" s="6">
        <v>0</v>
      </c>
      <c r="R27" s="4"/>
      <c r="S27" s="6">
        <v>103524211016</v>
      </c>
    </row>
    <row r="28" spans="1:19">
      <c r="A28" s="1" t="s">
        <v>288</v>
      </c>
      <c r="C28" s="4" t="s">
        <v>429</v>
      </c>
      <c r="D28" s="4"/>
      <c r="E28" s="4" t="s">
        <v>290</v>
      </c>
      <c r="F28" s="4"/>
      <c r="G28" s="6">
        <v>18</v>
      </c>
      <c r="I28" s="6">
        <v>13603953592</v>
      </c>
      <c r="J28" s="4"/>
      <c r="K28" s="4">
        <v>0</v>
      </c>
      <c r="L28" s="4"/>
      <c r="M28" s="6">
        <v>13603953592</v>
      </c>
      <c r="N28" s="4"/>
      <c r="O28" s="6">
        <v>13603953592</v>
      </c>
      <c r="P28" s="4"/>
      <c r="Q28" s="6">
        <v>0</v>
      </c>
      <c r="R28" s="4"/>
      <c r="S28" s="6">
        <v>13603953592</v>
      </c>
    </row>
    <row r="29" spans="1:19">
      <c r="A29" s="1" t="s">
        <v>350</v>
      </c>
      <c r="C29" s="4" t="s">
        <v>429</v>
      </c>
      <c r="D29" s="4"/>
      <c r="E29" s="4" t="s">
        <v>351</v>
      </c>
      <c r="F29" s="4"/>
      <c r="G29" s="6">
        <v>18</v>
      </c>
      <c r="I29" s="6">
        <v>0</v>
      </c>
      <c r="J29" s="4"/>
      <c r="K29" s="4">
        <v>0</v>
      </c>
      <c r="L29" s="4"/>
      <c r="M29" s="6">
        <v>0</v>
      </c>
      <c r="N29" s="4"/>
      <c r="O29" s="6">
        <v>261480788672</v>
      </c>
      <c r="P29" s="4"/>
      <c r="Q29" s="6">
        <v>0</v>
      </c>
      <c r="R29" s="4"/>
      <c r="S29" s="6">
        <v>261480788672</v>
      </c>
    </row>
    <row r="30" spans="1:19">
      <c r="A30" s="1" t="s">
        <v>154</v>
      </c>
      <c r="C30" s="4" t="s">
        <v>429</v>
      </c>
      <c r="D30" s="4"/>
      <c r="E30" s="4" t="s">
        <v>156</v>
      </c>
      <c r="F30" s="4"/>
      <c r="G30" s="6">
        <v>18</v>
      </c>
      <c r="I30" s="6">
        <v>7017041096</v>
      </c>
      <c r="J30" s="4"/>
      <c r="K30" s="4">
        <v>0</v>
      </c>
      <c r="L30" s="4"/>
      <c r="M30" s="6">
        <v>7017041096</v>
      </c>
      <c r="N30" s="4"/>
      <c r="O30" s="6">
        <v>46961136986</v>
      </c>
      <c r="P30" s="4"/>
      <c r="Q30" s="6">
        <v>0</v>
      </c>
      <c r="R30" s="4"/>
      <c r="S30" s="6">
        <v>46961136986</v>
      </c>
    </row>
    <row r="31" spans="1:19">
      <c r="A31" s="1" t="s">
        <v>268</v>
      </c>
      <c r="C31" s="4" t="s">
        <v>429</v>
      </c>
      <c r="D31" s="4"/>
      <c r="E31" s="4" t="s">
        <v>269</v>
      </c>
      <c r="F31" s="4"/>
      <c r="G31" s="6">
        <v>17</v>
      </c>
      <c r="I31" s="6">
        <v>5199703253</v>
      </c>
      <c r="J31" s="4"/>
      <c r="K31" s="4">
        <v>0</v>
      </c>
      <c r="L31" s="4"/>
      <c r="M31" s="6">
        <v>5199703253</v>
      </c>
      <c r="N31" s="4"/>
      <c r="O31" s="6">
        <v>40103827705</v>
      </c>
      <c r="P31" s="4"/>
      <c r="Q31" s="6">
        <v>0</v>
      </c>
      <c r="R31" s="4"/>
      <c r="S31" s="6">
        <v>40103827705</v>
      </c>
    </row>
    <row r="32" spans="1:19">
      <c r="A32" s="1" t="s">
        <v>265</v>
      </c>
      <c r="C32" s="4" t="s">
        <v>429</v>
      </c>
      <c r="D32" s="4"/>
      <c r="E32" s="4" t="s">
        <v>267</v>
      </c>
      <c r="F32" s="4"/>
      <c r="G32" s="6">
        <v>16</v>
      </c>
      <c r="I32" s="6">
        <v>29180809702</v>
      </c>
      <c r="J32" s="4"/>
      <c r="K32" s="4">
        <v>0</v>
      </c>
      <c r="L32" s="4"/>
      <c r="M32" s="6">
        <v>29180809702</v>
      </c>
      <c r="N32" s="4"/>
      <c r="O32" s="6">
        <v>431398539155</v>
      </c>
      <c r="P32" s="4"/>
      <c r="Q32" s="6">
        <v>0</v>
      </c>
      <c r="R32" s="4"/>
      <c r="S32" s="6">
        <v>431398539155</v>
      </c>
    </row>
    <row r="33" spans="1:19">
      <c r="A33" s="1" t="s">
        <v>92</v>
      </c>
      <c r="C33" s="4" t="s">
        <v>429</v>
      </c>
      <c r="D33" s="4"/>
      <c r="E33" s="4" t="s">
        <v>94</v>
      </c>
      <c r="F33" s="4"/>
      <c r="G33" s="6">
        <v>18</v>
      </c>
      <c r="I33" s="6">
        <v>56718086635</v>
      </c>
      <c r="J33" s="4"/>
      <c r="K33" s="4">
        <v>0</v>
      </c>
      <c r="L33" s="4"/>
      <c r="M33" s="6">
        <v>56718086635</v>
      </c>
      <c r="N33" s="4"/>
      <c r="O33" s="6">
        <v>411612808638</v>
      </c>
      <c r="P33" s="4"/>
      <c r="Q33" s="6">
        <v>0</v>
      </c>
      <c r="R33" s="4"/>
      <c r="S33" s="6">
        <v>411612808638</v>
      </c>
    </row>
    <row r="34" spans="1:19">
      <c r="A34" s="1" t="s">
        <v>189</v>
      </c>
      <c r="C34" s="4" t="s">
        <v>429</v>
      </c>
      <c r="D34" s="4"/>
      <c r="E34" s="4" t="s">
        <v>191</v>
      </c>
      <c r="F34" s="4"/>
      <c r="G34" s="6">
        <v>18.5</v>
      </c>
      <c r="I34" s="6">
        <v>132621725605</v>
      </c>
      <c r="J34" s="4"/>
      <c r="K34" s="4">
        <v>0</v>
      </c>
      <c r="L34" s="4"/>
      <c r="M34" s="6">
        <v>132621725605</v>
      </c>
      <c r="N34" s="4"/>
      <c r="O34" s="6">
        <v>629867981110</v>
      </c>
      <c r="P34" s="4"/>
      <c r="Q34" s="6">
        <v>0</v>
      </c>
      <c r="R34" s="4"/>
      <c r="S34" s="6">
        <v>629867981110</v>
      </c>
    </row>
    <row r="35" spans="1:19">
      <c r="A35" s="1" t="s">
        <v>160</v>
      </c>
      <c r="C35" s="4" t="s">
        <v>429</v>
      </c>
      <c r="D35" s="4"/>
      <c r="E35" s="4" t="s">
        <v>162</v>
      </c>
      <c r="F35" s="4"/>
      <c r="G35" s="6">
        <v>18</v>
      </c>
      <c r="I35" s="6">
        <v>356377604002</v>
      </c>
      <c r="J35" s="4"/>
      <c r="K35" s="4">
        <v>0</v>
      </c>
      <c r="L35" s="4"/>
      <c r="M35" s="6">
        <v>356377604002</v>
      </c>
      <c r="N35" s="4"/>
      <c r="O35" s="6">
        <v>377823155712</v>
      </c>
      <c r="P35" s="4"/>
      <c r="Q35" s="6">
        <v>0</v>
      </c>
      <c r="R35" s="4"/>
      <c r="S35" s="6">
        <v>377823155712</v>
      </c>
    </row>
    <row r="36" spans="1:19">
      <c r="A36" s="1" t="s">
        <v>292</v>
      </c>
      <c r="C36" s="4" t="s">
        <v>429</v>
      </c>
      <c r="D36" s="4"/>
      <c r="E36" s="4" t="s">
        <v>294</v>
      </c>
      <c r="F36" s="4"/>
      <c r="G36" s="6">
        <v>20</v>
      </c>
      <c r="I36" s="6">
        <v>16952948184</v>
      </c>
      <c r="J36" s="4"/>
      <c r="K36" s="4">
        <v>0</v>
      </c>
      <c r="L36" s="4"/>
      <c r="M36" s="6">
        <v>16952948184</v>
      </c>
      <c r="N36" s="4"/>
      <c r="O36" s="6">
        <v>16952948184</v>
      </c>
      <c r="P36" s="4"/>
      <c r="Q36" s="6">
        <v>0</v>
      </c>
      <c r="R36" s="4"/>
      <c r="S36" s="6">
        <v>16952948184</v>
      </c>
    </row>
    <row r="37" spans="1:19">
      <c r="A37" s="1" t="s">
        <v>309</v>
      </c>
      <c r="C37" s="4" t="s">
        <v>429</v>
      </c>
      <c r="D37" s="4"/>
      <c r="E37" s="4" t="s">
        <v>294</v>
      </c>
      <c r="F37" s="4"/>
      <c r="G37" s="6">
        <v>18</v>
      </c>
      <c r="I37" s="6">
        <v>1669321842</v>
      </c>
      <c r="J37" s="4"/>
      <c r="K37" s="4">
        <v>0</v>
      </c>
      <c r="L37" s="4"/>
      <c r="M37" s="6">
        <v>1669321842</v>
      </c>
      <c r="N37" s="4"/>
      <c r="O37" s="6">
        <v>1669321842</v>
      </c>
      <c r="P37" s="4"/>
      <c r="Q37" s="6">
        <v>0</v>
      </c>
      <c r="R37" s="4"/>
      <c r="S37" s="6">
        <v>1669321842</v>
      </c>
    </row>
    <row r="38" spans="1:19">
      <c r="A38" s="1" t="s">
        <v>303</v>
      </c>
      <c r="C38" s="4" t="s">
        <v>429</v>
      </c>
      <c r="D38" s="4"/>
      <c r="E38" s="4" t="s">
        <v>305</v>
      </c>
      <c r="F38" s="4"/>
      <c r="G38" s="6">
        <v>18</v>
      </c>
      <c r="I38" s="6">
        <v>2114546139</v>
      </c>
      <c r="J38" s="4"/>
      <c r="K38" s="4">
        <v>0</v>
      </c>
      <c r="L38" s="4"/>
      <c r="M38" s="6">
        <v>2114546139</v>
      </c>
      <c r="N38" s="4"/>
      <c r="O38" s="6">
        <v>2114546139</v>
      </c>
      <c r="P38" s="4"/>
      <c r="Q38" s="6">
        <v>0</v>
      </c>
      <c r="R38" s="4"/>
      <c r="S38" s="6">
        <v>2114546139</v>
      </c>
    </row>
    <row r="39" spans="1:19">
      <c r="A39" s="1" t="s">
        <v>352</v>
      </c>
      <c r="C39" s="4" t="s">
        <v>429</v>
      </c>
      <c r="D39" s="4"/>
      <c r="E39" s="4" t="s">
        <v>353</v>
      </c>
      <c r="F39" s="4"/>
      <c r="G39" s="6">
        <v>16</v>
      </c>
      <c r="I39" s="6">
        <v>0</v>
      </c>
      <c r="J39" s="4"/>
      <c r="K39" s="4">
        <v>0</v>
      </c>
      <c r="L39" s="4"/>
      <c r="M39" s="6">
        <v>0</v>
      </c>
      <c r="N39" s="4"/>
      <c r="O39" s="6">
        <v>346979650166</v>
      </c>
      <c r="P39" s="4"/>
      <c r="Q39" s="6">
        <v>0</v>
      </c>
      <c r="R39" s="4"/>
      <c r="S39" s="6">
        <v>346979650166</v>
      </c>
    </row>
    <row r="40" spans="1:19">
      <c r="A40" s="1" t="s">
        <v>262</v>
      </c>
      <c r="C40" s="4" t="s">
        <v>429</v>
      </c>
      <c r="D40" s="4"/>
      <c r="E40" s="4" t="s">
        <v>264</v>
      </c>
      <c r="F40" s="4"/>
      <c r="G40" s="6">
        <v>18</v>
      </c>
      <c r="I40" s="6">
        <v>1716551957</v>
      </c>
      <c r="J40" s="4"/>
      <c r="K40" s="4">
        <v>0</v>
      </c>
      <c r="L40" s="4"/>
      <c r="M40" s="6">
        <v>1716551957</v>
      </c>
      <c r="N40" s="4"/>
      <c r="O40" s="6">
        <v>1726473821</v>
      </c>
      <c r="P40" s="4"/>
      <c r="Q40" s="6">
        <v>0</v>
      </c>
      <c r="R40" s="4"/>
      <c r="S40" s="6">
        <v>1726473821</v>
      </c>
    </row>
    <row r="41" spans="1:19">
      <c r="A41" s="1" t="s">
        <v>276</v>
      </c>
      <c r="C41" s="4" t="s">
        <v>429</v>
      </c>
      <c r="D41" s="4"/>
      <c r="E41" s="4" t="s">
        <v>278</v>
      </c>
      <c r="F41" s="4"/>
      <c r="G41" s="6">
        <v>17</v>
      </c>
      <c r="I41" s="6">
        <v>15125444755</v>
      </c>
      <c r="J41" s="4"/>
      <c r="K41" s="4">
        <v>0</v>
      </c>
      <c r="L41" s="4"/>
      <c r="M41" s="6">
        <v>15125444755</v>
      </c>
      <c r="N41" s="4"/>
      <c r="O41" s="6">
        <v>87362394319</v>
      </c>
      <c r="P41" s="4"/>
      <c r="Q41" s="6">
        <v>0</v>
      </c>
      <c r="R41" s="4"/>
      <c r="S41" s="6">
        <v>87362394319</v>
      </c>
    </row>
    <row r="42" spans="1:19">
      <c r="A42" s="1" t="s">
        <v>354</v>
      </c>
      <c r="C42" s="4" t="s">
        <v>429</v>
      </c>
      <c r="D42" s="4"/>
      <c r="E42" s="4" t="s">
        <v>355</v>
      </c>
      <c r="F42" s="4"/>
      <c r="G42" s="6">
        <v>16</v>
      </c>
      <c r="I42" s="6">
        <v>0</v>
      </c>
      <c r="J42" s="4"/>
      <c r="K42" s="4">
        <v>0</v>
      </c>
      <c r="L42" s="4"/>
      <c r="M42" s="6">
        <v>0</v>
      </c>
      <c r="N42" s="4"/>
      <c r="O42" s="6">
        <v>317761056377</v>
      </c>
      <c r="P42" s="4"/>
      <c r="Q42" s="6">
        <v>0</v>
      </c>
      <c r="R42" s="4"/>
      <c r="S42" s="6">
        <v>317761056377</v>
      </c>
    </row>
    <row r="43" spans="1:19">
      <c r="A43" s="1" t="s">
        <v>279</v>
      </c>
      <c r="C43" s="4" t="s">
        <v>429</v>
      </c>
      <c r="D43" s="4"/>
      <c r="E43" s="4" t="s">
        <v>115</v>
      </c>
      <c r="F43" s="4"/>
      <c r="G43" s="6">
        <v>17</v>
      </c>
      <c r="I43" s="6">
        <v>107940546759</v>
      </c>
      <c r="J43" s="4"/>
      <c r="K43" s="4">
        <v>0</v>
      </c>
      <c r="L43" s="4"/>
      <c r="M43" s="6">
        <v>107940546759</v>
      </c>
      <c r="N43" s="4"/>
      <c r="O43" s="6">
        <v>702549641214</v>
      </c>
      <c r="P43" s="4"/>
      <c r="Q43" s="6">
        <v>0</v>
      </c>
      <c r="R43" s="4"/>
      <c r="S43" s="6">
        <v>702549641214</v>
      </c>
    </row>
    <row r="44" spans="1:19">
      <c r="A44" s="1" t="s">
        <v>169</v>
      </c>
      <c r="C44" s="4" t="s">
        <v>429</v>
      </c>
      <c r="D44" s="4"/>
      <c r="E44" s="4" t="s">
        <v>168</v>
      </c>
      <c r="F44" s="4"/>
      <c r="G44" s="6">
        <v>20</v>
      </c>
      <c r="I44" s="6">
        <v>34727549461</v>
      </c>
      <c r="J44" s="4"/>
      <c r="K44" s="4">
        <v>0</v>
      </c>
      <c r="L44" s="4"/>
      <c r="M44" s="6">
        <v>34727549461</v>
      </c>
      <c r="N44" s="4"/>
      <c r="O44" s="6">
        <v>231981735153</v>
      </c>
      <c r="P44" s="4"/>
      <c r="Q44" s="6">
        <v>0</v>
      </c>
      <c r="R44" s="4"/>
      <c r="S44" s="6">
        <v>231981735153</v>
      </c>
    </row>
    <row r="45" spans="1:19">
      <c r="A45" s="1" t="s">
        <v>166</v>
      </c>
      <c r="C45" s="4" t="s">
        <v>429</v>
      </c>
      <c r="D45" s="4"/>
      <c r="E45" s="4" t="s">
        <v>168</v>
      </c>
      <c r="F45" s="4"/>
      <c r="G45" s="6">
        <v>20</v>
      </c>
      <c r="I45" s="6">
        <v>90291628615</v>
      </c>
      <c r="J45" s="4"/>
      <c r="K45" s="4">
        <v>0</v>
      </c>
      <c r="L45" s="4"/>
      <c r="M45" s="6">
        <v>90291628615</v>
      </c>
      <c r="N45" s="4"/>
      <c r="O45" s="6">
        <v>513797260271</v>
      </c>
      <c r="P45" s="4"/>
      <c r="Q45" s="6">
        <v>0</v>
      </c>
      <c r="R45" s="4"/>
      <c r="S45" s="6">
        <v>513797260271</v>
      </c>
    </row>
    <row r="46" spans="1:19">
      <c r="A46" s="1" t="s">
        <v>356</v>
      </c>
      <c r="C46" s="4" t="s">
        <v>429</v>
      </c>
      <c r="D46" s="4"/>
      <c r="E46" s="4" t="s">
        <v>357</v>
      </c>
      <c r="F46" s="4"/>
      <c r="G46" s="6">
        <v>16</v>
      </c>
      <c r="I46" s="6">
        <v>0</v>
      </c>
      <c r="J46" s="4"/>
      <c r="K46" s="4">
        <v>0</v>
      </c>
      <c r="L46" s="4"/>
      <c r="M46" s="6">
        <v>0</v>
      </c>
      <c r="N46" s="4"/>
      <c r="O46" s="6">
        <v>39940912329</v>
      </c>
      <c r="P46" s="4"/>
      <c r="Q46" s="6">
        <v>0</v>
      </c>
      <c r="R46" s="4"/>
      <c r="S46" s="6">
        <v>39940912329</v>
      </c>
    </row>
    <row r="47" spans="1:19">
      <c r="A47" s="1" t="s">
        <v>286</v>
      </c>
      <c r="C47" s="4" t="s">
        <v>429</v>
      </c>
      <c r="D47" s="4"/>
      <c r="E47" s="4" t="s">
        <v>287</v>
      </c>
      <c r="F47" s="4"/>
      <c r="G47" s="6">
        <v>18</v>
      </c>
      <c r="I47" s="6">
        <v>10686575</v>
      </c>
      <c r="J47" s="4"/>
      <c r="K47" s="4">
        <v>0</v>
      </c>
      <c r="L47" s="4"/>
      <c r="M47" s="6">
        <v>10686575</v>
      </c>
      <c r="N47" s="4"/>
      <c r="O47" s="6">
        <v>10686575</v>
      </c>
      <c r="P47" s="4"/>
      <c r="Q47" s="6">
        <v>0</v>
      </c>
      <c r="R47" s="4"/>
      <c r="S47" s="6">
        <v>10686575</v>
      </c>
    </row>
    <row r="48" spans="1:19">
      <c r="A48" s="1" t="s">
        <v>260</v>
      </c>
      <c r="C48" s="4" t="s">
        <v>429</v>
      </c>
      <c r="D48" s="4"/>
      <c r="E48" s="4" t="s">
        <v>261</v>
      </c>
      <c r="F48" s="4"/>
      <c r="G48" s="6">
        <v>17</v>
      </c>
      <c r="I48" s="6">
        <v>102413142853</v>
      </c>
      <c r="J48" s="4"/>
      <c r="K48" s="4">
        <v>0</v>
      </c>
      <c r="L48" s="4"/>
      <c r="M48" s="6">
        <v>102413142853</v>
      </c>
      <c r="N48" s="4"/>
      <c r="O48" s="6">
        <v>658161572787</v>
      </c>
      <c r="P48" s="4"/>
      <c r="Q48" s="6">
        <v>0</v>
      </c>
      <c r="R48" s="4"/>
      <c r="S48" s="6">
        <v>658161572787</v>
      </c>
    </row>
    <row r="49" spans="1:19">
      <c r="A49" s="1" t="s">
        <v>181</v>
      </c>
      <c r="C49" s="4" t="s">
        <v>429</v>
      </c>
      <c r="D49" s="4"/>
      <c r="E49" s="4" t="s">
        <v>118</v>
      </c>
      <c r="F49" s="4"/>
      <c r="G49" s="6">
        <v>18</v>
      </c>
      <c r="I49" s="6">
        <v>46346294745</v>
      </c>
      <c r="J49" s="4"/>
      <c r="K49" s="4">
        <v>0</v>
      </c>
      <c r="L49" s="4"/>
      <c r="M49" s="6">
        <v>46346294745</v>
      </c>
      <c r="N49" s="4"/>
      <c r="O49" s="6">
        <v>477504569569</v>
      </c>
      <c r="P49" s="4"/>
      <c r="Q49" s="6">
        <v>0</v>
      </c>
      <c r="R49" s="4"/>
      <c r="S49" s="6">
        <v>477504569569</v>
      </c>
    </row>
    <row r="50" spans="1:19">
      <c r="A50" s="1" t="s">
        <v>179</v>
      </c>
      <c r="C50" s="4" t="s">
        <v>429</v>
      </c>
      <c r="D50" s="4"/>
      <c r="E50" s="4" t="s">
        <v>118</v>
      </c>
      <c r="F50" s="4"/>
      <c r="G50" s="6">
        <v>18</v>
      </c>
      <c r="I50" s="6">
        <v>61640572009</v>
      </c>
      <c r="J50" s="4"/>
      <c r="K50" s="4">
        <v>0</v>
      </c>
      <c r="L50" s="4"/>
      <c r="M50" s="6">
        <v>61640572009</v>
      </c>
      <c r="N50" s="4"/>
      <c r="O50" s="6">
        <v>216440915828</v>
      </c>
      <c r="P50" s="4"/>
      <c r="Q50" s="6">
        <v>0</v>
      </c>
      <c r="R50" s="4"/>
      <c r="S50" s="6">
        <v>216440915828</v>
      </c>
    </row>
    <row r="51" spans="1:19">
      <c r="A51" s="1" t="s">
        <v>163</v>
      </c>
      <c r="C51" s="4" t="s">
        <v>429</v>
      </c>
      <c r="D51" s="4"/>
      <c r="E51" s="4" t="s">
        <v>165</v>
      </c>
      <c r="F51" s="4"/>
      <c r="G51" s="6">
        <v>18</v>
      </c>
      <c r="I51" s="6">
        <v>25781574849</v>
      </c>
      <c r="J51" s="4"/>
      <c r="K51" s="4">
        <v>0</v>
      </c>
      <c r="L51" s="4"/>
      <c r="M51" s="6">
        <v>25781574849</v>
      </c>
      <c r="N51" s="4"/>
      <c r="O51" s="6">
        <v>134016429568</v>
      </c>
      <c r="P51" s="4"/>
      <c r="Q51" s="6">
        <v>0</v>
      </c>
      <c r="R51" s="4"/>
      <c r="S51" s="6">
        <v>134016429568</v>
      </c>
    </row>
    <row r="52" spans="1:19">
      <c r="A52" s="1" t="s">
        <v>358</v>
      </c>
      <c r="C52" s="4" t="s">
        <v>429</v>
      </c>
      <c r="D52" s="4"/>
      <c r="E52" s="4" t="s">
        <v>359</v>
      </c>
      <c r="F52" s="4"/>
      <c r="G52" s="6">
        <v>16</v>
      </c>
      <c r="I52" s="6">
        <v>0</v>
      </c>
      <c r="J52" s="4"/>
      <c r="K52" s="4">
        <v>0</v>
      </c>
      <c r="L52" s="4"/>
      <c r="M52" s="6">
        <v>0</v>
      </c>
      <c r="N52" s="4"/>
      <c r="O52" s="6">
        <v>52572894948</v>
      </c>
      <c r="P52" s="4"/>
      <c r="Q52" s="6">
        <v>0</v>
      </c>
      <c r="R52" s="4"/>
      <c r="S52" s="6">
        <v>52572894948</v>
      </c>
    </row>
    <row r="53" spans="1:19">
      <c r="A53" s="1" t="s">
        <v>257</v>
      </c>
      <c r="C53" s="4" t="s">
        <v>429</v>
      </c>
      <c r="D53" s="4"/>
      <c r="E53" s="4" t="s">
        <v>259</v>
      </c>
      <c r="F53" s="4"/>
      <c r="G53" s="6">
        <v>17</v>
      </c>
      <c r="I53" s="6">
        <v>1900946255</v>
      </c>
      <c r="J53" s="4"/>
      <c r="K53" s="4">
        <v>0</v>
      </c>
      <c r="L53" s="4"/>
      <c r="M53" s="6">
        <v>1900946255</v>
      </c>
      <c r="N53" s="4"/>
      <c r="O53" s="6">
        <v>13160196614</v>
      </c>
      <c r="P53" s="4"/>
      <c r="Q53" s="6">
        <v>0</v>
      </c>
      <c r="R53" s="4"/>
      <c r="S53" s="6">
        <v>13160196614</v>
      </c>
    </row>
    <row r="54" spans="1:19">
      <c r="A54" s="1" t="s">
        <v>251</v>
      </c>
      <c r="C54" s="4" t="s">
        <v>429</v>
      </c>
      <c r="D54" s="4"/>
      <c r="E54" s="4" t="s">
        <v>253</v>
      </c>
      <c r="F54" s="4"/>
      <c r="G54" s="6">
        <v>18</v>
      </c>
      <c r="I54" s="6">
        <v>29309670651</v>
      </c>
      <c r="J54" s="4"/>
      <c r="K54" s="4">
        <v>0</v>
      </c>
      <c r="L54" s="4"/>
      <c r="M54" s="6">
        <v>29309670651</v>
      </c>
      <c r="N54" s="4"/>
      <c r="O54" s="6">
        <v>206781995996</v>
      </c>
      <c r="P54" s="4"/>
      <c r="Q54" s="6">
        <v>0</v>
      </c>
      <c r="R54" s="4"/>
      <c r="S54" s="6">
        <v>206781995996</v>
      </c>
    </row>
    <row r="55" spans="1:19">
      <c r="A55" s="1" t="s">
        <v>170</v>
      </c>
      <c r="C55" s="4" t="s">
        <v>429</v>
      </c>
      <c r="D55" s="4"/>
      <c r="E55" s="4" t="s">
        <v>172</v>
      </c>
      <c r="F55" s="4"/>
      <c r="G55" s="6">
        <v>21</v>
      </c>
      <c r="I55" s="6">
        <v>37452112936</v>
      </c>
      <c r="J55" s="4"/>
      <c r="K55" s="4">
        <v>0</v>
      </c>
      <c r="L55" s="4"/>
      <c r="M55" s="6">
        <v>37452112936</v>
      </c>
      <c r="N55" s="4"/>
      <c r="O55" s="6">
        <v>159615940110</v>
      </c>
      <c r="P55" s="4"/>
      <c r="Q55" s="6">
        <v>0</v>
      </c>
      <c r="R55" s="4"/>
      <c r="S55" s="6">
        <v>159615940110</v>
      </c>
    </row>
    <row r="56" spans="1:19">
      <c r="A56" s="1" t="s">
        <v>86</v>
      </c>
      <c r="C56" s="4" t="s">
        <v>429</v>
      </c>
      <c r="D56" s="4"/>
      <c r="E56" s="4" t="s">
        <v>88</v>
      </c>
      <c r="F56" s="4"/>
      <c r="G56" s="6">
        <v>18</v>
      </c>
      <c r="I56" s="6">
        <v>55612659740</v>
      </c>
      <c r="J56" s="4"/>
      <c r="K56" s="4">
        <v>0</v>
      </c>
      <c r="L56" s="4"/>
      <c r="M56" s="6">
        <v>55612659740</v>
      </c>
      <c r="N56" s="4"/>
      <c r="O56" s="6">
        <v>249711873015</v>
      </c>
      <c r="P56" s="4"/>
      <c r="Q56" s="6">
        <v>0</v>
      </c>
      <c r="R56" s="4"/>
      <c r="S56" s="6">
        <v>249711873015</v>
      </c>
    </row>
    <row r="57" spans="1:19">
      <c r="A57" s="1" t="s">
        <v>360</v>
      </c>
      <c r="C57" s="4" t="s">
        <v>429</v>
      </c>
      <c r="D57" s="4"/>
      <c r="E57" s="4" t="s">
        <v>361</v>
      </c>
      <c r="F57" s="4"/>
      <c r="G57" s="6">
        <v>18</v>
      </c>
      <c r="I57" s="6">
        <v>0</v>
      </c>
      <c r="J57" s="4"/>
      <c r="K57" s="4">
        <v>0</v>
      </c>
      <c r="L57" s="4"/>
      <c r="M57" s="6">
        <v>0</v>
      </c>
      <c r="N57" s="4"/>
      <c r="O57" s="6">
        <v>27593682154</v>
      </c>
      <c r="P57" s="4"/>
      <c r="Q57" s="6">
        <v>0</v>
      </c>
      <c r="R57" s="4"/>
      <c r="S57" s="6">
        <v>27593682154</v>
      </c>
    </row>
    <row r="58" spans="1:19">
      <c r="A58" s="1" t="s">
        <v>362</v>
      </c>
      <c r="C58" s="4" t="s">
        <v>429</v>
      </c>
      <c r="D58" s="4"/>
      <c r="E58" s="4" t="s">
        <v>363</v>
      </c>
      <c r="F58" s="4"/>
      <c r="G58" s="6">
        <v>18</v>
      </c>
      <c r="I58" s="6">
        <v>0</v>
      </c>
      <c r="J58" s="4"/>
      <c r="K58" s="4">
        <v>0</v>
      </c>
      <c r="L58" s="4"/>
      <c r="M58" s="6">
        <v>0</v>
      </c>
      <c r="N58" s="4"/>
      <c r="O58" s="6">
        <v>12544455374</v>
      </c>
      <c r="P58" s="4"/>
      <c r="Q58" s="6">
        <v>0</v>
      </c>
      <c r="R58" s="4"/>
      <c r="S58" s="6">
        <v>12544455374</v>
      </c>
    </row>
    <row r="59" spans="1:19">
      <c r="A59" s="1" t="s">
        <v>364</v>
      </c>
      <c r="C59" s="4" t="s">
        <v>429</v>
      </c>
      <c r="D59" s="4"/>
      <c r="E59" s="4" t="s">
        <v>363</v>
      </c>
      <c r="F59" s="4"/>
      <c r="G59" s="6">
        <v>18</v>
      </c>
      <c r="I59" s="6">
        <v>0</v>
      </c>
      <c r="J59" s="4"/>
      <c r="K59" s="4">
        <v>0</v>
      </c>
      <c r="L59" s="4"/>
      <c r="M59" s="6">
        <v>0</v>
      </c>
      <c r="N59" s="4"/>
      <c r="O59" s="6">
        <v>49467955730</v>
      </c>
      <c r="P59" s="4"/>
      <c r="Q59" s="6">
        <v>0</v>
      </c>
      <c r="R59" s="4"/>
      <c r="S59" s="6">
        <v>49467955730</v>
      </c>
    </row>
    <row r="60" spans="1:19">
      <c r="A60" s="1" t="s">
        <v>365</v>
      </c>
      <c r="C60" s="4" t="s">
        <v>429</v>
      </c>
      <c r="D60" s="4"/>
      <c r="E60" s="4" t="s">
        <v>363</v>
      </c>
      <c r="F60" s="4"/>
      <c r="G60" s="6">
        <v>18</v>
      </c>
      <c r="I60" s="6">
        <v>0</v>
      </c>
      <c r="J60" s="4"/>
      <c r="K60" s="4">
        <v>0</v>
      </c>
      <c r="L60" s="4"/>
      <c r="M60" s="6">
        <v>0</v>
      </c>
      <c r="N60" s="4"/>
      <c r="O60" s="6">
        <v>9114951808</v>
      </c>
      <c r="P60" s="4"/>
      <c r="Q60" s="6">
        <v>0</v>
      </c>
      <c r="R60" s="4"/>
      <c r="S60" s="6">
        <v>9114951808</v>
      </c>
    </row>
    <row r="61" spans="1:19">
      <c r="A61" s="1" t="s">
        <v>366</v>
      </c>
      <c r="C61" s="4" t="s">
        <v>429</v>
      </c>
      <c r="D61" s="4"/>
      <c r="E61" s="4" t="s">
        <v>363</v>
      </c>
      <c r="F61" s="4"/>
      <c r="G61" s="6">
        <v>18</v>
      </c>
      <c r="I61" s="6">
        <v>0</v>
      </c>
      <c r="J61" s="4"/>
      <c r="K61" s="4">
        <v>0</v>
      </c>
      <c r="L61" s="4"/>
      <c r="M61" s="6">
        <v>0</v>
      </c>
      <c r="N61" s="4"/>
      <c r="O61" s="6">
        <v>21325574138</v>
      </c>
      <c r="P61" s="4"/>
      <c r="Q61" s="6">
        <v>0</v>
      </c>
      <c r="R61" s="4"/>
      <c r="S61" s="6">
        <v>21325574138</v>
      </c>
    </row>
    <row r="62" spans="1:19">
      <c r="A62" s="1" t="s">
        <v>367</v>
      </c>
      <c r="C62" s="4" t="s">
        <v>429</v>
      </c>
      <c r="D62" s="4"/>
      <c r="E62" s="4" t="s">
        <v>368</v>
      </c>
      <c r="F62" s="4"/>
      <c r="G62" s="6">
        <v>18</v>
      </c>
      <c r="I62" s="6">
        <v>0</v>
      </c>
      <c r="J62" s="4"/>
      <c r="K62" s="4">
        <v>0</v>
      </c>
      <c r="L62" s="4"/>
      <c r="M62" s="6">
        <v>0</v>
      </c>
      <c r="N62" s="4"/>
      <c r="O62" s="6">
        <v>13658551942</v>
      </c>
      <c r="P62" s="4"/>
      <c r="Q62" s="6">
        <v>0</v>
      </c>
      <c r="R62" s="4"/>
      <c r="S62" s="6">
        <v>13658551942</v>
      </c>
    </row>
    <row r="63" spans="1:19">
      <c r="A63" s="1" t="s">
        <v>369</v>
      </c>
      <c r="C63" s="4" t="s">
        <v>429</v>
      </c>
      <c r="D63" s="4"/>
      <c r="E63" s="4" t="s">
        <v>370</v>
      </c>
      <c r="F63" s="4"/>
      <c r="G63" s="6">
        <v>16</v>
      </c>
      <c r="I63" s="6">
        <v>0</v>
      </c>
      <c r="J63" s="4"/>
      <c r="K63" s="4">
        <v>0</v>
      </c>
      <c r="L63" s="4"/>
      <c r="M63" s="6">
        <v>0</v>
      </c>
      <c r="N63" s="4"/>
      <c r="O63" s="6">
        <v>216035372204</v>
      </c>
      <c r="P63" s="4"/>
      <c r="Q63" s="6">
        <v>0</v>
      </c>
      <c r="R63" s="4"/>
      <c r="S63" s="6">
        <v>216035372204</v>
      </c>
    </row>
    <row r="64" spans="1:19">
      <c r="A64" s="1" t="s">
        <v>371</v>
      </c>
      <c r="C64" s="4" t="s">
        <v>429</v>
      </c>
      <c r="D64" s="4"/>
      <c r="E64" s="4" t="s">
        <v>372</v>
      </c>
      <c r="F64" s="4"/>
      <c r="G64" s="6">
        <v>16</v>
      </c>
      <c r="I64" s="6">
        <v>0</v>
      </c>
      <c r="J64" s="4"/>
      <c r="K64" s="4">
        <v>0</v>
      </c>
      <c r="L64" s="4"/>
      <c r="M64" s="6">
        <v>0</v>
      </c>
      <c r="N64" s="4"/>
      <c r="O64" s="6">
        <v>35739805</v>
      </c>
      <c r="P64" s="4"/>
      <c r="Q64" s="6">
        <v>0</v>
      </c>
      <c r="R64" s="4"/>
      <c r="S64" s="6">
        <v>35739805</v>
      </c>
    </row>
    <row r="65" spans="1:19">
      <c r="A65" s="1" t="s">
        <v>373</v>
      </c>
      <c r="C65" s="4" t="s">
        <v>429</v>
      </c>
      <c r="D65" s="4"/>
      <c r="E65" s="4" t="s">
        <v>372</v>
      </c>
      <c r="F65" s="4"/>
      <c r="G65" s="6">
        <v>16</v>
      </c>
      <c r="I65" s="6">
        <v>0</v>
      </c>
      <c r="J65" s="4"/>
      <c r="K65" s="4">
        <v>0</v>
      </c>
      <c r="L65" s="4"/>
      <c r="M65" s="6">
        <v>0</v>
      </c>
      <c r="N65" s="4"/>
      <c r="O65" s="6">
        <v>35470857771</v>
      </c>
      <c r="P65" s="4"/>
      <c r="Q65" s="6">
        <v>0</v>
      </c>
      <c r="R65" s="4"/>
      <c r="S65" s="6">
        <v>35470857771</v>
      </c>
    </row>
    <row r="66" spans="1:19">
      <c r="A66" s="1" t="s">
        <v>231</v>
      </c>
      <c r="C66" s="4" t="s">
        <v>429</v>
      </c>
      <c r="D66" s="4"/>
      <c r="E66" s="4" t="s">
        <v>233</v>
      </c>
      <c r="F66" s="4"/>
      <c r="G66" s="6">
        <v>16</v>
      </c>
      <c r="I66" s="6">
        <v>12201325249</v>
      </c>
      <c r="J66" s="4"/>
      <c r="K66" s="4">
        <v>0</v>
      </c>
      <c r="L66" s="4"/>
      <c r="M66" s="6">
        <v>12201325249</v>
      </c>
      <c r="N66" s="4"/>
      <c r="O66" s="6">
        <v>87847565435</v>
      </c>
      <c r="P66" s="4"/>
      <c r="Q66" s="6">
        <v>0</v>
      </c>
      <c r="R66" s="4"/>
      <c r="S66" s="6">
        <v>87847565435</v>
      </c>
    </row>
    <row r="67" spans="1:19">
      <c r="A67" s="1" t="s">
        <v>325</v>
      </c>
      <c r="C67" s="4" t="s">
        <v>429</v>
      </c>
      <c r="D67" s="4"/>
      <c r="E67" s="4" t="s">
        <v>429</v>
      </c>
      <c r="F67" s="4"/>
      <c r="G67" s="4">
        <v>8</v>
      </c>
      <c r="I67" s="6">
        <v>7025023279</v>
      </c>
      <c r="J67" s="4"/>
      <c r="K67" s="4">
        <v>0</v>
      </c>
      <c r="L67" s="4"/>
      <c r="M67" s="6">
        <v>7025023279</v>
      </c>
      <c r="N67" s="4"/>
      <c r="O67" s="6">
        <v>23524384036</v>
      </c>
      <c r="P67" s="4"/>
      <c r="Q67" s="6">
        <v>0</v>
      </c>
      <c r="R67" s="4"/>
      <c r="S67" s="6">
        <v>23524384036</v>
      </c>
    </row>
    <row r="68" spans="1:19">
      <c r="A68" s="1" t="s">
        <v>329</v>
      </c>
      <c r="C68" s="4" t="s">
        <v>429</v>
      </c>
      <c r="D68" s="4"/>
      <c r="E68" s="4" t="s">
        <v>429</v>
      </c>
      <c r="F68" s="4"/>
      <c r="G68" s="4">
        <v>8</v>
      </c>
      <c r="I68" s="6">
        <v>22325664</v>
      </c>
      <c r="J68" s="4"/>
      <c r="K68" s="4">
        <v>0</v>
      </c>
      <c r="L68" s="4"/>
      <c r="M68" s="6">
        <v>22325664</v>
      </c>
      <c r="N68" s="4"/>
      <c r="O68" s="6">
        <v>15126832019</v>
      </c>
      <c r="P68" s="4"/>
      <c r="Q68" s="6">
        <v>0</v>
      </c>
      <c r="R68" s="4"/>
      <c r="S68" s="6">
        <v>15126832019</v>
      </c>
    </row>
    <row r="69" spans="1:19">
      <c r="A69" s="1" t="s">
        <v>332</v>
      </c>
      <c r="C69" s="4" t="s">
        <v>429</v>
      </c>
      <c r="D69" s="4"/>
      <c r="E69" s="4" t="s">
        <v>429</v>
      </c>
      <c r="F69" s="4"/>
      <c r="G69" s="4">
        <v>8</v>
      </c>
      <c r="I69" s="6">
        <v>5947484039</v>
      </c>
      <c r="J69" s="4"/>
      <c r="K69" s="4">
        <v>0</v>
      </c>
      <c r="L69" s="4"/>
      <c r="M69" s="6">
        <v>5947484039</v>
      </c>
      <c r="N69" s="4"/>
      <c r="O69" s="6">
        <v>28200475472</v>
      </c>
      <c r="P69" s="4"/>
      <c r="Q69" s="6">
        <v>0</v>
      </c>
      <c r="R69" s="4"/>
      <c r="S69" s="6">
        <v>28200475472</v>
      </c>
    </row>
    <row r="70" spans="1:19">
      <c r="A70" s="1" t="s">
        <v>332</v>
      </c>
      <c r="C70" s="4" t="s">
        <v>429</v>
      </c>
      <c r="D70" s="4"/>
      <c r="E70" s="4" t="s">
        <v>429</v>
      </c>
      <c r="F70" s="4"/>
      <c r="G70" s="4">
        <v>8</v>
      </c>
      <c r="I70" s="6">
        <v>20988117698</v>
      </c>
      <c r="J70" s="4"/>
      <c r="K70" s="4">
        <v>0</v>
      </c>
      <c r="L70" s="4"/>
      <c r="M70" s="6">
        <v>20988117698</v>
      </c>
      <c r="N70" s="4"/>
      <c r="O70" s="6">
        <v>146211577986</v>
      </c>
      <c r="P70" s="4"/>
      <c r="Q70" s="6">
        <v>109026125</v>
      </c>
      <c r="R70" s="4"/>
      <c r="S70" s="6">
        <v>146102551861</v>
      </c>
    </row>
    <row r="71" spans="1:19">
      <c r="A71" s="1" t="s">
        <v>332</v>
      </c>
      <c r="C71" s="4" t="s">
        <v>429</v>
      </c>
      <c r="D71" s="4"/>
      <c r="E71" s="4" t="s">
        <v>429</v>
      </c>
      <c r="F71" s="4"/>
      <c r="G71" s="4">
        <v>8</v>
      </c>
      <c r="I71" s="6">
        <v>61150684931</v>
      </c>
      <c r="J71" s="4"/>
      <c r="K71" s="6">
        <v>0</v>
      </c>
      <c r="L71" s="4"/>
      <c r="M71" s="6">
        <v>61150684931</v>
      </c>
      <c r="N71" s="4"/>
      <c r="O71" s="6">
        <v>425999999986</v>
      </c>
      <c r="P71" s="4"/>
      <c r="Q71" s="6">
        <v>317656988</v>
      </c>
      <c r="R71" s="4"/>
      <c r="S71" s="6">
        <v>425682342998</v>
      </c>
    </row>
    <row r="72" spans="1:19" ht="24.75" thickBot="1">
      <c r="I72" s="16">
        <f>SUM(I8:I71)</f>
        <v>2082146792000</v>
      </c>
      <c r="K72" s="12">
        <f>SUM(K8:K71)</f>
        <v>0</v>
      </c>
      <c r="M72" s="16">
        <f>SUM(M8:M71)</f>
        <v>2082146792000</v>
      </c>
      <c r="O72" s="16">
        <f>SUM(O8:O71)</f>
        <v>12360507109005</v>
      </c>
      <c r="Q72" s="16">
        <f>SUM(Q8:Q71)</f>
        <v>426683113</v>
      </c>
      <c r="S72" s="16">
        <f>SUM(S8:S71)</f>
        <v>12360080425892</v>
      </c>
    </row>
    <row r="73" spans="1:19" ht="24.75" thickTop="1">
      <c r="M73" s="3"/>
      <c r="N73" s="3"/>
      <c r="O73" s="3"/>
      <c r="P73" s="3"/>
      <c r="Q73" s="3"/>
      <c r="R73" s="3"/>
      <c r="S73" s="3"/>
    </row>
    <row r="77" spans="1:19">
      <c r="M77" s="3"/>
      <c r="N77" s="3"/>
      <c r="O77" s="3"/>
      <c r="P77" s="3"/>
      <c r="Q77" s="3"/>
      <c r="R77" s="3"/>
      <c r="S7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9"/>
  <sheetViews>
    <sheetView rightToLeft="1" workbookViewId="0">
      <selection activeCell="O19" sqref="O19"/>
    </sheetView>
  </sheetViews>
  <sheetFormatPr defaultRowHeight="24"/>
  <cols>
    <col min="1" max="1" width="3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1" ht="24.75">
      <c r="A6" s="21" t="s">
        <v>3</v>
      </c>
      <c r="C6" s="22" t="s">
        <v>374</v>
      </c>
      <c r="D6" s="22" t="s">
        <v>374</v>
      </c>
      <c r="E6" s="22" t="s">
        <v>374</v>
      </c>
      <c r="F6" s="22" t="s">
        <v>374</v>
      </c>
      <c r="G6" s="22" t="s">
        <v>374</v>
      </c>
      <c r="I6" s="22" t="s">
        <v>341</v>
      </c>
      <c r="J6" s="22" t="s">
        <v>341</v>
      </c>
      <c r="K6" s="22" t="s">
        <v>341</v>
      </c>
      <c r="L6" s="22" t="s">
        <v>341</v>
      </c>
      <c r="M6" s="22" t="s">
        <v>341</v>
      </c>
      <c r="O6" s="22" t="s">
        <v>342</v>
      </c>
      <c r="P6" s="22" t="s">
        <v>342</v>
      </c>
      <c r="Q6" s="22" t="s">
        <v>342</v>
      </c>
      <c r="R6" s="22" t="s">
        <v>342</v>
      </c>
      <c r="S6" s="22" t="s">
        <v>342</v>
      </c>
    </row>
    <row r="7" spans="1:21" ht="24.75">
      <c r="A7" s="22" t="s">
        <v>3</v>
      </c>
      <c r="C7" s="22" t="s">
        <v>375</v>
      </c>
      <c r="E7" s="22" t="s">
        <v>376</v>
      </c>
      <c r="G7" s="22" t="s">
        <v>377</v>
      </c>
      <c r="I7" s="22" t="s">
        <v>378</v>
      </c>
      <c r="K7" s="22" t="s">
        <v>346</v>
      </c>
      <c r="M7" s="22" t="s">
        <v>379</v>
      </c>
      <c r="O7" s="22" t="s">
        <v>378</v>
      </c>
      <c r="Q7" s="22" t="s">
        <v>346</v>
      </c>
      <c r="S7" s="22" t="s">
        <v>379</v>
      </c>
    </row>
    <row r="8" spans="1:21">
      <c r="A8" s="1" t="s">
        <v>38</v>
      </c>
      <c r="C8" s="4" t="s">
        <v>4</v>
      </c>
      <c r="D8" s="4"/>
      <c r="E8" s="6">
        <v>42633978</v>
      </c>
      <c r="F8" s="4"/>
      <c r="G8" s="6">
        <v>2350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100189848300</v>
      </c>
      <c r="P8" s="4"/>
      <c r="Q8" s="6">
        <v>0</v>
      </c>
      <c r="R8" s="4"/>
      <c r="S8" s="6">
        <f>O8-Q8</f>
        <v>100189848300</v>
      </c>
      <c r="T8" s="4"/>
      <c r="U8" s="4"/>
    </row>
    <row r="9" spans="1:21">
      <c r="A9" s="1" t="s">
        <v>42</v>
      </c>
      <c r="C9" s="4" t="s">
        <v>380</v>
      </c>
      <c r="D9" s="4"/>
      <c r="E9" s="6">
        <v>4724004</v>
      </c>
      <c r="F9" s="4"/>
      <c r="G9" s="6">
        <v>5000</v>
      </c>
      <c r="H9" s="4"/>
      <c r="I9" s="6">
        <v>23620020000</v>
      </c>
      <c r="J9" s="4"/>
      <c r="K9" s="6">
        <v>1766262586</v>
      </c>
      <c r="L9" s="4"/>
      <c r="M9" s="6">
        <f>I9-K9</f>
        <v>21853757414</v>
      </c>
      <c r="N9" s="4"/>
      <c r="O9" s="6">
        <v>23620020000</v>
      </c>
      <c r="P9" s="4"/>
      <c r="Q9" s="6">
        <v>1766262586</v>
      </c>
      <c r="R9" s="4"/>
      <c r="S9" s="6">
        <f t="shared" ref="S9:S16" si="0">O9-Q9</f>
        <v>21853757414</v>
      </c>
      <c r="T9" s="4"/>
      <c r="U9" s="4"/>
    </row>
    <row r="10" spans="1:21">
      <c r="A10" s="1" t="s">
        <v>41</v>
      </c>
      <c r="C10" s="4" t="s">
        <v>381</v>
      </c>
      <c r="D10" s="4"/>
      <c r="E10" s="6">
        <v>1312886</v>
      </c>
      <c r="F10" s="4"/>
      <c r="G10" s="6">
        <v>3370</v>
      </c>
      <c r="H10" s="4"/>
      <c r="I10" s="6">
        <v>4424425820</v>
      </c>
      <c r="J10" s="4"/>
      <c r="K10" s="6">
        <v>317838600</v>
      </c>
      <c r="L10" s="4"/>
      <c r="M10" s="6">
        <f t="shared" ref="M10:M16" si="1">I10-K10</f>
        <v>4106587220</v>
      </c>
      <c r="N10" s="4"/>
      <c r="O10" s="6">
        <v>4424425820</v>
      </c>
      <c r="P10" s="4"/>
      <c r="Q10" s="6">
        <v>317838600</v>
      </c>
      <c r="R10" s="4"/>
      <c r="S10" s="6">
        <f t="shared" si="0"/>
        <v>4106587220</v>
      </c>
      <c r="T10" s="4"/>
      <c r="U10" s="4"/>
    </row>
    <row r="11" spans="1:21">
      <c r="A11" s="1" t="s">
        <v>55</v>
      </c>
      <c r="C11" s="4" t="s">
        <v>382</v>
      </c>
      <c r="D11" s="4"/>
      <c r="E11" s="6">
        <v>16214223</v>
      </c>
      <c r="F11" s="4"/>
      <c r="G11" s="6">
        <v>5100</v>
      </c>
      <c r="H11" s="4"/>
      <c r="I11" s="6">
        <v>0</v>
      </c>
      <c r="J11" s="4"/>
      <c r="K11" s="6">
        <v>0</v>
      </c>
      <c r="L11" s="4"/>
      <c r="M11" s="6">
        <f t="shared" si="1"/>
        <v>0</v>
      </c>
      <c r="N11" s="4"/>
      <c r="O11" s="6">
        <v>82692537300</v>
      </c>
      <c r="P11" s="4"/>
      <c r="Q11" s="6">
        <v>0</v>
      </c>
      <c r="R11" s="4"/>
      <c r="S11" s="6">
        <f t="shared" si="0"/>
        <v>82692537300</v>
      </c>
      <c r="T11" s="4"/>
      <c r="U11" s="4"/>
    </row>
    <row r="12" spans="1:21">
      <c r="A12" s="1" t="s">
        <v>22</v>
      </c>
      <c r="C12" s="4" t="s">
        <v>84</v>
      </c>
      <c r="D12" s="4"/>
      <c r="E12" s="6">
        <v>1048429</v>
      </c>
      <c r="F12" s="4"/>
      <c r="G12" s="6">
        <v>23500</v>
      </c>
      <c r="H12" s="4"/>
      <c r="I12" s="6">
        <v>0</v>
      </c>
      <c r="J12" s="4"/>
      <c r="K12" s="6">
        <v>0</v>
      </c>
      <c r="L12" s="4"/>
      <c r="M12" s="6">
        <f t="shared" si="1"/>
        <v>0</v>
      </c>
      <c r="N12" s="4"/>
      <c r="O12" s="6">
        <f>24638081500+950</f>
        <v>24638082450</v>
      </c>
      <c r="P12" s="4"/>
      <c r="Q12" s="6">
        <v>0</v>
      </c>
      <c r="R12" s="4"/>
      <c r="S12" s="6">
        <f>O12-Q12</f>
        <v>24638082450</v>
      </c>
      <c r="T12" s="4"/>
      <c r="U12" s="4"/>
    </row>
    <row r="13" spans="1:21">
      <c r="A13" s="1" t="s">
        <v>28</v>
      </c>
      <c r="C13" s="4" t="s">
        <v>383</v>
      </c>
      <c r="D13" s="4"/>
      <c r="E13" s="6">
        <v>30040811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f>I13-K13</f>
        <v>0</v>
      </c>
      <c r="N13" s="4"/>
      <c r="O13" s="6">
        <v>12016324400</v>
      </c>
      <c r="P13" s="4"/>
      <c r="Q13" s="6">
        <v>0</v>
      </c>
      <c r="R13" s="4"/>
      <c r="S13" s="6">
        <f t="shared" si="0"/>
        <v>12016324400</v>
      </c>
      <c r="T13" s="4"/>
      <c r="U13" s="4"/>
    </row>
    <row r="14" spans="1:21">
      <c r="A14" s="1" t="s">
        <v>24</v>
      </c>
      <c r="C14" s="4" t="s">
        <v>384</v>
      </c>
      <c r="D14" s="4"/>
      <c r="E14" s="6">
        <v>12547587</v>
      </c>
      <c r="F14" s="4"/>
      <c r="G14" s="6">
        <v>6000</v>
      </c>
      <c r="H14" s="4"/>
      <c r="I14" s="6">
        <v>0</v>
      </c>
      <c r="J14" s="4"/>
      <c r="K14" s="6">
        <v>0</v>
      </c>
      <c r="L14" s="4"/>
      <c r="M14" s="6">
        <f t="shared" si="1"/>
        <v>0</v>
      </c>
      <c r="N14" s="4"/>
      <c r="O14" s="6">
        <v>75285522000</v>
      </c>
      <c r="P14" s="4"/>
      <c r="Q14" s="6">
        <v>0</v>
      </c>
      <c r="R14" s="4"/>
      <c r="S14" s="6">
        <f t="shared" si="0"/>
        <v>75285522000</v>
      </c>
      <c r="T14" s="4"/>
      <c r="U14" s="4"/>
    </row>
    <row r="15" spans="1:21">
      <c r="A15" s="1" t="s">
        <v>26</v>
      </c>
      <c r="C15" s="4" t="s">
        <v>385</v>
      </c>
      <c r="D15" s="4"/>
      <c r="E15" s="6">
        <v>2002500</v>
      </c>
      <c r="F15" s="4"/>
      <c r="G15" s="6">
        <v>7560</v>
      </c>
      <c r="H15" s="4"/>
      <c r="I15" s="6">
        <v>0</v>
      </c>
      <c r="J15" s="4"/>
      <c r="K15" s="6">
        <v>0</v>
      </c>
      <c r="L15" s="4"/>
      <c r="M15" s="6">
        <f t="shared" si="1"/>
        <v>0</v>
      </c>
      <c r="N15" s="4"/>
      <c r="O15" s="6">
        <v>15138900000</v>
      </c>
      <c r="P15" s="4"/>
      <c r="Q15" s="6">
        <v>0</v>
      </c>
      <c r="R15" s="4"/>
      <c r="S15" s="6">
        <f t="shared" si="0"/>
        <v>15138900000</v>
      </c>
      <c r="T15" s="4"/>
      <c r="U15" s="4"/>
    </row>
    <row r="16" spans="1:21">
      <c r="A16" s="1" t="s">
        <v>30</v>
      </c>
      <c r="C16" s="4" t="s">
        <v>386</v>
      </c>
      <c r="D16" s="4"/>
      <c r="E16" s="6">
        <v>1808354019</v>
      </c>
      <c r="F16" s="4"/>
      <c r="G16" s="6">
        <v>135</v>
      </c>
      <c r="H16" s="4"/>
      <c r="I16" s="6">
        <v>0</v>
      </c>
      <c r="J16" s="4"/>
      <c r="K16" s="6">
        <v>0</v>
      </c>
      <c r="L16" s="4"/>
      <c r="M16" s="6">
        <f t="shared" si="1"/>
        <v>0</v>
      </c>
      <c r="N16" s="4"/>
      <c r="O16" s="6">
        <v>244127792565</v>
      </c>
      <c r="P16" s="4"/>
      <c r="Q16" s="6">
        <v>0</v>
      </c>
      <c r="R16" s="4"/>
      <c r="S16" s="6">
        <f t="shared" si="0"/>
        <v>244127792565</v>
      </c>
      <c r="T16" s="4"/>
      <c r="U16" s="4"/>
    </row>
    <row r="17" spans="3:21" ht="24.75" thickBot="1">
      <c r="C17" s="4"/>
      <c r="D17" s="4"/>
      <c r="E17" s="4"/>
      <c r="F17" s="4"/>
      <c r="G17" s="4"/>
      <c r="H17" s="4"/>
      <c r="I17" s="7">
        <f>SUM(I8:I16)</f>
        <v>28044445820</v>
      </c>
      <c r="J17" s="4"/>
      <c r="K17" s="7">
        <f>SUM(SUM(K8:K16))</f>
        <v>2084101186</v>
      </c>
      <c r="L17" s="4"/>
      <c r="M17" s="7">
        <f>SUM(M8:M16)</f>
        <v>25960344634</v>
      </c>
      <c r="N17" s="4"/>
      <c r="O17" s="7">
        <f>SUM(O8:O16)</f>
        <v>582133452835</v>
      </c>
      <c r="P17" s="4"/>
      <c r="Q17" s="7">
        <f>SUM(Q8:Q16)</f>
        <v>2084101186</v>
      </c>
      <c r="R17" s="4"/>
      <c r="S17" s="7">
        <f>SUM(S8:S16)</f>
        <v>580049351649</v>
      </c>
      <c r="T17" s="4"/>
      <c r="U17" s="4"/>
    </row>
    <row r="18" spans="3:21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4"/>
      <c r="Q18" s="4"/>
      <c r="R18" s="4"/>
      <c r="S18" s="4"/>
      <c r="T18" s="4"/>
      <c r="U18" s="4"/>
    </row>
    <row r="19" spans="3:2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4"/>
      <c r="Q19" s="4"/>
      <c r="R19" s="4"/>
      <c r="S19" s="4"/>
      <c r="T19" s="4"/>
      <c r="U1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9"/>
  <sheetViews>
    <sheetView rightToLeft="1" workbookViewId="0">
      <selection activeCell="C129" sqref="C129"/>
    </sheetView>
  </sheetViews>
  <sheetFormatPr defaultRowHeight="24"/>
  <cols>
    <col min="1" max="1" width="37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8.42578125" style="1" bestFit="1" customWidth="1"/>
    <col min="20" max="20" width="15.42578125" style="1" bestFit="1" customWidth="1"/>
    <col min="21" max="16384" width="9.140625" style="1"/>
  </cols>
  <sheetData>
    <row r="2" spans="1:20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24.75">
      <c r="A3" s="21" t="s">
        <v>339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0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0" ht="24.75">
      <c r="A6" s="21" t="s">
        <v>3</v>
      </c>
      <c r="C6" s="22" t="s">
        <v>341</v>
      </c>
      <c r="D6" s="22" t="s">
        <v>341</v>
      </c>
      <c r="E6" s="22" t="s">
        <v>341</v>
      </c>
      <c r="F6" s="22" t="s">
        <v>341</v>
      </c>
      <c r="G6" s="22" t="s">
        <v>341</v>
      </c>
      <c r="H6" s="22" t="s">
        <v>341</v>
      </c>
      <c r="I6" s="22" t="s">
        <v>341</v>
      </c>
      <c r="K6" s="22" t="s">
        <v>342</v>
      </c>
      <c r="L6" s="22" t="s">
        <v>342</v>
      </c>
      <c r="M6" s="22" t="s">
        <v>342</v>
      </c>
      <c r="N6" s="22" t="s">
        <v>342</v>
      </c>
      <c r="O6" s="22" t="s">
        <v>342</v>
      </c>
      <c r="P6" s="22" t="s">
        <v>342</v>
      </c>
      <c r="Q6" s="22" t="s">
        <v>342</v>
      </c>
    </row>
    <row r="7" spans="1:20" ht="24.75">
      <c r="A7" s="22" t="s">
        <v>3</v>
      </c>
      <c r="C7" s="22" t="s">
        <v>7</v>
      </c>
      <c r="E7" s="22" t="s">
        <v>387</v>
      </c>
      <c r="G7" s="22" t="s">
        <v>388</v>
      </c>
      <c r="I7" s="22" t="s">
        <v>389</v>
      </c>
      <c r="K7" s="22" t="s">
        <v>7</v>
      </c>
      <c r="M7" s="22" t="s">
        <v>387</v>
      </c>
      <c r="O7" s="22" t="s">
        <v>388</v>
      </c>
      <c r="Q7" s="22" t="s">
        <v>389</v>
      </c>
    </row>
    <row r="8" spans="1:20">
      <c r="A8" s="1" t="s">
        <v>36</v>
      </c>
      <c r="C8" s="8">
        <v>8102341</v>
      </c>
      <c r="D8" s="8"/>
      <c r="E8" s="8">
        <v>59966265791</v>
      </c>
      <c r="F8" s="8"/>
      <c r="G8" s="8">
        <v>64759842470</v>
      </c>
      <c r="H8" s="8"/>
      <c r="I8" s="8">
        <f>E8-G8</f>
        <v>-4793576679</v>
      </c>
      <c r="J8" s="8"/>
      <c r="K8" s="8">
        <v>8102341</v>
      </c>
      <c r="L8" s="8"/>
      <c r="M8" s="8">
        <v>59966265791</v>
      </c>
      <c r="N8" s="8"/>
      <c r="O8" s="8">
        <v>58841437917</v>
      </c>
      <c r="P8" s="8"/>
      <c r="Q8" s="8">
        <f>M8-O8</f>
        <v>1124827874</v>
      </c>
    </row>
    <row r="9" spans="1:20">
      <c r="A9" s="1" t="s">
        <v>52</v>
      </c>
      <c r="C9" s="8">
        <v>17493541</v>
      </c>
      <c r="D9" s="8"/>
      <c r="E9" s="8">
        <v>437314390211</v>
      </c>
      <c r="F9" s="8"/>
      <c r="G9" s="8">
        <v>447308668501</v>
      </c>
      <c r="H9" s="8"/>
      <c r="I9" s="8">
        <f t="shared" ref="I9:I72" si="0">E9-G9</f>
        <v>-9994278290</v>
      </c>
      <c r="J9" s="8"/>
      <c r="K9" s="8">
        <v>17493541</v>
      </c>
      <c r="L9" s="8"/>
      <c r="M9" s="8">
        <v>437314390211</v>
      </c>
      <c r="N9" s="8"/>
      <c r="O9" s="8">
        <v>429115304809</v>
      </c>
      <c r="P9" s="8"/>
      <c r="Q9" s="8">
        <f t="shared" ref="Q9:Q72" si="1">M9-O9</f>
        <v>8199085402</v>
      </c>
    </row>
    <row r="10" spans="1:20">
      <c r="A10" s="1" t="s">
        <v>53</v>
      </c>
      <c r="C10" s="8">
        <v>1020447</v>
      </c>
      <c r="D10" s="8"/>
      <c r="E10" s="8">
        <v>7532131804</v>
      </c>
      <c r="F10" s="8"/>
      <c r="G10" s="8">
        <v>7877581522</v>
      </c>
      <c r="H10" s="8"/>
      <c r="I10" s="8">
        <f t="shared" si="0"/>
        <v>-345449718</v>
      </c>
      <c r="J10" s="8"/>
      <c r="K10" s="8">
        <v>1020447</v>
      </c>
      <c r="L10" s="8"/>
      <c r="M10" s="8">
        <v>7532131804</v>
      </c>
      <c r="N10" s="8"/>
      <c r="O10" s="8">
        <v>7878597755</v>
      </c>
      <c r="P10" s="8"/>
      <c r="Q10" s="8">
        <f t="shared" si="1"/>
        <v>-346465951</v>
      </c>
    </row>
    <row r="11" spans="1:20">
      <c r="A11" s="1" t="s">
        <v>15</v>
      </c>
      <c r="C11" s="8">
        <v>21245468</v>
      </c>
      <c r="D11" s="8"/>
      <c r="E11" s="8">
        <v>328851212547</v>
      </c>
      <c r="F11" s="8"/>
      <c r="G11" s="8">
        <v>330019350312</v>
      </c>
      <c r="H11" s="8"/>
      <c r="I11" s="8">
        <f t="shared" si="0"/>
        <v>-1168137765</v>
      </c>
      <c r="J11" s="8"/>
      <c r="K11" s="8">
        <v>21245468</v>
      </c>
      <c r="L11" s="8"/>
      <c r="M11" s="8">
        <v>328851212547</v>
      </c>
      <c r="N11" s="8"/>
      <c r="O11" s="8">
        <v>318819199557</v>
      </c>
      <c r="P11" s="8"/>
      <c r="Q11" s="8">
        <f t="shared" si="1"/>
        <v>10032012990</v>
      </c>
    </row>
    <row r="12" spans="1:20">
      <c r="A12" s="1" t="s">
        <v>41</v>
      </c>
      <c r="C12" s="8">
        <v>857915</v>
      </c>
      <c r="D12" s="8"/>
      <c r="E12" s="8">
        <v>27284151357</v>
      </c>
      <c r="F12" s="8"/>
      <c r="G12" s="8">
        <v>30326889523</v>
      </c>
      <c r="H12" s="8"/>
      <c r="I12" s="8">
        <f t="shared" si="0"/>
        <v>-3042738166</v>
      </c>
      <c r="J12" s="8"/>
      <c r="K12" s="8">
        <v>857915</v>
      </c>
      <c r="L12" s="8"/>
      <c r="M12" s="8">
        <v>27284151357</v>
      </c>
      <c r="N12" s="8"/>
      <c r="O12" s="8">
        <v>30006651006</v>
      </c>
      <c r="P12" s="8"/>
      <c r="Q12" s="8">
        <f t="shared" si="1"/>
        <v>-2722499649</v>
      </c>
    </row>
    <row r="13" spans="1:20">
      <c r="A13" s="1" t="s">
        <v>40</v>
      </c>
      <c r="C13" s="8">
        <v>240000</v>
      </c>
      <c r="D13" s="8"/>
      <c r="E13" s="8">
        <v>14489451043</v>
      </c>
      <c r="F13" s="8"/>
      <c r="G13" s="8">
        <v>15712300548</v>
      </c>
      <c r="H13" s="8"/>
      <c r="I13" s="8">
        <f t="shared" si="0"/>
        <v>-1222849505</v>
      </c>
      <c r="J13" s="8"/>
      <c r="K13" s="8">
        <v>240000</v>
      </c>
      <c r="L13" s="8"/>
      <c r="M13" s="8">
        <v>14489451043</v>
      </c>
      <c r="N13" s="8"/>
      <c r="O13" s="8">
        <v>14317741932</v>
      </c>
      <c r="P13" s="8"/>
      <c r="Q13" s="8">
        <f t="shared" si="1"/>
        <v>171709111</v>
      </c>
    </row>
    <row r="14" spans="1:20">
      <c r="A14" s="1" t="s">
        <v>47</v>
      </c>
      <c r="C14" s="8">
        <v>2716500</v>
      </c>
      <c r="D14" s="8"/>
      <c r="E14" s="8">
        <v>861353253000</v>
      </c>
      <c r="F14" s="8"/>
      <c r="G14" s="8">
        <v>848200610922</v>
      </c>
      <c r="H14" s="8"/>
      <c r="I14" s="8">
        <f>E14-G14</f>
        <v>13152642078</v>
      </c>
      <c r="J14" s="8"/>
      <c r="K14" s="8">
        <v>2716500</v>
      </c>
      <c r="L14" s="8"/>
      <c r="M14" s="8">
        <v>861353233000</v>
      </c>
      <c r="N14" s="8"/>
      <c r="O14" s="8">
        <v>824799546138</v>
      </c>
      <c r="P14" s="8"/>
      <c r="Q14" s="8">
        <f t="shared" si="1"/>
        <v>36553686862</v>
      </c>
      <c r="S14" s="3"/>
      <c r="T14" s="3"/>
    </row>
    <row r="15" spans="1:20">
      <c r="A15" s="1" t="s">
        <v>49</v>
      </c>
      <c r="C15" s="8">
        <v>255511</v>
      </c>
      <c r="D15" s="8"/>
      <c r="E15" s="8">
        <v>1535815042849</v>
      </c>
      <c r="F15" s="8"/>
      <c r="G15" s="8">
        <v>1500481786473</v>
      </c>
      <c r="H15" s="8"/>
      <c r="I15" s="8">
        <f t="shared" si="0"/>
        <v>35333256376</v>
      </c>
      <c r="J15" s="8"/>
      <c r="K15" s="8">
        <v>255511</v>
      </c>
      <c r="L15" s="8"/>
      <c r="M15" s="8">
        <v>1535815022849</v>
      </c>
      <c r="N15" s="8"/>
      <c r="O15" s="8">
        <v>1458668368038</v>
      </c>
      <c r="P15" s="8"/>
      <c r="Q15" s="8">
        <f t="shared" si="1"/>
        <v>77146654811</v>
      </c>
      <c r="S15" s="3"/>
      <c r="T15" s="3"/>
    </row>
    <row r="16" spans="1:20">
      <c r="A16" s="1" t="s">
        <v>51</v>
      </c>
      <c r="C16" s="8">
        <v>6</v>
      </c>
      <c r="D16" s="8"/>
      <c r="E16" s="8">
        <v>481721</v>
      </c>
      <c r="F16" s="8"/>
      <c r="G16" s="8">
        <v>466793</v>
      </c>
      <c r="H16" s="8"/>
      <c r="I16" s="8">
        <f t="shared" si="0"/>
        <v>14928</v>
      </c>
      <c r="J16" s="8"/>
      <c r="K16" s="8">
        <v>6</v>
      </c>
      <c r="L16" s="8"/>
      <c r="M16" s="8">
        <v>481721</v>
      </c>
      <c r="N16" s="8"/>
      <c r="O16" s="8">
        <v>224462</v>
      </c>
      <c r="P16" s="8"/>
      <c r="Q16" s="8">
        <f t="shared" si="1"/>
        <v>257259</v>
      </c>
      <c r="S16" s="3"/>
      <c r="T16" s="3"/>
    </row>
    <row r="17" spans="1:20">
      <c r="A17" s="1" t="s">
        <v>39</v>
      </c>
      <c r="C17" s="8">
        <v>1813499</v>
      </c>
      <c r="D17" s="8"/>
      <c r="E17" s="8">
        <v>39345633173</v>
      </c>
      <c r="F17" s="8"/>
      <c r="G17" s="8">
        <v>39460261878</v>
      </c>
      <c r="H17" s="8"/>
      <c r="I17" s="8">
        <f t="shared" si="0"/>
        <v>-114628705</v>
      </c>
      <c r="J17" s="8"/>
      <c r="K17" s="8">
        <v>1813499</v>
      </c>
      <c r="L17" s="8"/>
      <c r="M17" s="8">
        <v>39345633173</v>
      </c>
      <c r="N17" s="8"/>
      <c r="O17" s="8">
        <v>39269375106</v>
      </c>
      <c r="P17" s="8"/>
      <c r="Q17" s="8">
        <f t="shared" si="1"/>
        <v>76258067</v>
      </c>
    </row>
    <row r="18" spans="1:20">
      <c r="A18" s="1" t="s">
        <v>30</v>
      </c>
      <c r="C18" s="8">
        <v>600000000</v>
      </c>
      <c r="D18" s="8"/>
      <c r="E18" s="8">
        <v>537773743200</v>
      </c>
      <c r="F18" s="8"/>
      <c r="G18" s="8">
        <v>625679688608</v>
      </c>
      <c r="H18" s="8"/>
      <c r="I18" s="8">
        <f t="shared" si="0"/>
        <v>-87905945408</v>
      </c>
      <c r="J18" s="8"/>
      <c r="K18" s="8">
        <v>600000000</v>
      </c>
      <c r="L18" s="8"/>
      <c r="M18" s="8">
        <v>537773743200</v>
      </c>
      <c r="N18" s="8"/>
      <c r="O18" s="8">
        <v>784547413110</v>
      </c>
      <c r="P18" s="8"/>
      <c r="Q18" s="8">
        <f t="shared" si="1"/>
        <v>-246773669910</v>
      </c>
    </row>
    <row r="19" spans="1:20">
      <c r="A19" s="1" t="s">
        <v>44</v>
      </c>
      <c r="C19" s="8">
        <v>59191334</v>
      </c>
      <c r="D19" s="8"/>
      <c r="E19" s="8">
        <v>986438322711</v>
      </c>
      <c r="F19" s="8"/>
      <c r="G19" s="8">
        <v>985372216915</v>
      </c>
      <c r="H19" s="8"/>
      <c r="I19" s="8">
        <f t="shared" si="0"/>
        <v>1066105796</v>
      </c>
      <c r="J19" s="8"/>
      <c r="K19" s="8">
        <v>59191334</v>
      </c>
      <c r="L19" s="8"/>
      <c r="M19" s="8">
        <v>986438322711</v>
      </c>
      <c r="N19" s="8"/>
      <c r="O19" s="8">
        <v>976861757094</v>
      </c>
      <c r="P19" s="8"/>
      <c r="Q19" s="8">
        <f t="shared" si="1"/>
        <v>9576565617</v>
      </c>
      <c r="S19" s="3"/>
      <c r="T19" s="3"/>
    </row>
    <row r="20" spans="1:20">
      <c r="A20" s="1" t="s">
        <v>61</v>
      </c>
      <c r="C20" s="8">
        <v>8438207</v>
      </c>
      <c r="D20" s="8"/>
      <c r="E20" s="8">
        <v>69922786808</v>
      </c>
      <c r="F20" s="8"/>
      <c r="G20" s="8">
        <v>38992954547</v>
      </c>
      <c r="H20" s="8"/>
      <c r="I20" s="8">
        <f t="shared" si="0"/>
        <v>30929832261</v>
      </c>
      <c r="J20" s="8"/>
      <c r="K20" s="8">
        <v>8438207</v>
      </c>
      <c r="L20" s="8"/>
      <c r="M20" s="8">
        <v>69922786808</v>
      </c>
      <c r="N20" s="8"/>
      <c r="O20" s="8">
        <v>38992954547</v>
      </c>
      <c r="P20" s="8"/>
      <c r="Q20" s="8">
        <f t="shared" si="1"/>
        <v>30929832261</v>
      </c>
    </row>
    <row r="21" spans="1:20">
      <c r="A21" s="1" t="s">
        <v>22</v>
      </c>
      <c r="C21" s="8">
        <v>900968</v>
      </c>
      <c r="D21" s="8"/>
      <c r="E21" s="8">
        <v>158072977479</v>
      </c>
      <c r="F21" s="8"/>
      <c r="G21" s="8">
        <v>148970572145</v>
      </c>
      <c r="H21" s="8"/>
      <c r="I21" s="8">
        <f t="shared" si="0"/>
        <v>9102405334</v>
      </c>
      <c r="J21" s="8"/>
      <c r="K21" s="8">
        <v>900968</v>
      </c>
      <c r="L21" s="8"/>
      <c r="M21" s="8">
        <v>158072977479</v>
      </c>
      <c r="N21" s="8"/>
      <c r="O21" s="8">
        <v>171641736431</v>
      </c>
      <c r="P21" s="8"/>
      <c r="Q21" s="8">
        <f t="shared" si="1"/>
        <v>-13568758952</v>
      </c>
    </row>
    <row r="22" spans="1:20">
      <c r="A22" s="1" t="s">
        <v>29</v>
      </c>
      <c r="C22" s="8">
        <v>175</v>
      </c>
      <c r="D22" s="8"/>
      <c r="E22" s="8">
        <v>4977093</v>
      </c>
      <c r="F22" s="8"/>
      <c r="G22" s="8">
        <v>4949110</v>
      </c>
      <c r="H22" s="8"/>
      <c r="I22" s="8">
        <f t="shared" si="0"/>
        <v>27983</v>
      </c>
      <c r="J22" s="8"/>
      <c r="K22" s="8">
        <v>175</v>
      </c>
      <c r="L22" s="8"/>
      <c r="M22" s="8">
        <v>4977093</v>
      </c>
      <c r="N22" s="8"/>
      <c r="O22" s="8">
        <v>4904374</v>
      </c>
      <c r="P22" s="8"/>
      <c r="Q22" s="8">
        <f t="shared" si="1"/>
        <v>72719</v>
      </c>
    </row>
    <row r="23" spans="1:20">
      <c r="A23" s="1" t="s">
        <v>35</v>
      </c>
      <c r="C23" s="8">
        <v>6961521</v>
      </c>
      <c r="D23" s="8"/>
      <c r="E23" s="8">
        <v>64611427149</v>
      </c>
      <c r="F23" s="8"/>
      <c r="G23" s="8">
        <v>73660381077</v>
      </c>
      <c r="H23" s="8"/>
      <c r="I23" s="8">
        <f t="shared" si="0"/>
        <v>-9048953928</v>
      </c>
      <c r="J23" s="8"/>
      <c r="K23" s="8">
        <v>6961521</v>
      </c>
      <c r="L23" s="8"/>
      <c r="M23" s="8">
        <v>64611427149</v>
      </c>
      <c r="N23" s="8"/>
      <c r="O23" s="8">
        <v>72903632587</v>
      </c>
      <c r="P23" s="8"/>
      <c r="Q23" s="8">
        <f t="shared" si="1"/>
        <v>-8292205438</v>
      </c>
    </row>
    <row r="24" spans="1:20">
      <c r="A24" s="1" t="s">
        <v>45</v>
      </c>
      <c r="C24" s="8">
        <v>801277061</v>
      </c>
      <c r="D24" s="8"/>
      <c r="E24" s="8">
        <v>9007094225133</v>
      </c>
      <c r="F24" s="8"/>
      <c r="G24" s="8">
        <v>8904912081093</v>
      </c>
      <c r="H24" s="8"/>
      <c r="I24" s="8">
        <f t="shared" si="0"/>
        <v>102182144040</v>
      </c>
      <c r="J24" s="8"/>
      <c r="K24" s="8">
        <v>801277061</v>
      </c>
      <c r="L24" s="8"/>
      <c r="M24" s="8">
        <v>9054430789300</v>
      </c>
      <c r="N24" s="8"/>
      <c r="O24" s="8">
        <v>8707502679248</v>
      </c>
      <c r="P24" s="8"/>
      <c r="Q24" s="8">
        <f t="shared" si="1"/>
        <v>346928110052</v>
      </c>
      <c r="S24" s="3"/>
      <c r="T24" s="3"/>
    </row>
    <row r="25" spans="1:20">
      <c r="A25" s="1" t="s">
        <v>48</v>
      </c>
      <c r="C25" s="8">
        <v>634445</v>
      </c>
      <c r="D25" s="8"/>
      <c r="E25" s="8">
        <v>236827532935</v>
      </c>
      <c r="F25" s="8"/>
      <c r="G25" s="8">
        <v>237892484824</v>
      </c>
      <c r="H25" s="8"/>
      <c r="I25" s="8">
        <f t="shared" si="0"/>
        <v>-1064951889</v>
      </c>
      <c r="J25" s="8"/>
      <c r="K25" s="8">
        <v>634445</v>
      </c>
      <c r="L25" s="8"/>
      <c r="M25" s="8">
        <f>236827532935-50000</f>
        <v>236827482935</v>
      </c>
      <c r="N25" s="8"/>
      <c r="O25" s="8">
        <v>233475754175</v>
      </c>
      <c r="P25" s="8"/>
      <c r="Q25" s="8">
        <f t="shared" si="1"/>
        <v>3351728760</v>
      </c>
      <c r="S25" s="3"/>
      <c r="T25" s="3"/>
    </row>
    <row r="26" spans="1:20">
      <c r="A26" s="1" t="s">
        <v>42</v>
      </c>
      <c r="C26" s="8">
        <v>4724004</v>
      </c>
      <c r="D26" s="8"/>
      <c r="E26" s="8">
        <v>232474712693</v>
      </c>
      <c r="F26" s="8"/>
      <c r="G26" s="8">
        <v>256840524656</v>
      </c>
      <c r="H26" s="8"/>
      <c r="I26" s="8">
        <f t="shared" si="0"/>
        <v>-24365811963</v>
      </c>
      <c r="J26" s="8"/>
      <c r="K26" s="8">
        <v>4724004</v>
      </c>
      <c r="L26" s="8"/>
      <c r="M26" s="8">
        <v>232474712693</v>
      </c>
      <c r="N26" s="8"/>
      <c r="O26" s="8">
        <v>251778734108</v>
      </c>
      <c r="P26" s="8"/>
      <c r="Q26" s="8">
        <f t="shared" si="1"/>
        <v>-19304021415</v>
      </c>
    </row>
    <row r="27" spans="1:20">
      <c r="A27" s="1" t="s">
        <v>56</v>
      </c>
      <c r="C27" s="8">
        <v>13231579</v>
      </c>
      <c r="D27" s="8"/>
      <c r="E27" s="8">
        <v>512412399593</v>
      </c>
      <c r="F27" s="8"/>
      <c r="G27" s="8">
        <v>521226468185</v>
      </c>
      <c r="H27" s="8"/>
      <c r="I27" s="8">
        <f t="shared" si="0"/>
        <v>-8814068592</v>
      </c>
      <c r="J27" s="8"/>
      <c r="K27" s="8">
        <v>13231579</v>
      </c>
      <c r="L27" s="8"/>
      <c r="M27" s="8">
        <v>512412399593</v>
      </c>
      <c r="N27" s="8"/>
      <c r="O27" s="8">
        <v>505769019717</v>
      </c>
      <c r="P27" s="8"/>
      <c r="Q27" s="8">
        <f t="shared" si="1"/>
        <v>6643379876</v>
      </c>
    </row>
    <row r="28" spans="1:20">
      <c r="A28" s="1" t="s">
        <v>46</v>
      </c>
      <c r="C28" s="8">
        <v>5092217</v>
      </c>
      <c r="D28" s="8"/>
      <c r="E28" s="8">
        <v>2264769671161</v>
      </c>
      <c r="F28" s="8"/>
      <c r="G28" s="8">
        <v>2256905342564</v>
      </c>
      <c r="H28" s="8"/>
      <c r="I28" s="8">
        <f t="shared" si="0"/>
        <v>7864328597</v>
      </c>
      <c r="J28" s="8"/>
      <c r="K28" s="8">
        <v>5092217</v>
      </c>
      <c r="L28" s="8"/>
      <c r="M28" s="8">
        <v>2264769671161</v>
      </c>
      <c r="N28" s="8"/>
      <c r="O28" s="8">
        <v>2213030073544</v>
      </c>
      <c r="P28" s="8"/>
      <c r="Q28" s="8">
        <f t="shared" si="1"/>
        <v>51739597617</v>
      </c>
      <c r="S28" s="3"/>
      <c r="T28" s="3"/>
    </row>
    <row r="29" spans="1:20">
      <c r="A29" s="1" t="s">
        <v>231</v>
      </c>
      <c r="C29" s="8">
        <v>920000</v>
      </c>
      <c r="D29" s="8"/>
      <c r="E29" s="8">
        <v>885115180457</v>
      </c>
      <c r="F29" s="8"/>
      <c r="G29" s="8">
        <v>886962468872</v>
      </c>
      <c r="H29" s="8"/>
      <c r="I29" s="8">
        <f t="shared" si="0"/>
        <v>-1847288415</v>
      </c>
      <c r="J29" s="8"/>
      <c r="K29" s="8">
        <v>920000</v>
      </c>
      <c r="L29" s="8"/>
      <c r="M29" s="8">
        <v>885115180457</v>
      </c>
      <c r="N29" s="8"/>
      <c r="O29" s="8">
        <v>883151976535</v>
      </c>
      <c r="P29" s="8"/>
      <c r="Q29" s="8">
        <f t="shared" si="1"/>
        <v>1963203922</v>
      </c>
    </row>
    <row r="30" spans="1:20">
      <c r="A30" s="1" t="s">
        <v>234</v>
      </c>
      <c r="C30" s="8">
        <v>730521</v>
      </c>
      <c r="D30" s="8"/>
      <c r="E30" s="8">
        <v>721270952563</v>
      </c>
      <c r="F30" s="8"/>
      <c r="G30" s="8">
        <v>723597374475</v>
      </c>
      <c r="H30" s="8"/>
      <c r="I30" s="8">
        <f t="shared" si="0"/>
        <v>-2326421912</v>
      </c>
      <c r="J30" s="8"/>
      <c r="K30" s="8">
        <v>730521</v>
      </c>
      <c r="L30" s="8"/>
      <c r="M30" s="8">
        <v>721270952563</v>
      </c>
      <c r="N30" s="8"/>
      <c r="O30" s="8">
        <v>721209850097</v>
      </c>
      <c r="P30" s="8"/>
      <c r="Q30" s="8">
        <f t="shared" si="1"/>
        <v>61102466</v>
      </c>
    </row>
    <row r="31" spans="1:20">
      <c r="A31" s="1" t="s">
        <v>257</v>
      </c>
      <c r="C31" s="8">
        <v>135240</v>
      </c>
      <c r="D31" s="8"/>
      <c r="E31" s="8">
        <v>131272516232</v>
      </c>
      <c r="F31" s="8"/>
      <c r="G31" s="8">
        <v>131546501855</v>
      </c>
      <c r="H31" s="8"/>
      <c r="I31" s="8">
        <f t="shared" si="0"/>
        <v>-273985623</v>
      </c>
      <c r="J31" s="8"/>
      <c r="K31" s="8">
        <v>135240</v>
      </c>
      <c r="L31" s="8"/>
      <c r="M31" s="8">
        <v>131272516232</v>
      </c>
      <c r="N31" s="8"/>
      <c r="O31" s="8">
        <v>131230261627</v>
      </c>
      <c r="P31" s="8"/>
      <c r="Q31" s="8">
        <f t="shared" si="1"/>
        <v>42254605</v>
      </c>
    </row>
    <row r="32" spans="1:20">
      <c r="A32" s="1" t="s">
        <v>265</v>
      </c>
      <c r="C32" s="8">
        <v>2019900</v>
      </c>
      <c r="D32" s="8"/>
      <c r="E32" s="8">
        <v>1966524692915</v>
      </c>
      <c r="F32" s="8"/>
      <c r="G32" s="8">
        <v>1974668614125</v>
      </c>
      <c r="H32" s="8"/>
      <c r="I32" s="8">
        <f t="shared" si="0"/>
        <v>-8143921210</v>
      </c>
      <c r="J32" s="8"/>
      <c r="K32" s="8">
        <v>2019900</v>
      </c>
      <c r="L32" s="8"/>
      <c r="M32" s="8">
        <v>1966524692915</v>
      </c>
      <c r="N32" s="8"/>
      <c r="O32" s="8">
        <v>1964696754262</v>
      </c>
      <c r="P32" s="8"/>
      <c r="Q32" s="8">
        <f t="shared" si="1"/>
        <v>1827938653</v>
      </c>
    </row>
    <row r="33" spans="1:17">
      <c r="A33" s="1" t="s">
        <v>303</v>
      </c>
      <c r="C33" s="8">
        <v>170000</v>
      </c>
      <c r="D33" s="8"/>
      <c r="E33" s="8">
        <v>151478239990</v>
      </c>
      <c r="F33" s="8"/>
      <c r="G33" s="8">
        <v>151489970005</v>
      </c>
      <c r="H33" s="8"/>
      <c r="I33" s="8">
        <f t="shared" si="0"/>
        <v>-11730015</v>
      </c>
      <c r="J33" s="8"/>
      <c r="K33" s="8">
        <v>170000</v>
      </c>
      <c r="L33" s="8"/>
      <c r="M33" s="8">
        <v>151478239990</v>
      </c>
      <c r="N33" s="8"/>
      <c r="O33" s="8">
        <v>151489970005</v>
      </c>
      <c r="P33" s="8"/>
      <c r="Q33" s="8">
        <f t="shared" si="1"/>
        <v>-11730015</v>
      </c>
    </row>
    <row r="34" spans="1:17">
      <c r="A34" s="1" t="s">
        <v>309</v>
      </c>
      <c r="C34" s="8">
        <v>125000</v>
      </c>
      <c r="D34" s="8"/>
      <c r="E34" s="8">
        <v>111688046920</v>
      </c>
      <c r="F34" s="8"/>
      <c r="G34" s="8">
        <v>111696632712</v>
      </c>
      <c r="H34" s="8"/>
      <c r="I34" s="8">
        <f t="shared" si="0"/>
        <v>-8585792</v>
      </c>
      <c r="J34" s="8"/>
      <c r="K34" s="8">
        <v>125000</v>
      </c>
      <c r="L34" s="8"/>
      <c r="M34" s="8">
        <v>111688046920</v>
      </c>
      <c r="N34" s="8"/>
      <c r="O34" s="8">
        <v>111696632712</v>
      </c>
      <c r="P34" s="8"/>
      <c r="Q34" s="8">
        <f t="shared" si="1"/>
        <v>-8585792</v>
      </c>
    </row>
    <row r="35" spans="1:17">
      <c r="A35" s="1" t="s">
        <v>242</v>
      </c>
      <c r="C35" s="8">
        <v>3066800</v>
      </c>
      <c r="D35" s="8"/>
      <c r="E35" s="8">
        <v>2963904409053</v>
      </c>
      <c r="F35" s="8"/>
      <c r="G35" s="8">
        <v>2975370729916</v>
      </c>
      <c r="H35" s="8"/>
      <c r="I35" s="8">
        <f t="shared" si="0"/>
        <v>-11466320863</v>
      </c>
      <c r="J35" s="8"/>
      <c r="K35" s="8">
        <v>3066800</v>
      </c>
      <c r="L35" s="8"/>
      <c r="M35" s="8">
        <v>2963904409053</v>
      </c>
      <c r="N35" s="8"/>
      <c r="O35" s="8">
        <v>3002096856238</v>
      </c>
      <c r="P35" s="8"/>
      <c r="Q35" s="8">
        <f t="shared" si="1"/>
        <v>-38192447185</v>
      </c>
    </row>
    <row r="36" spans="1:17">
      <c r="A36" s="1" t="s">
        <v>254</v>
      </c>
      <c r="C36" s="8">
        <v>6200000</v>
      </c>
      <c r="D36" s="8"/>
      <c r="E36" s="8">
        <v>5721739673995</v>
      </c>
      <c r="F36" s="8"/>
      <c r="G36" s="8">
        <v>5761849203270</v>
      </c>
      <c r="H36" s="8"/>
      <c r="I36" s="8">
        <f t="shared" si="0"/>
        <v>-40109529275</v>
      </c>
      <c r="J36" s="8"/>
      <c r="K36" s="8">
        <v>6200000</v>
      </c>
      <c r="L36" s="8"/>
      <c r="M36" s="8">
        <v>5721739673995</v>
      </c>
      <c r="N36" s="8"/>
      <c r="O36" s="8">
        <v>5801997308587</v>
      </c>
      <c r="P36" s="8"/>
      <c r="Q36" s="8">
        <f t="shared" si="1"/>
        <v>-80257634592</v>
      </c>
    </row>
    <row r="37" spans="1:17">
      <c r="A37" s="1" t="s">
        <v>300</v>
      </c>
      <c r="C37" s="8">
        <v>1370000</v>
      </c>
      <c r="D37" s="8"/>
      <c r="E37" s="8">
        <v>1270773715610</v>
      </c>
      <c r="F37" s="8"/>
      <c r="G37" s="8">
        <v>1274834225000</v>
      </c>
      <c r="H37" s="8"/>
      <c r="I37" s="8">
        <f t="shared" si="0"/>
        <v>-4060509390</v>
      </c>
      <c r="J37" s="8"/>
      <c r="K37" s="8">
        <v>1370000</v>
      </c>
      <c r="L37" s="8"/>
      <c r="M37" s="8">
        <v>1270773715610</v>
      </c>
      <c r="N37" s="8"/>
      <c r="O37" s="8">
        <v>1274834225000</v>
      </c>
      <c r="P37" s="8"/>
      <c r="Q37" s="8">
        <f t="shared" si="1"/>
        <v>-4060509390</v>
      </c>
    </row>
    <row r="38" spans="1:17">
      <c r="A38" s="1" t="s">
        <v>237</v>
      </c>
      <c r="C38" s="8">
        <v>290000</v>
      </c>
      <c r="D38" s="8"/>
      <c r="E38" s="8">
        <v>282954795076</v>
      </c>
      <c r="F38" s="8"/>
      <c r="G38" s="8">
        <v>284438667574</v>
      </c>
      <c r="H38" s="8"/>
      <c r="I38" s="8">
        <f t="shared" si="0"/>
        <v>-1483872498</v>
      </c>
      <c r="J38" s="8"/>
      <c r="K38" s="8">
        <v>290000</v>
      </c>
      <c r="L38" s="8"/>
      <c r="M38" s="8">
        <v>282954795076</v>
      </c>
      <c r="N38" s="8"/>
      <c r="O38" s="8">
        <v>283756903994</v>
      </c>
      <c r="P38" s="8"/>
      <c r="Q38" s="8">
        <f t="shared" si="1"/>
        <v>-802108918</v>
      </c>
    </row>
    <row r="39" spans="1:17">
      <c r="A39" s="1" t="s">
        <v>251</v>
      </c>
      <c r="C39" s="8">
        <v>1998800</v>
      </c>
      <c r="D39" s="8"/>
      <c r="E39" s="8">
        <v>1941449151930</v>
      </c>
      <c r="F39" s="8"/>
      <c r="G39" s="8">
        <v>1958348351060</v>
      </c>
      <c r="H39" s="8"/>
      <c r="I39" s="8">
        <f t="shared" si="0"/>
        <v>-16899199130</v>
      </c>
      <c r="J39" s="8"/>
      <c r="K39" s="8">
        <v>1998800</v>
      </c>
      <c r="L39" s="8"/>
      <c r="M39" s="8">
        <v>1941449151930</v>
      </c>
      <c r="N39" s="8"/>
      <c r="O39" s="8">
        <v>1953669341579</v>
      </c>
      <c r="P39" s="8"/>
      <c r="Q39" s="8">
        <f t="shared" si="1"/>
        <v>-12220189649</v>
      </c>
    </row>
    <row r="40" spans="1:17">
      <c r="A40" s="1" t="s">
        <v>260</v>
      </c>
      <c r="C40" s="8">
        <v>6739380</v>
      </c>
      <c r="D40" s="8"/>
      <c r="E40" s="8">
        <v>6387687279286</v>
      </c>
      <c r="F40" s="8"/>
      <c r="G40" s="8">
        <v>6477789298297</v>
      </c>
      <c r="H40" s="8"/>
      <c r="I40" s="8">
        <f t="shared" si="0"/>
        <v>-90102019011</v>
      </c>
      <c r="J40" s="8"/>
      <c r="K40" s="8">
        <v>6739380</v>
      </c>
      <c r="L40" s="8"/>
      <c r="M40" s="8">
        <v>6387687279286</v>
      </c>
      <c r="N40" s="8"/>
      <c r="O40" s="8">
        <v>6505340121165</v>
      </c>
      <c r="P40" s="8"/>
      <c r="Q40" s="8">
        <f t="shared" si="1"/>
        <v>-117652841879</v>
      </c>
    </row>
    <row r="41" spans="1:17">
      <c r="A41" s="1" t="s">
        <v>279</v>
      </c>
      <c r="C41" s="8">
        <v>7138846</v>
      </c>
      <c r="D41" s="8"/>
      <c r="E41" s="8">
        <v>6747597063907</v>
      </c>
      <c r="F41" s="8"/>
      <c r="G41" s="8">
        <v>6806333212681</v>
      </c>
      <c r="H41" s="8"/>
      <c r="I41" s="8">
        <f t="shared" si="0"/>
        <v>-58736148774</v>
      </c>
      <c r="J41" s="8"/>
      <c r="K41" s="8">
        <v>7138846</v>
      </c>
      <c r="L41" s="8"/>
      <c r="M41" s="8">
        <v>6747597063907</v>
      </c>
      <c r="N41" s="8"/>
      <c r="O41" s="8">
        <v>6851290045546</v>
      </c>
      <c r="P41" s="8"/>
      <c r="Q41" s="8">
        <f t="shared" si="1"/>
        <v>-103692981639</v>
      </c>
    </row>
    <row r="42" spans="1:17">
      <c r="A42" s="1" t="s">
        <v>86</v>
      </c>
      <c r="C42" s="8">
        <v>3552486</v>
      </c>
      <c r="D42" s="8"/>
      <c r="E42" s="8">
        <v>3432740635754</v>
      </c>
      <c r="F42" s="8"/>
      <c r="G42" s="8">
        <v>3424792734842</v>
      </c>
      <c r="H42" s="8"/>
      <c r="I42" s="8">
        <f t="shared" si="0"/>
        <v>7947900912</v>
      </c>
      <c r="J42" s="8"/>
      <c r="K42" s="8">
        <v>3552486</v>
      </c>
      <c r="L42" s="8"/>
      <c r="M42" s="8">
        <v>3432740635754</v>
      </c>
      <c r="N42" s="8"/>
      <c r="O42" s="8">
        <v>3403921183287</v>
      </c>
      <c r="P42" s="8"/>
      <c r="Q42" s="8">
        <f t="shared" si="1"/>
        <v>28819452467</v>
      </c>
    </row>
    <row r="43" spans="1:17">
      <c r="A43" s="1" t="s">
        <v>170</v>
      </c>
      <c r="C43" s="8">
        <v>2176010</v>
      </c>
      <c r="D43" s="8"/>
      <c r="E43" s="8">
        <v>2142398934708</v>
      </c>
      <c r="F43" s="8"/>
      <c r="G43" s="8">
        <v>2138992942793</v>
      </c>
      <c r="H43" s="8"/>
      <c r="I43" s="8">
        <f t="shared" si="0"/>
        <v>3405991915</v>
      </c>
      <c r="J43" s="8"/>
      <c r="K43" s="8">
        <v>2176010</v>
      </c>
      <c r="L43" s="8"/>
      <c r="M43" s="8">
        <v>2142398934708</v>
      </c>
      <c r="N43" s="8"/>
      <c r="O43" s="8">
        <v>2116521924793</v>
      </c>
      <c r="P43" s="8"/>
      <c r="Q43" s="8">
        <f t="shared" si="1"/>
        <v>25877009915</v>
      </c>
    </row>
    <row r="44" spans="1:17">
      <c r="A44" s="1" t="s">
        <v>163</v>
      </c>
      <c r="C44" s="8">
        <v>1499535</v>
      </c>
      <c r="D44" s="8"/>
      <c r="E44" s="8">
        <v>1439743731508</v>
      </c>
      <c r="F44" s="8"/>
      <c r="G44" s="8">
        <v>1431656541304</v>
      </c>
      <c r="H44" s="8"/>
      <c r="I44" s="8">
        <f t="shared" si="0"/>
        <v>8087190204</v>
      </c>
      <c r="J44" s="8"/>
      <c r="K44" s="8">
        <v>1499535</v>
      </c>
      <c r="L44" s="8"/>
      <c r="M44" s="8">
        <v>1439743731508</v>
      </c>
      <c r="N44" s="8"/>
      <c r="O44" s="8">
        <v>1417639749186</v>
      </c>
      <c r="P44" s="8"/>
      <c r="Q44" s="8">
        <f t="shared" si="1"/>
        <v>22103982322</v>
      </c>
    </row>
    <row r="45" spans="1:17">
      <c r="A45" s="1" t="s">
        <v>181</v>
      </c>
      <c r="C45" s="8">
        <v>3000000</v>
      </c>
      <c r="D45" s="8"/>
      <c r="E45" s="8">
        <v>2894528058591</v>
      </c>
      <c r="F45" s="8"/>
      <c r="G45" s="8">
        <v>2889420730707</v>
      </c>
      <c r="H45" s="8"/>
      <c r="I45" s="8">
        <f t="shared" si="0"/>
        <v>5107327884</v>
      </c>
      <c r="J45" s="8"/>
      <c r="K45" s="8">
        <v>3000000</v>
      </c>
      <c r="L45" s="8"/>
      <c r="M45" s="8">
        <v>2894528058591</v>
      </c>
      <c r="N45" s="8"/>
      <c r="O45" s="8">
        <v>2946314825876</v>
      </c>
      <c r="P45" s="8"/>
      <c r="Q45" s="8">
        <f t="shared" si="1"/>
        <v>-51786767285</v>
      </c>
    </row>
    <row r="46" spans="1:17">
      <c r="A46" s="1" t="s">
        <v>166</v>
      </c>
      <c r="C46" s="8">
        <v>5200000</v>
      </c>
      <c r="D46" s="8"/>
      <c r="E46" s="8">
        <v>5067896109975</v>
      </c>
      <c r="F46" s="8"/>
      <c r="G46" s="8">
        <v>5061875208174</v>
      </c>
      <c r="H46" s="8"/>
      <c r="I46" s="8">
        <f t="shared" si="0"/>
        <v>6020901801</v>
      </c>
      <c r="J46" s="8"/>
      <c r="K46" s="8">
        <v>5200000</v>
      </c>
      <c r="L46" s="8"/>
      <c r="M46" s="8">
        <v>5067896109975</v>
      </c>
      <c r="N46" s="8"/>
      <c r="O46" s="8">
        <v>5042785329465</v>
      </c>
      <c r="P46" s="8"/>
      <c r="Q46" s="8">
        <f t="shared" si="1"/>
        <v>25110780510</v>
      </c>
    </row>
    <row r="47" spans="1:17">
      <c r="A47" s="1" t="s">
        <v>189</v>
      </c>
      <c r="C47" s="8">
        <v>6694295</v>
      </c>
      <c r="D47" s="8"/>
      <c r="E47" s="8">
        <v>6323800289504</v>
      </c>
      <c r="F47" s="8"/>
      <c r="G47" s="8">
        <v>6359596809912</v>
      </c>
      <c r="H47" s="8"/>
      <c r="I47" s="8">
        <f t="shared" si="0"/>
        <v>-35796520408</v>
      </c>
      <c r="J47" s="8"/>
      <c r="K47" s="8">
        <v>6694295</v>
      </c>
      <c r="L47" s="8"/>
      <c r="M47" s="8">
        <v>6323800289504</v>
      </c>
      <c r="N47" s="8"/>
      <c r="O47" s="8">
        <v>6309222979947</v>
      </c>
      <c r="P47" s="8"/>
      <c r="Q47" s="8">
        <f t="shared" si="1"/>
        <v>14577309557</v>
      </c>
    </row>
    <row r="48" spans="1:17">
      <c r="A48" s="1" t="s">
        <v>92</v>
      </c>
      <c r="C48" s="8">
        <v>4000000</v>
      </c>
      <c r="D48" s="8"/>
      <c r="E48" s="8">
        <v>4089652088640</v>
      </c>
      <c r="F48" s="8"/>
      <c r="G48" s="8">
        <v>4076834264150</v>
      </c>
      <c r="H48" s="8"/>
      <c r="I48" s="8">
        <f t="shared" si="0"/>
        <v>12817824490</v>
      </c>
      <c r="J48" s="8"/>
      <c r="K48" s="8">
        <v>4000000</v>
      </c>
      <c r="L48" s="8"/>
      <c r="M48" s="8">
        <v>4089652088640</v>
      </c>
      <c r="N48" s="8"/>
      <c r="O48" s="8">
        <v>4017928299245</v>
      </c>
      <c r="P48" s="8"/>
      <c r="Q48" s="8">
        <f t="shared" si="1"/>
        <v>71723789395</v>
      </c>
    </row>
    <row r="49" spans="1:17">
      <c r="A49" s="1" t="s">
        <v>154</v>
      </c>
      <c r="C49" s="8">
        <v>450000</v>
      </c>
      <c r="D49" s="8"/>
      <c r="E49" s="8">
        <v>442057019626</v>
      </c>
      <c r="F49" s="8"/>
      <c r="G49" s="8">
        <v>441162004309</v>
      </c>
      <c r="H49" s="8"/>
      <c r="I49" s="8">
        <f t="shared" si="0"/>
        <v>895015317</v>
      </c>
      <c r="J49" s="8"/>
      <c r="K49" s="8">
        <v>450000</v>
      </c>
      <c r="L49" s="8"/>
      <c r="M49" s="8">
        <v>442057019626</v>
      </c>
      <c r="N49" s="8"/>
      <c r="O49" s="8">
        <v>436207246314</v>
      </c>
      <c r="P49" s="8"/>
      <c r="Q49" s="8">
        <f t="shared" si="1"/>
        <v>5849773312</v>
      </c>
    </row>
    <row r="50" spans="1:17">
      <c r="A50" s="1" t="s">
        <v>182</v>
      </c>
      <c r="C50" s="8">
        <v>1763000</v>
      </c>
      <c r="D50" s="8"/>
      <c r="E50" s="8">
        <v>1698613407261</v>
      </c>
      <c r="F50" s="8"/>
      <c r="G50" s="8">
        <v>1693292453163</v>
      </c>
      <c r="H50" s="8"/>
      <c r="I50" s="8">
        <f t="shared" si="0"/>
        <v>5320954098</v>
      </c>
      <c r="J50" s="8"/>
      <c r="K50" s="8">
        <v>1763000</v>
      </c>
      <c r="L50" s="8"/>
      <c r="M50" s="8">
        <v>1698613407261</v>
      </c>
      <c r="N50" s="8"/>
      <c r="O50" s="8">
        <v>1731449130565</v>
      </c>
      <c r="P50" s="8"/>
      <c r="Q50" s="8">
        <f t="shared" si="1"/>
        <v>-32835723304</v>
      </c>
    </row>
    <row r="51" spans="1:17">
      <c r="A51" s="1" t="s">
        <v>157</v>
      </c>
      <c r="C51" s="8">
        <v>1994901</v>
      </c>
      <c r="D51" s="8"/>
      <c r="E51" s="8">
        <v>2007091863326</v>
      </c>
      <c r="F51" s="8"/>
      <c r="G51" s="8">
        <v>2005436159657</v>
      </c>
      <c r="H51" s="8"/>
      <c r="I51" s="8">
        <f t="shared" si="0"/>
        <v>1655703669</v>
      </c>
      <c r="J51" s="8"/>
      <c r="K51" s="8">
        <v>1994901</v>
      </c>
      <c r="L51" s="8"/>
      <c r="M51" s="8">
        <v>2007091863326</v>
      </c>
      <c r="N51" s="8"/>
      <c r="O51" s="8">
        <v>1996994065769</v>
      </c>
      <c r="P51" s="8"/>
      <c r="Q51" s="8">
        <f t="shared" si="1"/>
        <v>10097797557</v>
      </c>
    </row>
    <row r="52" spans="1:17">
      <c r="A52" s="1" t="s">
        <v>202</v>
      </c>
      <c r="C52" s="8">
        <v>2879132</v>
      </c>
      <c r="D52" s="8"/>
      <c r="E52" s="8">
        <v>2749251882627</v>
      </c>
      <c r="F52" s="8"/>
      <c r="G52" s="8">
        <v>2733927918832</v>
      </c>
      <c r="H52" s="8"/>
      <c r="I52" s="8">
        <f t="shared" si="0"/>
        <v>15323963795</v>
      </c>
      <c r="J52" s="8"/>
      <c r="K52" s="8">
        <v>2879132</v>
      </c>
      <c r="L52" s="8"/>
      <c r="M52" s="8">
        <v>2749251882627</v>
      </c>
      <c r="N52" s="8"/>
      <c r="O52" s="8">
        <v>2549884442938</v>
      </c>
      <c r="P52" s="8"/>
      <c r="Q52" s="8">
        <f t="shared" si="1"/>
        <v>199367439689</v>
      </c>
    </row>
    <row r="53" spans="1:17">
      <c r="A53" s="1" t="s">
        <v>217</v>
      </c>
      <c r="C53" s="8">
        <v>1485300</v>
      </c>
      <c r="D53" s="8"/>
      <c r="E53" s="8">
        <v>1413646287281</v>
      </c>
      <c r="F53" s="8"/>
      <c r="G53" s="8">
        <v>1408089910637</v>
      </c>
      <c r="H53" s="8"/>
      <c r="I53" s="8">
        <f t="shared" si="0"/>
        <v>5556376644</v>
      </c>
      <c r="J53" s="8"/>
      <c r="K53" s="8">
        <v>1485300</v>
      </c>
      <c r="L53" s="8"/>
      <c r="M53" s="8">
        <v>1413646287281</v>
      </c>
      <c r="N53" s="8"/>
      <c r="O53" s="8">
        <v>1289870649938</v>
      </c>
      <c r="P53" s="8"/>
      <c r="Q53" s="8">
        <f t="shared" si="1"/>
        <v>123775637343</v>
      </c>
    </row>
    <row r="54" spans="1:17">
      <c r="A54" s="1" t="s">
        <v>186</v>
      </c>
      <c r="C54" s="8">
        <v>2000000</v>
      </c>
      <c r="D54" s="8"/>
      <c r="E54" s="8">
        <v>1977531103900</v>
      </c>
      <c r="F54" s="8"/>
      <c r="G54" s="8">
        <v>1971546632607</v>
      </c>
      <c r="H54" s="8"/>
      <c r="I54" s="8">
        <f t="shared" si="0"/>
        <v>5984471293</v>
      </c>
      <c r="J54" s="8"/>
      <c r="K54" s="8">
        <v>2000000</v>
      </c>
      <c r="L54" s="8"/>
      <c r="M54" s="8">
        <v>1977531103900</v>
      </c>
      <c r="N54" s="8"/>
      <c r="O54" s="8">
        <v>1941186776097</v>
      </c>
      <c r="P54" s="8"/>
      <c r="Q54" s="8">
        <f t="shared" si="1"/>
        <v>36344327803</v>
      </c>
    </row>
    <row r="55" spans="1:17">
      <c r="A55" s="1" t="s">
        <v>197</v>
      </c>
      <c r="C55" s="8">
        <v>89979</v>
      </c>
      <c r="D55" s="8"/>
      <c r="E55" s="8">
        <v>88211631731</v>
      </c>
      <c r="F55" s="8"/>
      <c r="G55" s="8">
        <v>86482329312</v>
      </c>
      <c r="H55" s="8"/>
      <c r="I55" s="8">
        <f t="shared" si="0"/>
        <v>1729302419</v>
      </c>
      <c r="J55" s="8"/>
      <c r="K55" s="8">
        <v>89979</v>
      </c>
      <c r="L55" s="8"/>
      <c r="M55" s="8">
        <v>88211631731</v>
      </c>
      <c r="N55" s="8"/>
      <c r="O55" s="8">
        <v>77438928036</v>
      </c>
      <c r="P55" s="8"/>
      <c r="Q55" s="8">
        <f t="shared" si="1"/>
        <v>10772703695</v>
      </c>
    </row>
    <row r="56" spans="1:17">
      <c r="A56" s="1" t="s">
        <v>204</v>
      </c>
      <c r="C56" s="8">
        <v>5671936</v>
      </c>
      <c r="D56" s="8"/>
      <c r="E56" s="8">
        <v>5186068959819</v>
      </c>
      <c r="F56" s="8"/>
      <c r="G56" s="8">
        <v>5092562363183</v>
      </c>
      <c r="H56" s="8"/>
      <c r="I56" s="8">
        <f t="shared" si="0"/>
        <v>93506596636</v>
      </c>
      <c r="J56" s="8"/>
      <c r="K56" s="8">
        <v>5671936</v>
      </c>
      <c r="L56" s="8"/>
      <c r="M56" s="8">
        <v>5186068959819</v>
      </c>
      <c r="N56" s="8"/>
      <c r="O56" s="8">
        <v>4914893381471</v>
      </c>
      <c r="P56" s="8"/>
      <c r="Q56" s="8">
        <f t="shared" si="1"/>
        <v>271175578348</v>
      </c>
    </row>
    <row r="57" spans="1:17">
      <c r="A57" s="1" t="s">
        <v>208</v>
      </c>
      <c r="C57" s="8">
        <v>9938205</v>
      </c>
      <c r="D57" s="8"/>
      <c r="E57" s="8">
        <v>8910909527579</v>
      </c>
      <c r="F57" s="8"/>
      <c r="G57" s="8">
        <v>8726016542685</v>
      </c>
      <c r="H57" s="8"/>
      <c r="I57" s="8">
        <f t="shared" si="0"/>
        <v>184892984894</v>
      </c>
      <c r="J57" s="8"/>
      <c r="K57" s="8">
        <v>9938205</v>
      </c>
      <c r="L57" s="8"/>
      <c r="M57" s="8">
        <v>8910909527579</v>
      </c>
      <c r="N57" s="8"/>
      <c r="O57" s="8">
        <v>8032771214177</v>
      </c>
      <c r="P57" s="8"/>
      <c r="Q57" s="8">
        <f t="shared" si="1"/>
        <v>878138313402</v>
      </c>
    </row>
    <row r="58" spans="1:17">
      <c r="A58" s="1" t="s">
        <v>195</v>
      </c>
      <c r="C58" s="8">
        <v>9308688</v>
      </c>
      <c r="D58" s="8"/>
      <c r="E58" s="8">
        <v>8730455844449</v>
      </c>
      <c r="F58" s="8"/>
      <c r="G58" s="8">
        <v>8551542817214</v>
      </c>
      <c r="H58" s="8"/>
      <c r="I58" s="8">
        <f t="shared" si="0"/>
        <v>178913027235</v>
      </c>
      <c r="J58" s="8"/>
      <c r="K58" s="8">
        <v>9308688</v>
      </c>
      <c r="L58" s="8"/>
      <c r="M58" s="8">
        <v>8730455844449</v>
      </c>
      <c r="N58" s="8"/>
      <c r="O58" s="8">
        <v>7993076819955</v>
      </c>
      <c r="P58" s="8"/>
      <c r="Q58" s="8">
        <f t="shared" si="1"/>
        <v>737379024494</v>
      </c>
    </row>
    <row r="59" spans="1:17">
      <c r="A59" s="1" t="s">
        <v>315</v>
      </c>
      <c r="C59" s="8">
        <v>2150000</v>
      </c>
      <c r="D59" s="8"/>
      <c r="E59" s="8">
        <v>1970149240858</v>
      </c>
      <c r="F59" s="8"/>
      <c r="G59" s="8">
        <v>1942256097686</v>
      </c>
      <c r="H59" s="8"/>
      <c r="I59" s="8">
        <f t="shared" si="0"/>
        <v>27893143172</v>
      </c>
      <c r="J59" s="8"/>
      <c r="K59" s="8">
        <v>2150000</v>
      </c>
      <c r="L59" s="8"/>
      <c r="M59" s="8">
        <v>1970149240858</v>
      </c>
      <c r="N59" s="8"/>
      <c r="O59" s="8">
        <v>1892363959166</v>
      </c>
      <c r="P59" s="8"/>
      <c r="Q59" s="8">
        <f t="shared" si="1"/>
        <v>77785281692</v>
      </c>
    </row>
    <row r="60" spans="1:17">
      <c r="A60" s="1" t="s">
        <v>280</v>
      </c>
      <c r="C60" s="8">
        <v>1500000</v>
      </c>
      <c r="D60" s="8"/>
      <c r="E60" s="8">
        <v>1507797070599</v>
      </c>
      <c r="F60" s="8"/>
      <c r="G60" s="8">
        <v>1503639231721</v>
      </c>
      <c r="H60" s="8"/>
      <c r="I60" s="8">
        <f t="shared" si="0"/>
        <v>4157838878</v>
      </c>
      <c r="J60" s="8"/>
      <c r="K60" s="8">
        <v>1500000</v>
      </c>
      <c r="L60" s="8"/>
      <c r="M60" s="8">
        <v>1507797070599</v>
      </c>
      <c r="N60" s="8"/>
      <c r="O60" s="8">
        <v>1502892260664</v>
      </c>
      <c r="P60" s="8"/>
      <c r="Q60" s="8">
        <f t="shared" si="1"/>
        <v>4904809935</v>
      </c>
    </row>
    <row r="61" spans="1:17">
      <c r="A61" s="1" t="s">
        <v>225</v>
      </c>
      <c r="C61" s="8">
        <v>1614000</v>
      </c>
      <c r="D61" s="8"/>
      <c r="E61" s="8">
        <v>1411253300231</v>
      </c>
      <c r="F61" s="8"/>
      <c r="G61" s="8">
        <v>1379703499652</v>
      </c>
      <c r="H61" s="8"/>
      <c r="I61" s="8">
        <f t="shared" si="0"/>
        <v>31549800579</v>
      </c>
      <c r="J61" s="8"/>
      <c r="K61" s="8">
        <v>1614000</v>
      </c>
      <c r="L61" s="8"/>
      <c r="M61" s="8">
        <v>1411253300231</v>
      </c>
      <c r="N61" s="8"/>
      <c r="O61" s="8">
        <v>1320276153123</v>
      </c>
      <c r="P61" s="8"/>
      <c r="Q61" s="8">
        <f t="shared" si="1"/>
        <v>90977147108</v>
      </c>
    </row>
    <row r="62" spans="1:17">
      <c r="A62" s="1" t="s">
        <v>222</v>
      </c>
      <c r="C62" s="8">
        <v>1731077</v>
      </c>
      <c r="D62" s="8"/>
      <c r="E62" s="8">
        <v>1543277895533</v>
      </c>
      <c r="F62" s="8"/>
      <c r="G62" s="8">
        <v>1528508901044</v>
      </c>
      <c r="H62" s="8"/>
      <c r="I62" s="8">
        <f t="shared" si="0"/>
        <v>14768994489</v>
      </c>
      <c r="J62" s="8"/>
      <c r="K62" s="8">
        <v>1731077</v>
      </c>
      <c r="L62" s="8"/>
      <c r="M62" s="8">
        <v>1543277895533</v>
      </c>
      <c r="N62" s="8"/>
      <c r="O62" s="8">
        <v>1503349064648</v>
      </c>
      <c r="P62" s="8"/>
      <c r="Q62" s="8">
        <f t="shared" si="1"/>
        <v>39928830885</v>
      </c>
    </row>
    <row r="63" spans="1:17">
      <c r="A63" s="1" t="s">
        <v>227</v>
      </c>
      <c r="C63" s="8">
        <v>14725737</v>
      </c>
      <c r="D63" s="8"/>
      <c r="E63" s="8">
        <v>12784184218577</v>
      </c>
      <c r="F63" s="8"/>
      <c r="G63" s="8">
        <v>12494601951580</v>
      </c>
      <c r="H63" s="8"/>
      <c r="I63" s="8">
        <f t="shared" si="0"/>
        <v>289582266997</v>
      </c>
      <c r="J63" s="8"/>
      <c r="K63" s="8">
        <v>14725737</v>
      </c>
      <c r="L63" s="8"/>
      <c r="M63" s="8">
        <v>12784184218577</v>
      </c>
      <c r="N63" s="8"/>
      <c r="O63" s="8">
        <v>11877220881856</v>
      </c>
      <c r="P63" s="8"/>
      <c r="Q63" s="8">
        <f t="shared" si="1"/>
        <v>906963336721</v>
      </c>
    </row>
    <row r="64" spans="1:17">
      <c r="A64" s="1" t="s">
        <v>179</v>
      </c>
      <c r="C64" s="8">
        <v>3990000</v>
      </c>
      <c r="D64" s="8"/>
      <c r="E64" s="8">
        <v>3821049186722</v>
      </c>
      <c r="F64" s="8"/>
      <c r="G64" s="8">
        <v>3803021409076</v>
      </c>
      <c r="H64" s="8"/>
      <c r="I64" s="8">
        <f t="shared" si="0"/>
        <v>18027777646</v>
      </c>
      <c r="J64" s="8"/>
      <c r="K64" s="8">
        <v>3990000</v>
      </c>
      <c r="L64" s="8"/>
      <c r="M64" s="8">
        <v>3821049186722</v>
      </c>
      <c r="N64" s="8"/>
      <c r="O64" s="8">
        <v>3758596250000</v>
      </c>
      <c r="P64" s="8"/>
      <c r="Q64" s="8">
        <f t="shared" si="1"/>
        <v>62452936722</v>
      </c>
    </row>
    <row r="65" spans="1:17">
      <c r="A65" s="1" t="s">
        <v>113</v>
      </c>
      <c r="C65" s="8">
        <v>9941820</v>
      </c>
      <c r="D65" s="8"/>
      <c r="E65" s="8">
        <v>8513641784254</v>
      </c>
      <c r="F65" s="8"/>
      <c r="G65" s="8">
        <v>8344142533659</v>
      </c>
      <c r="H65" s="8"/>
      <c r="I65" s="8">
        <f t="shared" si="0"/>
        <v>169499250595</v>
      </c>
      <c r="J65" s="8"/>
      <c r="K65" s="8">
        <v>9941820</v>
      </c>
      <c r="L65" s="8"/>
      <c r="M65" s="8">
        <v>8513641784254</v>
      </c>
      <c r="N65" s="8"/>
      <c r="O65" s="8">
        <v>7877202962833</v>
      </c>
      <c r="P65" s="8"/>
      <c r="Q65" s="8">
        <f t="shared" si="1"/>
        <v>636438821421</v>
      </c>
    </row>
    <row r="66" spans="1:17">
      <c r="A66" s="1" t="s">
        <v>192</v>
      </c>
      <c r="C66" s="8">
        <v>2709000</v>
      </c>
      <c r="D66" s="8"/>
      <c r="E66" s="8">
        <v>2586847102558</v>
      </c>
      <c r="F66" s="8"/>
      <c r="G66" s="8">
        <v>2525242844321</v>
      </c>
      <c r="H66" s="8"/>
      <c r="I66" s="8">
        <f t="shared" si="0"/>
        <v>61604258237</v>
      </c>
      <c r="J66" s="8"/>
      <c r="K66" s="8">
        <v>2709000</v>
      </c>
      <c r="L66" s="8"/>
      <c r="M66" s="8">
        <v>2586847102558</v>
      </c>
      <c r="N66" s="8"/>
      <c r="O66" s="8">
        <v>2431551673374</v>
      </c>
      <c r="P66" s="8"/>
      <c r="Q66" s="8">
        <f t="shared" si="1"/>
        <v>155295429184</v>
      </c>
    </row>
    <row r="67" spans="1:17">
      <c r="A67" s="1" t="s">
        <v>226</v>
      </c>
      <c r="C67" s="8">
        <v>729420</v>
      </c>
      <c r="D67" s="8"/>
      <c r="E67" s="8">
        <v>711570506714</v>
      </c>
      <c r="F67" s="8"/>
      <c r="G67" s="8">
        <v>694185295120</v>
      </c>
      <c r="H67" s="8"/>
      <c r="I67" s="8">
        <f t="shared" si="0"/>
        <v>17385211594</v>
      </c>
      <c r="J67" s="8"/>
      <c r="K67" s="8">
        <v>729420</v>
      </c>
      <c r="L67" s="8"/>
      <c r="M67" s="8">
        <v>711570506714</v>
      </c>
      <c r="N67" s="8"/>
      <c r="O67" s="8">
        <v>668659501986</v>
      </c>
      <c r="P67" s="8"/>
      <c r="Q67" s="8">
        <f t="shared" si="1"/>
        <v>42911004728</v>
      </c>
    </row>
    <row r="68" spans="1:17">
      <c r="A68" s="1" t="s">
        <v>212</v>
      </c>
      <c r="C68" s="8">
        <v>671500</v>
      </c>
      <c r="D68" s="8"/>
      <c r="E68" s="8">
        <v>637947283584</v>
      </c>
      <c r="F68" s="8"/>
      <c r="G68" s="8">
        <v>621816755396</v>
      </c>
      <c r="H68" s="8"/>
      <c r="I68" s="8">
        <f t="shared" si="0"/>
        <v>16130528188</v>
      </c>
      <c r="J68" s="8"/>
      <c r="K68" s="8">
        <v>671500</v>
      </c>
      <c r="L68" s="8"/>
      <c r="M68" s="8">
        <v>637947283584</v>
      </c>
      <c r="N68" s="8"/>
      <c r="O68" s="8">
        <v>610952303600</v>
      </c>
      <c r="P68" s="8"/>
      <c r="Q68" s="8">
        <f t="shared" si="1"/>
        <v>26994979984</v>
      </c>
    </row>
    <row r="69" spans="1:17">
      <c r="A69" s="1" t="s">
        <v>219</v>
      </c>
      <c r="C69" s="8">
        <v>1180000</v>
      </c>
      <c r="D69" s="8"/>
      <c r="E69" s="8">
        <v>1068612609656</v>
      </c>
      <c r="F69" s="8"/>
      <c r="G69" s="8">
        <v>1061149813349</v>
      </c>
      <c r="H69" s="8"/>
      <c r="I69" s="8">
        <f t="shared" si="0"/>
        <v>7462796307</v>
      </c>
      <c r="J69" s="8"/>
      <c r="K69" s="8">
        <v>1180000</v>
      </c>
      <c r="L69" s="8"/>
      <c r="M69" s="8">
        <v>1068612609656</v>
      </c>
      <c r="N69" s="8"/>
      <c r="O69" s="8">
        <v>1050977010170</v>
      </c>
      <c r="P69" s="8"/>
      <c r="Q69" s="8">
        <f t="shared" si="1"/>
        <v>17635599486</v>
      </c>
    </row>
    <row r="70" spans="1:17">
      <c r="A70" s="1" t="s">
        <v>223</v>
      </c>
      <c r="C70" s="8">
        <v>3240000</v>
      </c>
      <c r="D70" s="8"/>
      <c r="E70" s="8">
        <v>2801419000807</v>
      </c>
      <c r="F70" s="8"/>
      <c r="G70" s="8">
        <v>2733623847779</v>
      </c>
      <c r="H70" s="8"/>
      <c r="I70" s="8">
        <f t="shared" si="0"/>
        <v>67795153028</v>
      </c>
      <c r="J70" s="8"/>
      <c r="K70" s="8">
        <v>3240000</v>
      </c>
      <c r="L70" s="8"/>
      <c r="M70" s="8">
        <v>2801419000807</v>
      </c>
      <c r="N70" s="8"/>
      <c r="O70" s="8">
        <v>2666482245724</v>
      </c>
      <c r="P70" s="8"/>
      <c r="Q70" s="8">
        <f t="shared" si="1"/>
        <v>134936755083</v>
      </c>
    </row>
    <row r="71" spans="1:17">
      <c r="A71" s="1" t="s">
        <v>173</v>
      </c>
      <c r="C71" s="8">
        <v>1800000</v>
      </c>
      <c r="D71" s="8"/>
      <c r="E71" s="8">
        <v>1707564951893</v>
      </c>
      <c r="F71" s="8"/>
      <c r="G71" s="8">
        <v>1698113421315</v>
      </c>
      <c r="H71" s="8"/>
      <c r="I71" s="8">
        <f t="shared" si="0"/>
        <v>9451530578</v>
      </c>
      <c r="J71" s="8"/>
      <c r="K71" s="8">
        <v>1800000</v>
      </c>
      <c r="L71" s="8"/>
      <c r="M71" s="8">
        <v>1707564951893</v>
      </c>
      <c r="N71" s="8"/>
      <c r="O71" s="8">
        <v>1800008125000</v>
      </c>
      <c r="P71" s="8"/>
      <c r="Q71" s="8">
        <f t="shared" si="1"/>
        <v>-92443173107</v>
      </c>
    </row>
    <row r="72" spans="1:17">
      <c r="A72" s="1" t="s">
        <v>185</v>
      </c>
      <c r="C72" s="8">
        <v>5000000</v>
      </c>
      <c r="D72" s="8"/>
      <c r="E72" s="8">
        <v>4788755859019</v>
      </c>
      <c r="F72" s="8"/>
      <c r="G72" s="8">
        <v>4771094015942</v>
      </c>
      <c r="H72" s="8"/>
      <c r="I72" s="8">
        <f t="shared" si="0"/>
        <v>17661843077</v>
      </c>
      <c r="J72" s="8"/>
      <c r="K72" s="8">
        <v>5000000</v>
      </c>
      <c r="L72" s="8"/>
      <c r="M72" s="8">
        <v>4788755859019</v>
      </c>
      <c r="N72" s="8"/>
      <c r="O72" s="8">
        <v>4724546344265</v>
      </c>
      <c r="P72" s="8"/>
      <c r="Q72" s="8">
        <f t="shared" si="1"/>
        <v>64209514754</v>
      </c>
    </row>
    <row r="73" spans="1:17">
      <c r="A73" s="1" t="s">
        <v>228</v>
      </c>
      <c r="C73" s="8">
        <v>6095000</v>
      </c>
      <c r="D73" s="8"/>
      <c r="E73" s="8">
        <v>5147246363031</v>
      </c>
      <c r="F73" s="8"/>
      <c r="G73" s="8">
        <v>5063613017061</v>
      </c>
      <c r="H73" s="8"/>
      <c r="I73" s="8">
        <f t="shared" ref="I73:I120" si="2">E73-G73</f>
        <v>83633345970</v>
      </c>
      <c r="J73" s="8"/>
      <c r="K73" s="8">
        <v>6095000</v>
      </c>
      <c r="L73" s="8"/>
      <c r="M73" s="8">
        <v>5147246363031</v>
      </c>
      <c r="N73" s="8"/>
      <c r="O73" s="8">
        <v>5006711814230</v>
      </c>
      <c r="P73" s="8"/>
      <c r="Q73" s="8">
        <f t="shared" ref="Q73:Q120" si="3">M73-O73</f>
        <v>140534548801</v>
      </c>
    </row>
    <row r="74" spans="1:17">
      <c r="A74" s="1" t="s">
        <v>89</v>
      </c>
      <c r="C74" s="8">
        <v>4000000</v>
      </c>
      <c r="D74" s="8"/>
      <c r="E74" s="8">
        <v>3821019088572</v>
      </c>
      <c r="F74" s="8"/>
      <c r="G74" s="8">
        <v>3804300571640</v>
      </c>
      <c r="H74" s="8"/>
      <c r="I74" s="8">
        <f t="shared" si="2"/>
        <v>16718516932</v>
      </c>
      <c r="J74" s="8"/>
      <c r="K74" s="8">
        <v>4000000</v>
      </c>
      <c r="L74" s="8"/>
      <c r="M74" s="8">
        <v>3821019088572</v>
      </c>
      <c r="N74" s="8"/>
      <c r="O74" s="8">
        <v>3792851022500</v>
      </c>
      <c r="P74" s="8"/>
      <c r="Q74" s="8">
        <f t="shared" si="3"/>
        <v>28168066072</v>
      </c>
    </row>
    <row r="75" spans="1:17">
      <c r="A75" s="1" t="s">
        <v>176</v>
      </c>
      <c r="C75" s="8">
        <v>3000000</v>
      </c>
      <c r="D75" s="8"/>
      <c r="E75" s="8">
        <v>2856194972255</v>
      </c>
      <c r="F75" s="8"/>
      <c r="G75" s="8">
        <v>2841153527834</v>
      </c>
      <c r="H75" s="8"/>
      <c r="I75" s="8">
        <f t="shared" si="2"/>
        <v>15041444421</v>
      </c>
      <c r="J75" s="8"/>
      <c r="K75" s="8">
        <v>3000000</v>
      </c>
      <c r="L75" s="8"/>
      <c r="M75" s="8">
        <v>2856194972255</v>
      </c>
      <c r="N75" s="8"/>
      <c r="O75" s="8">
        <v>3000000000000</v>
      </c>
      <c r="P75" s="8"/>
      <c r="Q75" s="8">
        <f t="shared" si="3"/>
        <v>-143805027745</v>
      </c>
    </row>
    <row r="76" spans="1:17">
      <c r="A76" s="1" t="s">
        <v>79</v>
      </c>
      <c r="C76" s="8">
        <v>1500000</v>
      </c>
      <c r="D76" s="8"/>
      <c r="E76" s="8">
        <v>3166740818080</v>
      </c>
      <c r="F76" s="8"/>
      <c r="G76" s="8">
        <v>3110879337952</v>
      </c>
      <c r="H76" s="8"/>
      <c r="I76" s="8">
        <f t="shared" si="2"/>
        <v>55861480128</v>
      </c>
      <c r="J76" s="8"/>
      <c r="K76" s="8">
        <v>1500000</v>
      </c>
      <c r="L76" s="8"/>
      <c r="M76" s="8">
        <v>3166740818080</v>
      </c>
      <c r="N76" s="8"/>
      <c r="O76" s="8">
        <v>3090544763856</v>
      </c>
      <c r="P76" s="8"/>
      <c r="Q76" s="8">
        <f t="shared" si="3"/>
        <v>76196054224</v>
      </c>
    </row>
    <row r="77" spans="1:17">
      <c r="A77" s="1" t="s">
        <v>83</v>
      </c>
      <c r="C77" s="8">
        <v>3000000</v>
      </c>
      <c r="D77" s="8"/>
      <c r="E77" s="8">
        <v>2957482206323</v>
      </c>
      <c r="F77" s="8"/>
      <c r="G77" s="8">
        <v>2924886656250</v>
      </c>
      <c r="H77" s="8"/>
      <c r="I77" s="8">
        <f t="shared" si="2"/>
        <v>32595550073</v>
      </c>
      <c r="J77" s="8"/>
      <c r="K77" s="8">
        <v>3000000</v>
      </c>
      <c r="L77" s="8"/>
      <c r="M77" s="8">
        <v>2957482206323</v>
      </c>
      <c r="N77" s="8"/>
      <c r="O77" s="8">
        <v>2925000000000</v>
      </c>
      <c r="P77" s="8"/>
      <c r="Q77" s="8">
        <f t="shared" si="3"/>
        <v>32482206323</v>
      </c>
    </row>
    <row r="78" spans="1:17">
      <c r="A78" s="1" t="s">
        <v>160</v>
      </c>
      <c r="C78" s="8">
        <v>5300000</v>
      </c>
      <c r="D78" s="8"/>
      <c r="E78" s="8">
        <v>4731430160306</v>
      </c>
      <c r="F78" s="8"/>
      <c r="G78" s="8">
        <v>4836062671250</v>
      </c>
      <c r="H78" s="8"/>
      <c r="I78" s="8">
        <f t="shared" si="2"/>
        <v>-104632510944</v>
      </c>
      <c r="J78" s="8"/>
      <c r="K78" s="8">
        <v>5300000</v>
      </c>
      <c r="L78" s="8"/>
      <c r="M78" s="8">
        <v>4731430160306</v>
      </c>
      <c r="N78" s="8"/>
      <c r="O78" s="8">
        <v>4984674375000</v>
      </c>
      <c r="P78" s="8"/>
      <c r="Q78" s="8">
        <f t="shared" si="3"/>
        <v>-253244214694</v>
      </c>
    </row>
    <row r="79" spans="1:17">
      <c r="A79" s="1" t="s">
        <v>169</v>
      </c>
      <c r="C79" s="8">
        <v>2000000</v>
      </c>
      <c r="D79" s="8"/>
      <c r="E79" s="8">
        <v>1836975424643</v>
      </c>
      <c r="F79" s="8"/>
      <c r="G79" s="8">
        <v>1907076097937</v>
      </c>
      <c r="H79" s="8"/>
      <c r="I79" s="8">
        <f t="shared" si="2"/>
        <v>-70100673294</v>
      </c>
      <c r="J79" s="8"/>
      <c r="K79" s="8">
        <v>2000000</v>
      </c>
      <c r="L79" s="8"/>
      <c r="M79" s="8">
        <v>1836975424643</v>
      </c>
      <c r="N79" s="8"/>
      <c r="O79" s="8">
        <v>1969923662500</v>
      </c>
      <c r="P79" s="8"/>
      <c r="Q79" s="8">
        <f t="shared" si="3"/>
        <v>-132948237857</v>
      </c>
    </row>
    <row r="80" spans="1:17">
      <c r="A80" s="1" t="s">
        <v>297</v>
      </c>
      <c r="C80" s="8">
        <v>7092228</v>
      </c>
      <c r="D80" s="8"/>
      <c r="E80" s="8">
        <v>5812234953039</v>
      </c>
      <c r="F80" s="8"/>
      <c r="G80" s="8">
        <v>5762046447198</v>
      </c>
      <c r="H80" s="8"/>
      <c r="I80" s="8">
        <f t="shared" si="2"/>
        <v>50188505841</v>
      </c>
      <c r="J80" s="8"/>
      <c r="K80" s="8">
        <v>7092228</v>
      </c>
      <c r="L80" s="8"/>
      <c r="M80" s="8">
        <v>5812234953039</v>
      </c>
      <c r="N80" s="8"/>
      <c r="O80" s="8">
        <v>5762046447198</v>
      </c>
      <c r="P80" s="8"/>
      <c r="Q80" s="8">
        <f t="shared" si="3"/>
        <v>50188505841</v>
      </c>
    </row>
    <row r="81" spans="1:17">
      <c r="A81" s="1" t="s">
        <v>292</v>
      </c>
      <c r="C81" s="8">
        <v>4000000</v>
      </c>
      <c r="D81" s="8"/>
      <c r="E81" s="8">
        <v>3878863688207</v>
      </c>
      <c r="F81" s="8"/>
      <c r="G81" s="8">
        <v>3875973620000</v>
      </c>
      <c r="H81" s="8"/>
      <c r="I81" s="8">
        <f t="shared" si="2"/>
        <v>2890068207</v>
      </c>
      <c r="J81" s="8"/>
      <c r="K81" s="8">
        <v>4000000</v>
      </c>
      <c r="L81" s="8"/>
      <c r="M81" s="8">
        <v>3878863688207</v>
      </c>
      <c r="N81" s="8"/>
      <c r="O81" s="8">
        <v>3875973620000</v>
      </c>
      <c r="P81" s="8"/>
      <c r="Q81" s="8">
        <f t="shared" si="3"/>
        <v>2890068207</v>
      </c>
    </row>
    <row r="82" spans="1:17">
      <c r="A82" s="1" t="s">
        <v>288</v>
      </c>
      <c r="C82" s="8">
        <v>3968000</v>
      </c>
      <c r="D82" s="8"/>
      <c r="E82" s="8">
        <v>3830168170867</v>
      </c>
      <c r="F82" s="8"/>
      <c r="G82" s="8">
        <v>3821612733000</v>
      </c>
      <c r="H82" s="8"/>
      <c r="I82" s="8">
        <f t="shared" si="2"/>
        <v>8555437867</v>
      </c>
      <c r="J82" s="8"/>
      <c r="K82" s="8">
        <v>3968000</v>
      </c>
      <c r="L82" s="8"/>
      <c r="M82" s="8">
        <v>3830168170867</v>
      </c>
      <c r="N82" s="8"/>
      <c r="O82" s="8">
        <v>3821612733000</v>
      </c>
      <c r="P82" s="8"/>
      <c r="Q82" s="8">
        <f t="shared" si="3"/>
        <v>8555437867</v>
      </c>
    </row>
    <row r="83" spans="1:17">
      <c r="A83" s="1" t="s">
        <v>248</v>
      </c>
      <c r="C83" s="8">
        <v>3000000</v>
      </c>
      <c r="D83" s="8"/>
      <c r="E83" s="8">
        <v>2469096318810</v>
      </c>
      <c r="F83" s="8"/>
      <c r="G83" s="8">
        <v>2541201524625</v>
      </c>
      <c r="H83" s="8"/>
      <c r="I83" s="8">
        <f t="shared" si="2"/>
        <v>-72105205815</v>
      </c>
      <c r="J83" s="8"/>
      <c r="K83" s="8">
        <v>3000000</v>
      </c>
      <c r="L83" s="8"/>
      <c r="M83" s="8">
        <v>2469096318810</v>
      </c>
      <c r="N83" s="8"/>
      <c r="O83" s="8">
        <v>2642220000000</v>
      </c>
      <c r="P83" s="8"/>
      <c r="Q83" s="8">
        <f t="shared" si="3"/>
        <v>-173123681190</v>
      </c>
    </row>
    <row r="84" spans="1:17">
      <c r="A84" s="1" t="s">
        <v>199</v>
      </c>
      <c r="C84" s="8">
        <v>4532551</v>
      </c>
      <c r="D84" s="8"/>
      <c r="E84" s="8">
        <v>4421359361491</v>
      </c>
      <c r="F84" s="8"/>
      <c r="G84" s="8">
        <v>4381945974310</v>
      </c>
      <c r="H84" s="8"/>
      <c r="I84" s="8">
        <f t="shared" si="2"/>
        <v>39413387181</v>
      </c>
      <c r="J84" s="8"/>
      <c r="K84" s="8">
        <v>4532551</v>
      </c>
      <c r="L84" s="8"/>
      <c r="M84" s="8">
        <v>4421359361491</v>
      </c>
      <c r="N84" s="8"/>
      <c r="O84" s="8">
        <v>3991977046082</v>
      </c>
      <c r="P84" s="8"/>
      <c r="Q84" s="8">
        <f t="shared" si="3"/>
        <v>429382315409</v>
      </c>
    </row>
    <row r="85" spans="1:17">
      <c r="A85" s="1" t="s">
        <v>240</v>
      </c>
      <c r="C85" s="8">
        <v>5905800</v>
      </c>
      <c r="D85" s="8"/>
      <c r="E85" s="8">
        <v>5352414017319</v>
      </c>
      <c r="F85" s="8"/>
      <c r="G85" s="8">
        <v>5391524194850</v>
      </c>
      <c r="H85" s="8"/>
      <c r="I85" s="8">
        <f t="shared" si="2"/>
        <v>-39110177531</v>
      </c>
      <c r="J85" s="8"/>
      <c r="K85" s="8">
        <v>5905800</v>
      </c>
      <c r="L85" s="8"/>
      <c r="M85" s="8">
        <v>5352414017319</v>
      </c>
      <c r="N85" s="8"/>
      <c r="O85" s="8">
        <v>5509274308478</v>
      </c>
      <c r="P85" s="8"/>
      <c r="Q85" s="8">
        <f t="shared" si="3"/>
        <v>-156860291159</v>
      </c>
    </row>
    <row r="86" spans="1:17">
      <c r="A86" s="1" t="s">
        <v>245</v>
      </c>
      <c r="C86" s="8">
        <v>195100</v>
      </c>
      <c r="D86" s="8"/>
      <c r="E86" s="8">
        <v>177331224148</v>
      </c>
      <c r="F86" s="8"/>
      <c r="G86" s="8">
        <v>180014525566</v>
      </c>
      <c r="H86" s="8"/>
      <c r="I86" s="8">
        <f t="shared" si="2"/>
        <v>-2683301418</v>
      </c>
      <c r="J86" s="8"/>
      <c r="K86" s="8">
        <v>195100</v>
      </c>
      <c r="L86" s="8"/>
      <c r="M86" s="8">
        <v>177331224148</v>
      </c>
      <c r="N86" s="8"/>
      <c r="O86" s="8">
        <v>180442539302</v>
      </c>
      <c r="P86" s="8"/>
      <c r="Q86" s="8">
        <f t="shared" si="3"/>
        <v>-3111315154</v>
      </c>
    </row>
    <row r="87" spans="1:17">
      <c r="A87" s="1" t="s">
        <v>276</v>
      </c>
      <c r="C87" s="8">
        <v>1020277</v>
      </c>
      <c r="D87" s="8"/>
      <c r="E87" s="8">
        <v>963131712678</v>
      </c>
      <c r="F87" s="8"/>
      <c r="G87" s="8">
        <v>979567738228</v>
      </c>
      <c r="H87" s="8"/>
      <c r="I87" s="8">
        <f t="shared" si="2"/>
        <v>-16436025550</v>
      </c>
      <c r="J87" s="8"/>
      <c r="K87" s="8">
        <v>1020277</v>
      </c>
      <c r="L87" s="8"/>
      <c r="M87" s="8">
        <v>963131712678</v>
      </c>
      <c r="N87" s="8"/>
      <c r="O87" s="8">
        <v>975561203843</v>
      </c>
      <c r="P87" s="8"/>
      <c r="Q87" s="8">
        <f t="shared" si="3"/>
        <v>-12429491165</v>
      </c>
    </row>
    <row r="88" spans="1:17">
      <c r="A88" s="1" t="s">
        <v>262</v>
      </c>
      <c r="C88" s="8">
        <v>125000</v>
      </c>
      <c r="D88" s="8"/>
      <c r="E88" s="8">
        <v>113798590133</v>
      </c>
      <c r="F88" s="8"/>
      <c r="G88" s="8">
        <v>112093748693</v>
      </c>
      <c r="H88" s="8"/>
      <c r="I88" s="8">
        <f t="shared" si="2"/>
        <v>1704841440</v>
      </c>
      <c r="J88" s="8"/>
      <c r="K88" s="8">
        <v>125000</v>
      </c>
      <c r="L88" s="8"/>
      <c r="M88" s="8">
        <v>113798590133</v>
      </c>
      <c r="N88" s="8"/>
      <c r="O88" s="8">
        <v>112094095949</v>
      </c>
      <c r="P88" s="8"/>
      <c r="Q88" s="8">
        <f t="shared" si="3"/>
        <v>1704494184</v>
      </c>
    </row>
    <row r="89" spans="1:17">
      <c r="A89" s="1" t="s">
        <v>268</v>
      </c>
      <c r="C89" s="8">
        <v>337500</v>
      </c>
      <c r="D89" s="8"/>
      <c r="E89" s="8">
        <v>315634306196</v>
      </c>
      <c r="F89" s="8"/>
      <c r="G89" s="8">
        <v>319310888723</v>
      </c>
      <c r="H89" s="8"/>
      <c r="I89" s="8">
        <f t="shared" si="2"/>
        <v>-3676582527</v>
      </c>
      <c r="J89" s="8"/>
      <c r="K89" s="8">
        <v>337500</v>
      </c>
      <c r="L89" s="8"/>
      <c r="M89" s="8">
        <v>315634306196</v>
      </c>
      <c r="N89" s="8"/>
      <c r="O89" s="8">
        <v>319711485699</v>
      </c>
      <c r="P89" s="8"/>
      <c r="Q89" s="8">
        <f t="shared" si="3"/>
        <v>-4077179503</v>
      </c>
    </row>
    <row r="90" spans="1:17">
      <c r="A90" s="1" t="s">
        <v>270</v>
      </c>
      <c r="C90" s="8">
        <v>1697976</v>
      </c>
      <c r="D90" s="8"/>
      <c r="E90" s="8">
        <v>1545578793708</v>
      </c>
      <c r="F90" s="8"/>
      <c r="G90" s="8">
        <v>1577367068537</v>
      </c>
      <c r="H90" s="8"/>
      <c r="I90" s="8">
        <f t="shared" si="2"/>
        <v>-31788274829</v>
      </c>
      <c r="J90" s="8"/>
      <c r="K90" s="8">
        <v>1697976</v>
      </c>
      <c r="L90" s="8"/>
      <c r="M90" s="8">
        <v>1545578793708</v>
      </c>
      <c r="N90" s="8"/>
      <c r="O90" s="8">
        <v>1587028177595</v>
      </c>
      <c r="P90" s="8"/>
      <c r="Q90" s="8">
        <f t="shared" si="3"/>
        <v>-41449383887</v>
      </c>
    </row>
    <row r="91" spans="1:17">
      <c r="A91" s="1" t="s">
        <v>273</v>
      </c>
      <c r="C91" s="8">
        <v>3448100</v>
      </c>
      <c r="D91" s="8"/>
      <c r="E91" s="8">
        <v>3206757001650</v>
      </c>
      <c r="F91" s="8"/>
      <c r="G91" s="8">
        <v>3268550345270</v>
      </c>
      <c r="H91" s="8"/>
      <c r="I91" s="8">
        <f t="shared" si="2"/>
        <v>-61793343620</v>
      </c>
      <c r="J91" s="8"/>
      <c r="K91" s="8">
        <v>3448100</v>
      </c>
      <c r="L91" s="8"/>
      <c r="M91" s="8">
        <v>3206757001650</v>
      </c>
      <c r="N91" s="8"/>
      <c r="O91" s="8">
        <v>3340613952698</v>
      </c>
      <c r="P91" s="8"/>
      <c r="Q91" s="8">
        <f t="shared" si="3"/>
        <v>-133856951048</v>
      </c>
    </row>
    <row r="92" spans="1:17">
      <c r="A92" s="1" t="s">
        <v>124</v>
      </c>
      <c r="C92" s="8">
        <v>5003372</v>
      </c>
      <c r="D92" s="8"/>
      <c r="E92" s="8">
        <v>3414068685071</v>
      </c>
      <c r="F92" s="8"/>
      <c r="G92" s="8">
        <v>3475118657637</v>
      </c>
      <c r="H92" s="8"/>
      <c r="I92" s="8">
        <f t="shared" si="2"/>
        <v>-61049972566</v>
      </c>
      <c r="J92" s="8"/>
      <c r="K92" s="8">
        <v>5003372</v>
      </c>
      <c r="L92" s="8"/>
      <c r="M92" s="8">
        <v>3414068685071</v>
      </c>
      <c r="N92" s="8"/>
      <c r="O92" s="8">
        <v>3146090978337</v>
      </c>
      <c r="P92" s="8"/>
      <c r="Q92" s="8">
        <f t="shared" si="3"/>
        <v>267977706734</v>
      </c>
    </row>
    <row r="93" spans="1:17">
      <c r="A93" s="1" t="s">
        <v>104</v>
      </c>
      <c r="C93" s="8">
        <v>1589261</v>
      </c>
      <c r="D93" s="8"/>
      <c r="E93" s="8">
        <v>1080226519130</v>
      </c>
      <c r="F93" s="8"/>
      <c r="G93" s="8">
        <v>1058580000207</v>
      </c>
      <c r="H93" s="8"/>
      <c r="I93" s="8">
        <f t="shared" si="2"/>
        <v>21646518923</v>
      </c>
      <c r="J93" s="8"/>
      <c r="K93" s="8">
        <v>1589261</v>
      </c>
      <c r="L93" s="8"/>
      <c r="M93" s="8">
        <v>1080226519130</v>
      </c>
      <c r="N93" s="8"/>
      <c r="O93" s="8">
        <v>985745667631</v>
      </c>
      <c r="P93" s="8"/>
      <c r="Q93" s="8">
        <f t="shared" si="3"/>
        <v>94480851499</v>
      </c>
    </row>
    <row r="94" spans="1:17">
      <c r="A94" s="1" t="s">
        <v>128</v>
      </c>
      <c r="C94" s="8">
        <v>3965406</v>
      </c>
      <c r="D94" s="8"/>
      <c r="E94" s="8">
        <v>2979411303618</v>
      </c>
      <c r="F94" s="8"/>
      <c r="G94" s="8">
        <v>2924787437924</v>
      </c>
      <c r="H94" s="8"/>
      <c r="I94" s="8">
        <f t="shared" si="2"/>
        <v>54623865694</v>
      </c>
      <c r="J94" s="8"/>
      <c r="K94" s="8">
        <v>3965406</v>
      </c>
      <c r="L94" s="8"/>
      <c r="M94" s="8">
        <v>2979411303618</v>
      </c>
      <c r="N94" s="8"/>
      <c r="O94" s="8">
        <v>2686760536212</v>
      </c>
      <c r="P94" s="8"/>
      <c r="Q94" s="8">
        <f t="shared" si="3"/>
        <v>292650767406</v>
      </c>
    </row>
    <row r="95" spans="1:17">
      <c r="A95" s="1" t="s">
        <v>143</v>
      </c>
      <c r="C95" s="8">
        <v>438031</v>
      </c>
      <c r="D95" s="8"/>
      <c r="E95" s="8">
        <v>403130589244</v>
      </c>
      <c r="F95" s="8"/>
      <c r="G95" s="8">
        <v>396328231415</v>
      </c>
      <c r="H95" s="8"/>
      <c r="I95" s="8">
        <f t="shared" si="2"/>
        <v>6802357829</v>
      </c>
      <c r="J95" s="8"/>
      <c r="K95" s="8">
        <v>438031</v>
      </c>
      <c r="L95" s="8"/>
      <c r="M95" s="8">
        <v>403130589244</v>
      </c>
      <c r="N95" s="8"/>
      <c r="O95" s="8">
        <v>366706084351</v>
      </c>
      <c r="P95" s="8"/>
      <c r="Q95" s="8">
        <f t="shared" si="3"/>
        <v>36424504893</v>
      </c>
    </row>
    <row r="96" spans="1:17">
      <c r="A96" s="1" t="s">
        <v>295</v>
      </c>
      <c r="C96" s="8">
        <v>10000</v>
      </c>
      <c r="D96" s="8"/>
      <c r="E96" s="8">
        <v>8839257465</v>
      </c>
      <c r="F96" s="8"/>
      <c r="G96" s="8">
        <v>8901044900</v>
      </c>
      <c r="H96" s="8"/>
      <c r="I96" s="8">
        <f t="shared" si="2"/>
        <v>-61787435</v>
      </c>
      <c r="J96" s="8"/>
      <c r="K96" s="8">
        <v>10000</v>
      </c>
      <c r="L96" s="8"/>
      <c r="M96" s="8">
        <v>8839257465</v>
      </c>
      <c r="N96" s="8"/>
      <c r="O96" s="8">
        <v>8901044900</v>
      </c>
      <c r="P96" s="8"/>
      <c r="Q96" s="8">
        <f t="shared" si="3"/>
        <v>-61787435</v>
      </c>
    </row>
    <row r="97" spans="1:17">
      <c r="A97" s="1" t="s">
        <v>308</v>
      </c>
      <c r="C97" s="8">
        <v>500000</v>
      </c>
      <c r="D97" s="8"/>
      <c r="E97" s="8">
        <v>460467156206</v>
      </c>
      <c r="F97" s="8"/>
      <c r="G97" s="8">
        <v>460501265154</v>
      </c>
      <c r="H97" s="8"/>
      <c r="I97" s="8">
        <f t="shared" si="2"/>
        <v>-34108948</v>
      </c>
      <c r="J97" s="8"/>
      <c r="K97" s="8">
        <v>500000</v>
      </c>
      <c r="L97" s="8"/>
      <c r="M97" s="8">
        <v>460467156206</v>
      </c>
      <c r="N97" s="8"/>
      <c r="O97" s="8">
        <v>460501265154</v>
      </c>
      <c r="P97" s="8"/>
      <c r="Q97" s="8">
        <f t="shared" si="3"/>
        <v>-34108948</v>
      </c>
    </row>
    <row r="98" spans="1:17">
      <c r="A98" s="1" t="s">
        <v>122</v>
      </c>
      <c r="C98" s="8">
        <v>809275</v>
      </c>
      <c r="D98" s="8"/>
      <c r="E98" s="8">
        <v>717467319314</v>
      </c>
      <c r="F98" s="8"/>
      <c r="G98" s="8">
        <v>702018858215</v>
      </c>
      <c r="H98" s="8"/>
      <c r="I98" s="8">
        <f t="shared" si="2"/>
        <v>15448461099</v>
      </c>
      <c r="J98" s="8"/>
      <c r="K98" s="8">
        <v>809275</v>
      </c>
      <c r="L98" s="8"/>
      <c r="M98" s="8">
        <v>717467319314</v>
      </c>
      <c r="N98" s="8"/>
      <c r="O98" s="8">
        <v>649561089280</v>
      </c>
      <c r="P98" s="8"/>
      <c r="Q98" s="8">
        <f t="shared" si="3"/>
        <v>67906230034</v>
      </c>
    </row>
    <row r="99" spans="1:17">
      <c r="A99" s="1" t="s">
        <v>215</v>
      </c>
      <c r="C99" s="8">
        <v>517043</v>
      </c>
      <c r="D99" s="8"/>
      <c r="E99" s="8">
        <v>464028110713</v>
      </c>
      <c r="F99" s="8"/>
      <c r="G99" s="8">
        <v>453415637524</v>
      </c>
      <c r="H99" s="8"/>
      <c r="I99" s="8">
        <f t="shared" si="2"/>
        <v>10612473189</v>
      </c>
      <c r="J99" s="8"/>
      <c r="K99" s="8">
        <v>517043</v>
      </c>
      <c r="L99" s="8"/>
      <c r="M99" s="8">
        <v>464028110713</v>
      </c>
      <c r="N99" s="8"/>
      <c r="O99" s="8">
        <v>445554635693</v>
      </c>
      <c r="P99" s="8"/>
      <c r="Q99" s="8">
        <f t="shared" si="3"/>
        <v>18473475020</v>
      </c>
    </row>
    <row r="100" spans="1:17">
      <c r="A100" s="1" t="s">
        <v>116</v>
      </c>
      <c r="C100" s="8">
        <v>3846363</v>
      </c>
      <c r="D100" s="8"/>
      <c r="E100" s="8">
        <v>2728773413542</v>
      </c>
      <c r="F100" s="8"/>
      <c r="G100" s="8">
        <v>2675602566460</v>
      </c>
      <c r="H100" s="8"/>
      <c r="I100" s="8">
        <f t="shared" si="2"/>
        <v>53170847082</v>
      </c>
      <c r="J100" s="8"/>
      <c r="K100" s="8">
        <v>3846363</v>
      </c>
      <c r="L100" s="8"/>
      <c r="M100" s="8">
        <v>2728773413542</v>
      </c>
      <c r="N100" s="8"/>
      <c r="O100" s="8">
        <v>2481113544547</v>
      </c>
      <c r="P100" s="8"/>
      <c r="Q100" s="8">
        <f t="shared" si="3"/>
        <v>247659868995</v>
      </c>
    </row>
    <row r="101" spans="1:17">
      <c r="A101" s="1" t="s">
        <v>291</v>
      </c>
      <c r="C101" s="8">
        <v>725000</v>
      </c>
      <c r="D101" s="8"/>
      <c r="E101" s="8">
        <v>660007173730</v>
      </c>
      <c r="F101" s="8"/>
      <c r="G101" s="8">
        <v>659820287584</v>
      </c>
      <c r="H101" s="8"/>
      <c r="I101" s="8">
        <f t="shared" si="2"/>
        <v>186886146</v>
      </c>
      <c r="J101" s="8"/>
      <c r="K101" s="8">
        <v>725000</v>
      </c>
      <c r="L101" s="8"/>
      <c r="M101" s="8">
        <v>660007173730</v>
      </c>
      <c r="N101" s="8"/>
      <c r="O101" s="8">
        <v>659820287584</v>
      </c>
      <c r="P101" s="8"/>
      <c r="Q101" s="8">
        <f t="shared" si="3"/>
        <v>186886146</v>
      </c>
    </row>
    <row r="102" spans="1:17">
      <c r="A102" s="1" t="s">
        <v>126</v>
      </c>
      <c r="C102" s="8">
        <v>459700</v>
      </c>
      <c r="D102" s="8"/>
      <c r="E102" s="8">
        <v>352746319550</v>
      </c>
      <c r="F102" s="8"/>
      <c r="G102" s="8">
        <v>346947502544</v>
      </c>
      <c r="H102" s="8"/>
      <c r="I102" s="8">
        <f t="shared" si="2"/>
        <v>5798817006</v>
      </c>
      <c r="J102" s="8"/>
      <c r="K102" s="8">
        <v>459700</v>
      </c>
      <c r="L102" s="8"/>
      <c r="M102" s="8">
        <v>352746319550</v>
      </c>
      <c r="N102" s="8"/>
      <c r="O102" s="8">
        <v>320796885317</v>
      </c>
      <c r="P102" s="8"/>
      <c r="Q102" s="8">
        <f t="shared" si="3"/>
        <v>31949434233</v>
      </c>
    </row>
    <row r="103" spans="1:17">
      <c r="A103" s="1" t="s">
        <v>131</v>
      </c>
      <c r="C103" s="8">
        <v>1376548</v>
      </c>
      <c r="D103" s="8"/>
      <c r="E103" s="8">
        <v>1012150287536</v>
      </c>
      <c r="F103" s="8"/>
      <c r="G103" s="8">
        <v>992135932226</v>
      </c>
      <c r="H103" s="8"/>
      <c r="I103" s="8">
        <f t="shared" si="2"/>
        <v>20014355310</v>
      </c>
      <c r="J103" s="8"/>
      <c r="K103" s="8">
        <v>1376548</v>
      </c>
      <c r="L103" s="8"/>
      <c r="M103" s="8">
        <v>1012150287536</v>
      </c>
      <c r="N103" s="8"/>
      <c r="O103" s="8">
        <v>925053014040</v>
      </c>
      <c r="P103" s="8"/>
      <c r="Q103" s="8">
        <f t="shared" si="3"/>
        <v>87097273496</v>
      </c>
    </row>
    <row r="104" spans="1:17">
      <c r="A104" s="1" t="s">
        <v>149</v>
      </c>
      <c r="C104" s="8">
        <v>290886</v>
      </c>
      <c r="D104" s="8"/>
      <c r="E104" s="8">
        <v>272866673746</v>
      </c>
      <c r="F104" s="8"/>
      <c r="G104" s="8">
        <v>267261517734</v>
      </c>
      <c r="H104" s="8"/>
      <c r="I104" s="8">
        <f t="shared" si="2"/>
        <v>5605156012</v>
      </c>
      <c r="J104" s="8"/>
      <c r="K104" s="8">
        <v>290886</v>
      </c>
      <c r="L104" s="8"/>
      <c r="M104" s="8">
        <v>272866673746</v>
      </c>
      <c r="N104" s="8"/>
      <c r="O104" s="8">
        <v>245732489141</v>
      </c>
      <c r="P104" s="8"/>
      <c r="Q104" s="8">
        <f t="shared" si="3"/>
        <v>27134184605</v>
      </c>
    </row>
    <row r="105" spans="1:17">
      <c r="A105" s="1" t="s">
        <v>101</v>
      </c>
      <c r="C105" s="8">
        <v>130000</v>
      </c>
      <c r="D105" s="8"/>
      <c r="E105" s="8">
        <v>77532895483</v>
      </c>
      <c r="F105" s="8"/>
      <c r="G105" s="8">
        <v>75811762180</v>
      </c>
      <c r="H105" s="8"/>
      <c r="I105" s="8">
        <f t="shared" si="2"/>
        <v>1721133303</v>
      </c>
      <c r="J105" s="8"/>
      <c r="K105" s="8">
        <v>130000</v>
      </c>
      <c r="L105" s="8"/>
      <c r="M105" s="8">
        <v>77532895483</v>
      </c>
      <c r="N105" s="8"/>
      <c r="O105" s="8">
        <v>72269800345</v>
      </c>
      <c r="P105" s="8"/>
      <c r="Q105" s="8">
        <f t="shared" si="3"/>
        <v>5263095138</v>
      </c>
    </row>
    <row r="106" spans="1:17">
      <c r="A106" s="1" t="s">
        <v>286</v>
      </c>
      <c r="C106" s="8">
        <v>5000</v>
      </c>
      <c r="D106" s="8"/>
      <c r="E106" s="8">
        <v>4529674468</v>
      </c>
      <c r="F106" s="8"/>
      <c r="G106" s="8">
        <v>4530025529</v>
      </c>
      <c r="H106" s="8"/>
      <c r="I106" s="8">
        <f t="shared" si="2"/>
        <v>-351061</v>
      </c>
      <c r="J106" s="8"/>
      <c r="K106" s="8">
        <v>5000</v>
      </c>
      <c r="L106" s="8"/>
      <c r="M106" s="8">
        <v>4529674468</v>
      </c>
      <c r="N106" s="8"/>
      <c r="O106" s="8">
        <v>4530025529</v>
      </c>
      <c r="P106" s="8"/>
      <c r="Q106" s="8">
        <f t="shared" si="3"/>
        <v>-351061</v>
      </c>
    </row>
    <row r="107" spans="1:17">
      <c r="A107" s="1" t="s">
        <v>306</v>
      </c>
      <c r="C107" s="8">
        <v>500000</v>
      </c>
      <c r="D107" s="8"/>
      <c r="E107" s="8">
        <v>468106860156</v>
      </c>
      <c r="F107" s="8"/>
      <c r="G107" s="8">
        <v>460501265154</v>
      </c>
      <c r="H107" s="8"/>
      <c r="I107" s="8">
        <f t="shared" si="2"/>
        <v>7605595002</v>
      </c>
      <c r="J107" s="8"/>
      <c r="K107" s="8">
        <v>500000</v>
      </c>
      <c r="L107" s="8"/>
      <c r="M107" s="8">
        <v>468106860156</v>
      </c>
      <c r="N107" s="8"/>
      <c r="O107" s="8">
        <v>460501265154</v>
      </c>
      <c r="P107" s="8"/>
      <c r="Q107" s="8">
        <f t="shared" si="3"/>
        <v>7605595002</v>
      </c>
    </row>
    <row r="108" spans="1:17">
      <c r="A108" s="1" t="s">
        <v>95</v>
      </c>
      <c r="C108" s="8">
        <v>1813791</v>
      </c>
      <c r="D108" s="8"/>
      <c r="E108" s="8">
        <v>1220525218355</v>
      </c>
      <c r="F108" s="8"/>
      <c r="G108" s="8">
        <v>1194056421797</v>
      </c>
      <c r="H108" s="8"/>
      <c r="I108" s="8">
        <f t="shared" si="2"/>
        <v>26468796558</v>
      </c>
      <c r="J108" s="8"/>
      <c r="K108" s="8">
        <v>1813791</v>
      </c>
      <c r="L108" s="8"/>
      <c r="M108" s="8">
        <v>1220525218355</v>
      </c>
      <c r="N108" s="8"/>
      <c r="O108" s="8">
        <v>1105202311783</v>
      </c>
      <c r="P108" s="8"/>
      <c r="Q108" s="8">
        <f t="shared" si="3"/>
        <v>115322906572</v>
      </c>
    </row>
    <row r="109" spans="1:17">
      <c r="A109" s="1" t="s">
        <v>140</v>
      </c>
      <c r="C109" s="8">
        <v>1695767</v>
      </c>
      <c r="D109" s="8"/>
      <c r="E109" s="8">
        <v>1187804838938</v>
      </c>
      <c r="F109" s="8"/>
      <c r="G109" s="8">
        <v>1163889137751</v>
      </c>
      <c r="H109" s="8"/>
      <c r="I109" s="8">
        <f t="shared" si="2"/>
        <v>23915701187</v>
      </c>
      <c r="J109" s="8"/>
      <c r="K109" s="8">
        <v>1695767</v>
      </c>
      <c r="L109" s="8"/>
      <c r="M109" s="8">
        <v>1187804838938</v>
      </c>
      <c r="N109" s="8"/>
      <c r="O109" s="8">
        <v>1083595565171</v>
      </c>
      <c r="P109" s="8"/>
      <c r="Q109" s="8">
        <f t="shared" si="3"/>
        <v>104209273767</v>
      </c>
    </row>
    <row r="110" spans="1:17">
      <c r="A110" s="1" t="s">
        <v>207</v>
      </c>
      <c r="C110" s="8">
        <v>2447</v>
      </c>
      <c r="D110" s="8"/>
      <c r="E110" s="8">
        <v>2182896344</v>
      </c>
      <c r="F110" s="8"/>
      <c r="G110" s="8">
        <v>2148896597</v>
      </c>
      <c r="H110" s="8"/>
      <c r="I110" s="8">
        <f t="shared" si="2"/>
        <v>33999747</v>
      </c>
      <c r="J110" s="8"/>
      <c r="K110" s="8">
        <v>2447</v>
      </c>
      <c r="L110" s="8"/>
      <c r="M110" s="8">
        <v>2182896344</v>
      </c>
      <c r="N110" s="8"/>
      <c r="O110" s="8">
        <v>2120826916</v>
      </c>
      <c r="P110" s="8"/>
      <c r="Q110" s="8">
        <f t="shared" si="3"/>
        <v>62069428</v>
      </c>
    </row>
    <row r="111" spans="1:17">
      <c r="A111" s="1" t="s">
        <v>151</v>
      </c>
      <c r="C111" s="8">
        <v>557500</v>
      </c>
      <c r="D111" s="8"/>
      <c r="E111" s="8">
        <v>550944750063</v>
      </c>
      <c r="F111" s="8"/>
      <c r="G111" s="8">
        <v>539985980910</v>
      </c>
      <c r="H111" s="8"/>
      <c r="I111" s="8">
        <f t="shared" si="2"/>
        <v>10958769153</v>
      </c>
      <c r="J111" s="8"/>
      <c r="K111" s="8">
        <v>557500</v>
      </c>
      <c r="L111" s="8"/>
      <c r="M111" s="8">
        <v>550944750063</v>
      </c>
      <c r="N111" s="8"/>
      <c r="O111" s="8">
        <v>539987658028</v>
      </c>
      <c r="P111" s="8"/>
      <c r="Q111" s="8">
        <f t="shared" si="3"/>
        <v>10957092035</v>
      </c>
    </row>
    <row r="112" spans="1:17">
      <c r="A112" s="1" t="s">
        <v>119</v>
      </c>
      <c r="C112" s="8">
        <v>1106461</v>
      </c>
      <c r="D112" s="8"/>
      <c r="E112" s="8">
        <v>999825802508</v>
      </c>
      <c r="F112" s="8"/>
      <c r="G112" s="8">
        <v>981149464564</v>
      </c>
      <c r="H112" s="8"/>
      <c r="I112" s="8">
        <f t="shared" si="2"/>
        <v>18676337944</v>
      </c>
      <c r="J112" s="8"/>
      <c r="K112" s="8">
        <v>1106461</v>
      </c>
      <c r="L112" s="8"/>
      <c r="M112" s="8">
        <v>999825802508</v>
      </c>
      <c r="N112" s="8"/>
      <c r="O112" s="8">
        <v>908734535185</v>
      </c>
      <c r="P112" s="8"/>
      <c r="Q112" s="8">
        <f t="shared" si="3"/>
        <v>91091267323</v>
      </c>
    </row>
    <row r="113" spans="1:19">
      <c r="A113" s="1" t="s">
        <v>107</v>
      </c>
      <c r="C113" s="8">
        <v>2470925</v>
      </c>
      <c r="D113" s="8"/>
      <c r="E113" s="8">
        <v>2230491690347</v>
      </c>
      <c r="F113" s="8"/>
      <c r="G113" s="8">
        <v>2186496294332</v>
      </c>
      <c r="H113" s="8"/>
      <c r="I113" s="8">
        <f t="shared" si="2"/>
        <v>43995396015</v>
      </c>
      <c r="J113" s="8"/>
      <c r="K113" s="8">
        <v>2470925</v>
      </c>
      <c r="L113" s="8"/>
      <c r="M113" s="8">
        <v>2230491690347</v>
      </c>
      <c r="N113" s="8"/>
      <c r="O113" s="8">
        <v>2025518417251</v>
      </c>
      <c r="P113" s="8"/>
      <c r="Q113" s="8">
        <f t="shared" si="3"/>
        <v>204973273096</v>
      </c>
    </row>
    <row r="114" spans="1:19">
      <c r="A114" s="1" t="s">
        <v>137</v>
      </c>
      <c r="C114" s="8">
        <v>14500</v>
      </c>
      <c r="D114" s="8"/>
      <c r="E114" s="8">
        <v>14325444867</v>
      </c>
      <c r="F114" s="8"/>
      <c r="G114" s="8">
        <v>13979633268</v>
      </c>
      <c r="H114" s="8"/>
      <c r="I114" s="8">
        <f t="shared" si="2"/>
        <v>345811599</v>
      </c>
      <c r="J114" s="8"/>
      <c r="K114" s="8">
        <v>14500</v>
      </c>
      <c r="L114" s="8"/>
      <c r="M114" s="8">
        <v>14325444867</v>
      </c>
      <c r="N114" s="8"/>
      <c r="O114" s="8">
        <v>12666499187</v>
      </c>
      <c r="P114" s="8"/>
      <c r="Q114" s="8">
        <f t="shared" si="3"/>
        <v>1658945680</v>
      </c>
    </row>
    <row r="115" spans="1:19">
      <c r="A115" s="1" t="s">
        <v>283</v>
      </c>
      <c r="C115" s="8">
        <v>51500</v>
      </c>
      <c r="D115" s="8"/>
      <c r="E115" s="8">
        <v>36706747558</v>
      </c>
      <c r="F115" s="8"/>
      <c r="G115" s="8">
        <v>35904041216</v>
      </c>
      <c r="H115" s="8"/>
      <c r="I115" s="8">
        <f t="shared" si="2"/>
        <v>802706342</v>
      </c>
      <c r="J115" s="8"/>
      <c r="K115" s="8">
        <v>51500</v>
      </c>
      <c r="L115" s="8"/>
      <c r="M115" s="8">
        <v>36706747558</v>
      </c>
      <c r="N115" s="8"/>
      <c r="O115" s="8">
        <v>35904041216</v>
      </c>
      <c r="P115" s="8"/>
      <c r="Q115" s="8">
        <f t="shared" si="3"/>
        <v>802706342</v>
      </c>
    </row>
    <row r="116" spans="1:19">
      <c r="A116" s="1" t="s">
        <v>146</v>
      </c>
      <c r="C116" s="8">
        <v>1623872</v>
      </c>
      <c r="D116" s="8"/>
      <c r="E116" s="8">
        <v>1131811163337</v>
      </c>
      <c r="F116" s="8"/>
      <c r="G116" s="8">
        <v>1106965326217</v>
      </c>
      <c r="H116" s="8"/>
      <c r="I116" s="8">
        <f t="shared" si="2"/>
        <v>24845837120</v>
      </c>
      <c r="J116" s="8"/>
      <c r="K116" s="8">
        <v>1623872</v>
      </c>
      <c r="L116" s="8"/>
      <c r="M116" s="8">
        <v>1131811163337</v>
      </c>
      <c r="N116" s="8"/>
      <c r="O116" s="8">
        <v>1033854878513</v>
      </c>
      <c r="P116" s="8"/>
      <c r="Q116" s="8">
        <f t="shared" si="3"/>
        <v>97956284824</v>
      </c>
    </row>
    <row r="117" spans="1:19">
      <c r="A117" s="1" t="s">
        <v>98</v>
      </c>
      <c r="C117" s="8">
        <v>98200</v>
      </c>
      <c r="D117" s="8"/>
      <c r="E117" s="8">
        <v>60676410697</v>
      </c>
      <c r="F117" s="8"/>
      <c r="G117" s="8">
        <v>59496092437</v>
      </c>
      <c r="H117" s="8"/>
      <c r="I117" s="8">
        <f t="shared" si="2"/>
        <v>1180318260</v>
      </c>
      <c r="J117" s="8"/>
      <c r="K117" s="8">
        <v>98200</v>
      </c>
      <c r="L117" s="8"/>
      <c r="M117" s="8">
        <v>60676410697</v>
      </c>
      <c r="N117" s="8"/>
      <c r="O117" s="8">
        <v>54780782592</v>
      </c>
      <c r="P117" s="8"/>
      <c r="Q117" s="8">
        <f t="shared" si="3"/>
        <v>5895628105</v>
      </c>
    </row>
    <row r="118" spans="1:19">
      <c r="A118" s="1" t="s">
        <v>135</v>
      </c>
      <c r="C118" s="8">
        <v>73700</v>
      </c>
      <c r="D118" s="8"/>
      <c r="E118" s="8">
        <v>53361891146</v>
      </c>
      <c r="F118" s="8"/>
      <c r="G118" s="8">
        <v>52157080668</v>
      </c>
      <c r="H118" s="8"/>
      <c r="I118" s="8">
        <f t="shared" si="2"/>
        <v>1204810478</v>
      </c>
      <c r="J118" s="8"/>
      <c r="K118" s="8">
        <v>73700</v>
      </c>
      <c r="L118" s="8"/>
      <c r="M118" s="8">
        <v>53361891146</v>
      </c>
      <c r="N118" s="8"/>
      <c r="O118" s="8">
        <v>52044200585</v>
      </c>
      <c r="P118" s="8"/>
      <c r="Q118" s="8">
        <f t="shared" si="3"/>
        <v>1317690561</v>
      </c>
    </row>
    <row r="119" spans="1:19">
      <c r="A119" s="1" t="s">
        <v>296</v>
      </c>
      <c r="C119" s="8">
        <v>706967</v>
      </c>
      <c r="D119" s="8"/>
      <c r="E119" s="8">
        <v>642946725041</v>
      </c>
      <c r="F119" s="8"/>
      <c r="G119" s="8">
        <v>643515186988</v>
      </c>
      <c r="H119" s="8"/>
      <c r="I119" s="8">
        <f t="shared" si="2"/>
        <v>-568461947</v>
      </c>
      <c r="J119" s="8"/>
      <c r="K119" s="8">
        <v>706967</v>
      </c>
      <c r="L119" s="8"/>
      <c r="M119" s="8">
        <v>642946725041</v>
      </c>
      <c r="N119" s="8"/>
      <c r="O119" s="8">
        <v>643515186988</v>
      </c>
      <c r="P119" s="8"/>
      <c r="Q119" s="8">
        <f t="shared" si="3"/>
        <v>-568461947</v>
      </c>
    </row>
    <row r="120" spans="1:19">
      <c r="A120" s="1" t="s">
        <v>110</v>
      </c>
      <c r="C120" s="8">
        <v>7211733</v>
      </c>
      <c r="D120" s="8"/>
      <c r="E120" s="8">
        <v>6400092906959</v>
      </c>
      <c r="F120" s="8"/>
      <c r="G120" s="8">
        <v>6237907316724</v>
      </c>
      <c r="H120" s="8"/>
      <c r="I120" s="8">
        <f t="shared" si="2"/>
        <v>162185590235</v>
      </c>
      <c r="J120" s="8"/>
      <c r="K120" s="8">
        <v>7211733</v>
      </c>
      <c r="L120" s="8"/>
      <c r="M120" s="8">
        <v>6400092906959</v>
      </c>
      <c r="N120" s="8"/>
      <c r="O120" s="8">
        <v>5808651060358</v>
      </c>
      <c r="P120" s="8"/>
      <c r="Q120" s="8">
        <f t="shared" si="3"/>
        <v>591441846601</v>
      </c>
    </row>
    <row r="121" spans="1:19" ht="24.75" thickBot="1">
      <c r="C121" s="8"/>
      <c r="D121" s="8"/>
      <c r="E121" s="18">
        <f>SUM(E8:E120)</f>
        <v>237353983791257</v>
      </c>
      <c r="F121" s="8"/>
      <c r="G121" s="18">
        <f>SUM(G8:G120)</f>
        <v>235926952208409</v>
      </c>
      <c r="H121" s="8"/>
      <c r="I121" s="18">
        <f>SUM(I8:I120)</f>
        <v>1427031582848</v>
      </c>
      <c r="J121" s="8"/>
      <c r="K121" s="8"/>
      <c r="L121" s="8"/>
      <c r="M121" s="18">
        <f>SUM(M8:M120)</f>
        <v>237401320265424</v>
      </c>
      <c r="N121" s="8"/>
      <c r="O121" s="18">
        <f>SUM(O8:O120)</f>
        <v>230792346861388</v>
      </c>
      <c r="P121" s="8"/>
      <c r="Q121" s="18">
        <f>SUM(Q8:Q120)</f>
        <v>6608973404036</v>
      </c>
      <c r="S121" s="3"/>
    </row>
    <row r="122" spans="1:19" ht="24.75" thickTop="1">
      <c r="I122" s="17"/>
      <c r="J122" s="17"/>
      <c r="K122" s="17"/>
      <c r="L122" s="17"/>
      <c r="M122" s="17"/>
      <c r="N122" s="17"/>
      <c r="O122" s="17"/>
      <c r="P122" s="17"/>
      <c r="Q122" s="17"/>
      <c r="S122" s="3"/>
    </row>
    <row r="126" spans="1:19"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9">
      <c r="O127" s="3"/>
    </row>
    <row r="128" spans="1:19">
      <c r="O128" s="3"/>
    </row>
    <row r="129" spans="15:15">
      <c r="O129" s="17"/>
    </row>
  </sheetData>
  <autoFilter ref="A7:A120" xr:uid="{00000000-0001-0000-08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2023-05-28T07:04:04Z</dcterms:created>
  <dcterms:modified xsi:type="dcterms:W3CDTF">2023-05-30T13:22:20Z</dcterms:modified>
</cp:coreProperties>
</file>