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یر ماه\پرتفوی نهایی شده و بدون ایراد\"/>
    </mc:Choice>
  </mc:AlternateContent>
  <xr:revisionPtr revIDLastSave="0" documentId="13_ncr:1_{B508ADFF-BC89-4854-ADCE-FD5AB3E860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0" i="11" l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8" i="11"/>
  <c r="G11" i="15"/>
  <c r="E11" i="15"/>
  <c r="E8" i="15"/>
  <c r="E9" i="15"/>
  <c r="E10" i="15"/>
  <c r="E7" i="15"/>
  <c r="C11" i="15"/>
  <c r="C10" i="15"/>
  <c r="C9" i="15"/>
  <c r="C8" i="15"/>
  <c r="C7" i="15"/>
  <c r="K13" i="13"/>
  <c r="K9" i="13"/>
  <c r="K10" i="13"/>
  <c r="K11" i="13"/>
  <c r="K12" i="13"/>
  <c r="K8" i="13"/>
  <c r="G13" i="13"/>
  <c r="G11" i="13"/>
  <c r="G12" i="13"/>
  <c r="G10" i="13"/>
  <c r="G9" i="13"/>
  <c r="G8" i="13"/>
  <c r="I13" i="13"/>
  <c r="E13" i="13"/>
  <c r="Q133" i="12"/>
  <c r="O133" i="12"/>
  <c r="M133" i="12"/>
  <c r="K133" i="12"/>
  <c r="I133" i="12"/>
  <c r="G133" i="12"/>
  <c r="E133" i="12"/>
  <c r="C133" i="12"/>
  <c r="U100" i="11"/>
  <c r="M100" i="11"/>
  <c r="O100" i="11"/>
  <c r="Q100" i="11"/>
  <c r="S10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8" i="11"/>
  <c r="Q89" i="11"/>
  <c r="Q90" i="11"/>
  <c r="Q91" i="11"/>
  <c r="Q92" i="11"/>
  <c r="Q94" i="11"/>
  <c r="Q95" i="11"/>
  <c r="Q96" i="11"/>
  <c r="Q97" i="11"/>
  <c r="Q98" i="11"/>
  <c r="Q99" i="11"/>
  <c r="Q8" i="11"/>
  <c r="O8" i="11"/>
  <c r="O12" i="11"/>
  <c r="O14" i="11"/>
  <c r="O15" i="11"/>
  <c r="O16" i="11"/>
  <c r="O22" i="11"/>
  <c r="O30" i="11"/>
  <c r="O35" i="11"/>
  <c r="O36" i="11"/>
  <c r="O40" i="11"/>
  <c r="O45" i="11"/>
  <c r="O48" i="11"/>
  <c r="O56" i="11"/>
  <c r="O58" i="11"/>
  <c r="O63" i="11"/>
  <c r="O64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" i="11"/>
  <c r="G8" i="11"/>
  <c r="G100" i="11" s="1"/>
  <c r="E8" i="11"/>
  <c r="I8" i="11" s="1"/>
  <c r="E9" i="11"/>
  <c r="E10" i="11"/>
  <c r="I10" i="11" s="1"/>
  <c r="E11" i="11"/>
  <c r="I11" i="11" s="1"/>
  <c r="E12" i="11"/>
  <c r="I12" i="11" s="1"/>
  <c r="E13" i="11"/>
  <c r="I13" i="11" s="1"/>
  <c r="E14" i="11"/>
  <c r="I14" i="11" s="1"/>
  <c r="E15" i="11"/>
  <c r="I15" i="11" s="1"/>
  <c r="E16" i="11"/>
  <c r="I16" i="11" s="1"/>
  <c r="E17" i="11"/>
  <c r="I17" i="11" s="1"/>
  <c r="E18" i="11"/>
  <c r="I18" i="11" s="1"/>
  <c r="E19" i="11"/>
  <c r="I19" i="11" s="1"/>
  <c r="E20" i="11"/>
  <c r="I20" i="11" s="1"/>
  <c r="E21" i="11"/>
  <c r="I21" i="11" s="1"/>
  <c r="E22" i="11"/>
  <c r="I22" i="11" s="1"/>
  <c r="E23" i="11"/>
  <c r="I23" i="11" s="1"/>
  <c r="E24" i="11"/>
  <c r="I24" i="11" s="1"/>
  <c r="E25" i="11"/>
  <c r="I25" i="11" s="1"/>
  <c r="E26" i="11"/>
  <c r="I26" i="11" s="1"/>
  <c r="E27" i="11"/>
  <c r="I27" i="11" s="1"/>
  <c r="E28" i="11"/>
  <c r="I28" i="11" s="1"/>
  <c r="E29" i="11"/>
  <c r="I29" i="11" s="1"/>
  <c r="E30" i="11"/>
  <c r="I30" i="11" s="1"/>
  <c r="E31" i="11"/>
  <c r="I31" i="11" s="1"/>
  <c r="E32" i="11"/>
  <c r="I32" i="11" s="1"/>
  <c r="E33" i="11"/>
  <c r="I33" i="11" s="1"/>
  <c r="E34" i="11"/>
  <c r="I34" i="11" s="1"/>
  <c r="E35" i="11"/>
  <c r="I35" i="11" s="1"/>
  <c r="E36" i="11"/>
  <c r="I36" i="11" s="1"/>
  <c r="E37" i="11"/>
  <c r="I37" i="11" s="1"/>
  <c r="E38" i="11"/>
  <c r="I38" i="11" s="1"/>
  <c r="E39" i="11"/>
  <c r="I39" i="11" s="1"/>
  <c r="E40" i="11"/>
  <c r="I40" i="11" s="1"/>
  <c r="E41" i="11"/>
  <c r="I41" i="11" s="1"/>
  <c r="E42" i="11"/>
  <c r="I42" i="11" s="1"/>
  <c r="E43" i="11"/>
  <c r="I43" i="11" s="1"/>
  <c r="E44" i="11"/>
  <c r="I44" i="11" s="1"/>
  <c r="E45" i="11"/>
  <c r="I45" i="11" s="1"/>
  <c r="E46" i="11"/>
  <c r="I46" i="11" s="1"/>
  <c r="E47" i="11"/>
  <c r="I47" i="11" s="1"/>
  <c r="E48" i="11"/>
  <c r="I48" i="11" s="1"/>
  <c r="E49" i="11"/>
  <c r="I49" i="11" s="1"/>
  <c r="E50" i="11"/>
  <c r="I50" i="11" s="1"/>
  <c r="E51" i="11"/>
  <c r="I51" i="11" s="1"/>
  <c r="E52" i="11"/>
  <c r="I52" i="11" s="1"/>
  <c r="E53" i="11"/>
  <c r="I53" i="11" s="1"/>
  <c r="E54" i="11"/>
  <c r="I54" i="11" s="1"/>
  <c r="E55" i="11"/>
  <c r="I55" i="11" s="1"/>
  <c r="E56" i="11"/>
  <c r="I56" i="11" s="1"/>
  <c r="E57" i="11"/>
  <c r="I57" i="11" s="1"/>
  <c r="E58" i="11"/>
  <c r="I58" i="11" s="1"/>
  <c r="E59" i="11"/>
  <c r="I59" i="11" s="1"/>
  <c r="E60" i="11"/>
  <c r="I60" i="11" s="1"/>
  <c r="E61" i="11"/>
  <c r="I61" i="11" s="1"/>
  <c r="E62" i="11"/>
  <c r="I62" i="11" s="1"/>
  <c r="E63" i="11"/>
  <c r="I63" i="11" s="1"/>
  <c r="E64" i="11"/>
  <c r="I64" i="11" s="1"/>
  <c r="E65" i="11"/>
  <c r="I65" i="11" s="1"/>
  <c r="E66" i="11"/>
  <c r="I66" i="11" s="1"/>
  <c r="E67" i="11"/>
  <c r="I67" i="11" s="1"/>
  <c r="E68" i="11"/>
  <c r="I68" i="11" s="1"/>
  <c r="E69" i="11"/>
  <c r="I69" i="11" s="1"/>
  <c r="E70" i="11"/>
  <c r="I70" i="11" s="1"/>
  <c r="E71" i="11"/>
  <c r="I71" i="11" s="1"/>
  <c r="E72" i="11"/>
  <c r="I72" i="11" s="1"/>
  <c r="E73" i="11"/>
  <c r="I73" i="11" s="1"/>
  <c r="E74" i="11"/>
  <c r="I74" i="11" s="1"/>
  <c r="E75" i="11"/>
  <c r="I75" i="11" s="1"/>
  <c r="E76" i="11"/>
  <c r="I76" i="11" s="1"/>
  <c r="E77" i="11"/>
  <c r="I77" i="11" s="1"/>
  <c r="E78" i="11"/>
  <c r="I78" i="11" s="1"/>
  <c r="E79" i="11"/>
  <c r="I79" i="11" s="1"/>
  <c r="E80" i="11"/>
  <c r="I80" i="11" s="1"/>
  <c r="E81" i="11"/>
  <c r="I81" i="11" s="1"/>
  <c r="E82" i="11"/>
  <c r="I82" i="11" s="1"/>
  <c r="E83" i="11"/>
  <c r="I83" i="11" s="1"/>
  <c r="E84" i="11"/>
  <c r="I84" i="11" s="1"/>
  <c r="E85" i="11"/>
  <c r="I85" i="11" s="1"/>
  <c r="E86" i="11"/>
  <c r="I86" i="11" s="1"/>
  <c r="E87" i="11"/>
  <c r="I87" i="11" s="1"/>
  <c r="E88" i="11"/>
  <c r="I88" i="11" s="1"/>
  <c r="E89" i="11"/>
  <c r="I89" i="11" s="1"/>
  <c r="E90" i="11"/>
  <c r="I90" i="11" s="1"/>
  <c r="E91" i="11"/>
  <c r="I91" i="11" s="1"/>
  <c r="E92" i="11"/>
  <c r="I92" i="11" s="1"/>
  <c r="E93" i="11"/>
  <c r="I93" i="11" s="1"/>
  <c r="E94" i="11"/>
  <c r="I94" i="11" s="1"/>
  <c r="E95" i="11"/>
  <c r="I95" i="11" s="1"/>
  <c r="E96" i="11"/>
  <c r="I96" i="11" s="1"/>
  <c r="E97" i="11"/>
  <c r="I97" i="11" s="1"/>
  <c r="E98" i="11"/>
  <c r="I98" i="11" s="1"/>
  <c r="E99" i="11"/>
  <c r="I99" i="11" s="1"/>
  <c r="C100" i="11"/>
  <c r="Q143" i="10"/>
  <c r="O143" i="10"/>
  <c r="M143" i="10"/>
  <c r="Q142" i="10"/>
  <c r="G143" i="10"/>
  <c r="E143" i="10"/>
  <c r="Q141" i="10"/>
  <c r="I143" i="10"/>
  <c r="Q136" i="10"/>
  <c r="Q140" i="10"/>
  <c r="Q139" i="10"/>
  <c r="Q138" i="10"/>
  <c r="I140" i="10"/>
  <c r="I139" i="10"/>
  <c r="I138" i="10"/>
  <c r="I137" i="10"/>
  <c r="I136" i="10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I25" i="9"/>
  <c r="I26" i="9"/>
  <c r="I12" i="9"/>
  <c r="I11" i="9"/>
  <c r="Q139" i="9"/>
  <c r="O139" i="9"/>
  <c r="M139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E100" i="11" l="1"/>
  <c r="I9" i="11"/>
  <c r="Q25" i="9"/>
  <c r="Q26" i="9"/>
  <c r="Q12" i="9"/>
  <c r="Q11" i="9"/>
  <c r="I139" i="9"/>
  <c r="G139" i="9"/>
  <c r="E139" i="9"/>
  <c r="S26" i="8"/>
  <c r="Q26" i="8"/>
  <c r="O26" i="8"/>
  <c r="M26" i="8"/>
  <c r="K26" i="8"/>
  <c r="I26" i="8"/>
  <c r="S78" i="7"/>
  <c r="Q78" i="7"/>
  <c r="O78" i="7"/>
  <c r="M78" i="7"/>
  <c r="K78" i="7"/>
  <c r="I78" i="7"/>
  <c r="S13" i="6"/>
  <c r="Q13" i="6"/>
  <c r="O13" i="6"/>
  <c r="M13" i="6"/>
  <c r="K13" i="6"/>
  <c r="K76" i="4"/>
  <c r="AK104" i="3"/>
  <c r="AI104" i="3"/>
  <c r="AG104" i="3"/>
  <c r="Q104" i="3"/>
  <c r="S104" i="3"/>
  <c r="AA104" i="3"/>
  <c r="W104" i="3"/>
  <c r="Y37" i="1"/>
  <c r="W37" i="1"/>
  <c r="U37" i="1"/>
  <c r="O37" i="1"/>
  <c r="K37" i="1"/>
  <c r="G37" i="1"/>
  <c r="E37" i="1"/>
  <c r="I100" i="11" l="1"/>
</calcChain>
</file>

<file path=xl/sharedStrings.xml><?xml version="1.0" encoding="utf-8"?>
<sst xmlns="http://schemas.openxmlformats.org/spreadsheetml/2006/main" count="1886" uniqueCount="547">
  <si>
    <t>صندوق سرمایه‌گذاری ثابت حامی</t>
  </si>
  <si>
    <t>صورت وضعیت سبد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</si>
  <si>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</si>
  <si>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</si>
  <si>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</si>
  <si>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</si>
  <si>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</si>
  <si>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</si>
  <si>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</si>
  <si>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</si>
  <si>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</si>
  <si>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</si>
  <si>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</si>
  <si>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</si>
  <si>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</si>
  <si>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</si>
  <si>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اختیارف شستا-1165-1402/06/08</t>
  </si>
  <si>
    <t>اختیارف شستا-1465-1402/06/08</t>
  </si>
  <si>
    <t>بانک دی</t>
  </si>
  <si>
    <t>بانک صادرات ایران</t>
  </si>
  <si>
    <t>بانک ملت</t>
  </si>
  <si>
    <t>پالایش نفت بندرعباس</t>
  </si>
  <si>
    <t>پتروشیمی پردیس</t>
  </si>
  <si>
    <t>ح . سرمایه گذاری صدرتامین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</si>
  <si>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</si>
  <si>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</si>
  <si>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</si>
  <si>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</si>
  <si>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سرمایه‌ گذاری‌ البرز(هلدینگ‌</t>
  </si>
  <si>
    <t>سیمان آبیک</t>
  </si>
  <si>
    <t>سیمان خوزستان</t>
  </si>
  <si>
    <t>صندوق س شاخصی آرام مفید</t>
  </si>
  <si>
    <t>صندوق س. اهرمی مفید-س</t>
  </si>
  <si>
    <t>صندوق س. اهرمی مفید-س -واحد عادی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</si>
  <si>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</si>
  <si>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</si>
  <si>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</si>
  <si>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</si>
  <si>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طلای عیار مفید</t>
  </si>
  <si>
    <t>فجر انرژی خلیج فارس</t>
  </si>
  <si>
    <t>فولاد شاهرود</t>
  </si>
  <si>
    <t>فولاد مبارکه اصفهان</t>
  </si>
  <si>
    <t>مبین انرژی خلیج فارس</t>
  </si>
  <si>
    <t>تعداد اوراق تبعی</t>
  </si>
  <si>
    <t>قیمت اعمال</t>
  </si>
  <si>
    <t>تاریخ اعمال</t>
  </si>
  <si>
    <t>نرخ موثر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</si>
  <si>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</si>
  <si>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</si>
  <si>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</si>
  <si>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</si>
  <si>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</si>
  <si>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</si>
  <si>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</si>
  <si>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</si>
  <si>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</si>
  <si>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</si>
  <si>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پنتان پتروکنگان032</t>
  </si>
  <si>
    <t>بله</t>
  </si>
  <si>
    <t>1401/09/01</t>
  </si>
  <si>
    <t>1403/09/01</t>
  </si>
  <si>
    <t>اجاره انرژی پاسارگاد14040302</t>
  </si>
  <si>
    <t>1400/03/02</t>
  </si>
  <si>
    <t>1404/03/01</t>
  </si>
  <si>
    <t>اجاره ت. انرژی تدبیر14051013</t>
  </si>
  <si>
    <t>1401/10/13</t>
  </si>
  <si>
    <t>1405/10/13</t>
  </si>
  <si>
    <t>اجاره تابان سپهر14031126</t>
  </si>
  <si>
    <t>1399/12/03</t>
  </si>
  <si>
    <t>1403/12/03</t>
  </si>
  <si>
    <t>اجاره تابان لوتوس14021206</t>
  </si>
  <si>
    <t>1398/12/06</t>
  </si>
  <si>
    <t>1402/12/06</t>
  </si>
  <si>
    <t>اجاره صبا تامین دماوند14050809</t>
  </si>
  <si>
    <t>1401/08/09</t>
  </si>
  <si>
    <t>1405/08/09</t>
  </si>
  <si>
    <t>اجاره مهرآیندگان لوتوس0311</t>
  </si>
  <si>
    <t>1399/11/13</t>
  </si>
  <si>
    <t>1403/11/13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</si>
  <si>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</si>
  <si>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</si>
  <si>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</si>
  <si>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</si>
  <si>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</si>
  <si>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</si>
  <si>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</si>
  <si>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</si>
  <si>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</si>
  <si>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</si>
  <si>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</si>
  <si>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</si>
  <si>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</si>
  <si>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</si>
  <si>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</si>
  <si>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</si>
  <si>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</si>
  <si>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</si>
  <si>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</si>
  <si>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</si>
  <si>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</si>
  <si>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</si>
  <si>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</si>
  <si>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</si>
  <si>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</si>
  <si>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</si>
  <si>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</si>
  <si>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</si>
  <si>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</si>
  <si>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</si>
  <si>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</si>
  <si>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</si>
  <si>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</si>
  <si>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</si>
  <si>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</si>
  <si>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</si>
  <si>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0.14%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</si>
  <si>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</si>
  <si>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</si>
  <si>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</si>
  <si>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</si>
  <si>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</si>
  <si>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</si>
  <si>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</si>
  <si>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</si>
  <si>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</si>
  <si>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</si>
  <si>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</si>
  <si>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</si>
  <si>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</si>
  <si>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</si>
  <si>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</si>
  <si>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</si>
  <si>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</si>
  <si>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</si>
  <si>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</si>
  <si>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</si>
  <si>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</si>
  <si>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</si>
  <si>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</si>
  <si>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</si>
  <si>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</si>
  <si>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</si>
  <si>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</si>
  <si>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</si>
  <si>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</si>
  <si>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</si>
  <si>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</si>
  <si>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</si>
  <si>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</si>
  <si>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صکوک اجاره فولاد52-بدون ضامن</t>
  </si>
  <si>
    <t>1401/12/24</t>
  </si>
  <si>
    <t>1405/12/24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</si>
  <si>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</si>
  <si>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</si>
  <si>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</si>
  <si>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</si>
  <si>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</si>
  <si>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</si>
  <si>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</si>
  <si>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اجاره معادن407-3ماهه18%</t>
  </si>
  <si>
    <t>1400/07/19</t>
  </si>
  <si>
    <t>1404/07/18</t>
  </si>
  <si>
    <t>صکوک مرابحه خزامیا511-3ماهه18%</t>
  </si>
  <si>
    <t>1401/11/17</t>
  </si>
  <si>
    <t>1405/11/17</t>
  </si>
  <si>
    <t>صکوک مرابحه خزامیا601-3ماهه18%</t>
  </si>
  <si>
    <t>1402/01/07</t>
  </si>
  <si>
    <t>1406/01/07</t>
  </si>
  <si>
    <t>صکوک مرابحه سایپا038-3ماهه 18%</t>
  </si>
  <si>
    <t>1399/08/21</t>
  </si>
  <si>
    <t>صکوک مرابحه سایپا308-3ماهه 18%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</si>
  <si>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</si>
  <si>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</si>
  <si>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</si>
  <si>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</si>
  <si>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</si>
  <si>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</si>
  <si>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</si>
  <si>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</si>
  <si>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</si>
  <si>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</si>
  <si>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گام بانک اقتصاد نوین0204</t>
  </si>
  <si>
    <t>1401/04/01</t>
  </si>
  <si>
    <t>1402/04/28</t>
  </si>
  <si>
    <t>گام بانک اقتصاد نوین0205</t>
  </si>
  <si>
    <t>1402/05/31</t>
  </si>
  <si>
    <t>گام بانک تجارت0204</t>
  </si>
  <si>
    <t>1401/04/31</t>
  </si>
  <si>
    <t>گام بانک تجارت0206</t>
  </si>
  <si>
    <t>1401/07/02</t>
  </si>
  <si>
    <t>1402/06/28</t>
  </si>
  <si>
    <t>گام بانک سینا0206</t>
  </si>
  <si>
    <t>گام بانک صادرات ایران0206</t>
  </si>
  <si>
    <t>1402/06/31</t>
  </si>
  <si>
    <t>گام بانک صادرات ایران0207</t>
  </si>
  <si>
    <t>1402/07/30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</si>
  <si>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</si>
  <si>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</si>
  <si>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</si>
  <si>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</si>
  <si>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</si>
  <si>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رفاه0204</t>
  </si>
  <si>
    <t>1401/05/20</t>
  </si>
  <si>
    <t>گواهی اعتبار مولد رفاه0205</t>
  </si>
  <si>
    <t>1401/06/01</t>
  </si>
  <si>
    <t>گواهی اعتبار مولد رفاه0206</t>
  </si>
  <si>
    <t>گواهی اعتبار مولد رفاه0207</t>
  </si>
  <si>
    <t>1401/08/01</t>
  </si>
  <si>
    <t>گواهی اعتبار مولد سامان0204</t>
  </si>
  <si>
    <t>1401/05/01</t>
  </si>
  <si>
    <t>گواهی اعتبار مولد سامان0205</t>
  </si>
  <si>
    <t>گواهی اعتبار مولد سامان0206</t>
  </si>
  <si>
    <t>1401/07/01</t>
  </si>
  <si>
    <t>گواهی اعتبار مولد سامان0207</t>
  </si>
  <si>
    <t>گواهی اعتبار مولد سامان0208</t>
  </si>
  <si>
    <t>گواهی اعتبار مولد سپه0207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</si>
  <si>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</si>
  <si>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</si>
  <si>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</si>
  <si>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</si>
  <si>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</si>
  <si>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</si>
  <si>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</si>
  <si>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</si>
  <si>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</si>
  <si>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</si>
  <si>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</si>
  <si>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</si>
  <si>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</si>
  <si>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</si>
  <si>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</si>
  <si>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</si>
  <si>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</si>
  <si>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</si>
  <si>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</si>
  <si>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</si>
  <si>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</si>
  <si>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</si>
  <si>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</si>
  <si>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</si>
  <si>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</si>
  <si>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</si>
  <si>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</si>
  <si>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</si>
  <si>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</si>
  <si>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</si>
  <si>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</si>
  <si>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</si>
  <si>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</si>
  <si>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</si>
  <si>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</si>
  <si>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</si>
  <si>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</si>
  <si>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</si>
  <si>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</si>
  <si>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</si>
  <si>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</si>
  <si>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</si>
  <si>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</si>
  <si>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</si>
  <si>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</si>
  <si>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</si>
  <si>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</si>
  <si>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</si>
  <si>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</si>
  <si>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</si>
  <si>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</si>
  <si>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</si>
  <si>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</si>
  <si>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</si>
  <si>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</si>
  <si>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</si>
  <si>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</si>
  <si>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</si>
  <si>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</si>
  <si>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</si>
  <si>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</si>
  <si>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</si>
  <si>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</si>
  <si>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</si>
  <si>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</si>
  <si>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</si>
  <si>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</si>
  <si>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</si>
  <si>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</si>
  <si>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</si>
  <si>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اسنادخزانه-م8بودجه01-040728</t>
  </si>
  <si>
    <t>1401/12/28</t>
  </si>
  <si>
    <t>1404/07/27</t>
  </si>
  <si>
    <t>اجاره تجاری شستان14030915</t>
  </si>
  <si>
    <t>1399/09/15</t>
  </si>
  <si>
    <t>1403/09/15</t>
  </si>
  <si>
    <t>صکوک منفعت نفت1312-6ماهه 18/5%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</si>
  <si>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</si>
  <si>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</si>
  <si>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</si>
  <si>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</si>
  <si>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</si>
  <si>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0.78%</t>
  </si>
  <si>
    <t>-2.17%</t>
  </si>
  <si>
    <t>-2.11%</t>
  </si>
  <si>
    <t>-4.84%</t>
  </si>
  <si>
    <t>-3.08%</t>
  </si>
  <si>
    <t>-5.65%</t>
  </si>
  <si>
    <t>-0.30%</t>
  </si>
  <si>
    <t>-3.16%</t>
  </si>
  <si>
    <t>-4.37%</t>
  </si>
  <si>
    <t>-2.25%</t>
  </si>
  <si>
    <t>-7.16%</t>
  </si>
  <si>
    <t>-7.36%</t>
  </si>
  <si>
    <t>-5.32%</t>
  </si>
  <si>
    <t>-4.57%</t>
  </si>
  <si>
    <t>-4.19%</t>
  </si>
  <si>
    <t>-9.87%</t>
  </si>
  <si>
    <t>-7.43%</t>
  </si>
  <si>
    <t>-2.44%</t>
  </si>
  <si>
    <t>-7.10%</t>
  </si>
  <si>
    <t>-9.56%</t>
  </si>
  <si>
    <t>-1.73%</t>
  </si>
  <si>
    <t>-7.91%</t>
  </si>
  <si>
    <t>-1.26%</t>
  </si>
  <si>
    <t>-1.05%</t>
  </si>
  <si>
    <t>2.84%</t>
  </si>
  <si>
    <t>-4.36%</t>
  </si>
  <si>
    <t>-5.38%</t>
  </si>
  <si>
    <t>-0.68%</t>
  </si>
  <si>
    <t>-1.34%</t>
  </si>
  <si>
    <t>-0.43%</t>
  </si>
  <si>
    <t>-0.44%</t>
  </si>
  <si>
    <t>-0.73%</t>
  </si>
  <si>
    <t>-0.92%</t>
  </si>
  <si>
    <t>-0.41%</t>
  </si>
  <si>
    <t>-7.53%</t>
  </si>
  <si>
    <t>-0.75%</t>
  </si>
  <si>
    <t>-0.70%</t>
  </si>
  <si>
    <t>-0.26%</t>
  </si>
  <si>
    <t>-4.86%</t>
  </si>
  <si>
    <t>-9.07%</t>
  </si>
  <si>
    <t>3.11%</t>
  </si>
  <si>
    <t>-3.02%</t>
  </si>
  <si>
    <t>-2.14%</t>
  </si>
  <si>
    <t>1.80%</t>
  </si>
  <si>
    <t>-5.69%</t>
  </si>
  <si>
    <t>-2.39%</t>
  </si>
  <si>
    <t>-2.10%</t>
  </si>
  <si>
    <t>1.10%</t>
  </si>
  <si>
    <t>-9.95%</t>
  </si>
  <si>
    <t>-0.58%</t>
  </si>
  <si>
    <t>-0.16%</t>
  </si>
  <si>
    <t>-0.17%</t>
  </si>
  <si>
    <t>-0.51%</t>
  </si>
  <si>
    <t>2.61%</t>
  </si>
  <si>
    <t>گواهی اعتبار مولد شهر0206</t>
  </si>
  <si>
    <t>0.13%</t>
  </si>
  <si>
    <t>-0.56%</t>
  </si>
  <si>
    <t>-0.98%</t>
  </si>
  <si>
    <t>0.93%</t>
  </si>
  <si>
    <t>-0.91%</t>
  </si>
  <si>
    <t>-1.04%</t>
  </si>
  <si>
    <t>-4.10%</t>
  </si>
  <si>
    <t>-1.30%</t>
  </si>
  <si>
    <t>-1.24%</t>
  </si>
  <si>
    <t>-2.84%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</si>
  <si>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</si>
  <si>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</si>
  <si>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</si>
  <si>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</si>
  <si>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</si>
  <si>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</si>
  <si>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</si>
  <si>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</si>
  <si>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</si>
  <si>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</si>
  <si>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</si>
  <si>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</si>
  <si>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</si>
  <si>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</si>
  <si>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</si>
  <si>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</si>
  <si>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</si>
  <si>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</si>
  <si>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</si>
  <si>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</si>
  <si>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</si>
  <si>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</si>
  <si>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</si>
  <si>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</si>
  <si>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</si>
  <si>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</si>
  <si>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</si>
  <si>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</si>
  <si>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</si>
  <si>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</si>
  <si>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</si>
  <si>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</si>
  <si>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</si>
  <si>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دولت104-ش.خ020303</t>
  </si>
  <si>
    <t>1402/03/03</t>
  </si>
  <si>
    <t>مرابحه عام دولت105-ش.خ030503</t>
  </si>
  <si>
    <t>1403/05/03</t>
  </si>
  <si>
    <t>اجاره اقتصادی تدبیر14040606</t>
  </si>
  <si>
    <t>1404/06/05</t>
  </si>
  <si>
    <t>مرابحه عام دولت70-ش.خ0112</t>
  </si>
  <si>
    <t>1401/12/07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</si>
  <si>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</si>
  <si>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</si>
  <si>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</si>
  <si>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</si>
  <si>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</si>
  <si>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</si>
  <si>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</si>
  <si>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</si>
  <si>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</si>
  <si>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</si>
  <si>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</si>
  <si>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</si>
  <si>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</si>
  <si>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</si>
  <si>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</si>
  <si>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صکوک مرابحه سایپا012-3ماهه 16%</t>
  </si>
  <si>
    <t>1401/12/20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</si>
  <si>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</si>
  <si>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</si>
  <si>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</si>
  <si>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</si>
  <si>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</si>
  <si>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</si>
  <si>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</si>
  <si>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</si>
  <si>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</si>
  <si>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</si>
  <si>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1402/01/31</t>
  </si>
  <si>
    <t>سیمان‌هگمتان‌</t>
  </si>
  <si>
    <t>1402/02/25</t>
  </si>
  <si>
    <t>1402/04/29</t>
  </si>
  <si>
    <t>سیمان‌ صوفیان‌</t>
  </si>
  <si>
    <t>1402/02/20</t>
  </si>
  <si>
    <t>1402/03/02</t>
  </si>
  <si>
    <t>گسترش نفت و گاز پارسیان</t>
  </si>
  <si>
    <t>1401/10/28</t>
  </si>
  <si>
    <t>س.ص.بازنشستگی کارکنان بانکها</t>
  </si>
  <si>
    <t>1401/11/30</t>
  </si>
  <si>
    <t>1402/04/21</t>
  </si>
  <si>
    <t>پتروشیمی جم</t>
  </si>
  <si>
    <t>1401/08/14</t>
  </si>
  <si>
    <t>پلیمر آریا ساسول</t>
  </si>
  <si>
    <t>1402/01/28</t>
  </si>
  <si>
    <t>1401/07/27</t>
  </si>
  <si>
    <t>1402/03/28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</si>
  <si>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</si>
  <si>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</si>
  <si>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</si>
  <si>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</si>
  <si>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</si>
  <si>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ح . سرمایه گذاری‌البرز(هلدینگ‌</t>
  </si>
  <si>
    <t>پالایش نفت شیراز</t>
  </si>
  <si>
    <t>پتروشیمی پارس</t>
  </si>
  <si>
    <t>بانک سینا</t>
  </si>
  <si>
    <t>کارخانجات‌داروپخش‌</t>
  </si>
  <si>
    <t>فولاد  خوزستان</t>
  </si>
  <si>
    <t>ح . کارخانجات‌داروپخش</t>
  </si>
  <si>
    <t>سرمایه گذاری دارویی تامین</t>
  </si>
  <si>
    <t>نفت سپاهان</t>
  </si>
  <si>
    <t>ح . صنایع گلدیران</t>
  </si>
  <si>
    <t>صندوق پالایشی یکم-سهام</t>
  </si>
  <si>
    <t>صندوق سرمایه‌گذاری مشترک پیشرو</t>
  </si>
  <si>
    <t>سپید ماکیان</t>
  </si>
  <si>
    <t>صندوق س. ثروت هیوا-س</t>
  </si>
  <si>
    <t>پتروشیمی‌شیراز</t>
  </si>
  <si>
    <t>نفت پاسارگاد</t>
  </si>
  <si>
    <t>صنایع گلدیران</t>
  </si>
  <si>
    <t>ملی‌ صنایع‌ مس‌ ایران‌</t>
  </si>
  <si>
    <t>پالایش نفت اصفهان</t>
  </si>
  <si>
    <t>بانک خاورمیانه</t>
  </si>
  <si>
    <t>سرمایه گذاری سبحان</t>
  </si>
  <si>
    <t>پتروشیمی تندگویان</t>
  </si>
  <si>
    <t>سرمایه گذاری سیمان تامین</t>
  </si>
  <si>
    <t>بین المللی توسعه ص. معادن غدیر</t>
  </si>
  <si>
    <t>سرمایه گذاری صبا تامین</t>
  </si>
  <si>
    <t>سرمایه گذاری گروه توسعه ملی</t>
  </si>
  <si>
    <t>معدنی‌وصنعتی‌چادرملو</t>
  </si>
  <si>
    <t>صنایع پتروشیمی خلیج فارس</t>
  </si>
  <si>
    <t>پالایش نفت تهران</t>
  </si>
  <si>
    <t>صندوق س دریای آبی فیروزه-سهام</t>
  </si>
  <si>
    <t>سرمایه‌گذاری‌صندوق‌بازنشستگی‌</t>
  </si>
  <si>
    <t>داروپخش‌ (هلدینگ‌</t>
  </si>
  <si>
    <t>کالسیمین‌</t>
  </si>
  <si>
    <t>گام بانک اقتصاد نوین0201</t>
  </si>
  <si>
    <t>اسناد خزانه-م12بودجه00-030425</t>
  </si>
  <si>
    <t>اسنادخزانه-م2بودجه99-011019</t>
  </si>
  <si>
    <t>اسنادخزانه-م7بودجه99-020704</t>
  </si>
  <si>
    <t>اسنادخزانه-م9بودجه99-020316</t>
  </si>
  <si>
    <t>گواهی اعتبار مولد رفاه0201</t>
  </si>
  <si>
    <t>اسنادخزانه-م3بودجه99-011110</t>
  </si>
  <si>
    <t>گام بانک تجارت0203</t>
  </si>
  <si>
    <t>گواهی اعتبار مولد شهر0203</t>
  </si>
  <si>
    <t>اسنادخزانه-م5بودجه99-020218</t>
  </si>
  <si>
    <t>گام بانک پارسیان0203</t>
  </si>
  <si>
    <t>اسنادخزانه-م4بودجه99-011215</t>
  </si>
  <si>
    <t>اسنادخزانه-م6بودجه99-020321</t>
  </si>
  <si>
    <t>گواهی اعتبار مولد رفاه0202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</si>
  <si>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</si>
  <si>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</si>
  <si>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</si>
  <si>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</si>
  <si>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</si>
  <si>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</si>
  <si>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</si>
  <si>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</si>
  <si>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</si>
  <si>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</si>
  <si>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</si>
  <si>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</si>
  <si>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</si>
  <si>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</si>
  <si>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</si>
  <si>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</si>
  <si>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</si>
  <si>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 xml:space="preserve"> اختیارخ شستا-765-1402/06/08</t>
  </si>
  <si>
    <t xml:space="preserve"> اختیارخ شستا-865-1402/06/08</t>
  </si>
  <si>
    <t xml:space="preserve"> اختیارخ شستا-965-1402/06/08</t>
  </si>
  <si>
    <t xml:space="preserve"> اختیارخ شستا-1165-1402/06/08</t>
  </si>
  <si>
    <t>اختیارخ شستا-1465-1402/06/08</t>
  </si>
  <si>
    <t xml:space="preserve"> اختیارخ فولاد-2153-1402/07/26</t>
  </si>
  <si>
    <t xml:space="preserve"> اختیارخ فولاد-2650-1402/07/26</t>
  </si>
  <si>
    <t xml:space="preserve"> اختیارخ فولاد-3313-1402/07/26</t>
  </si>
  <si>
    <t xml:space="preserve"> اختیارخ خساپا-1900-1402/06/14</t>
  </si>
  <si>
    <t xml:space="preserve"> اختیارخ خساپا-2000-1402/06/14</t>
  </si>
  <si>
    <t xml:space="preserve"> اختیارخ کرمان-900-14020606</t>
  </si>
  <si>
    <t xml:space="preserve"> اختیارخ کرمان-1000-14020606</t>
  </si>
  <si>
    <t xml:space="preserve"> اختیارخ توان-15000-14020612</t>
  </si>
  <si>
    <t xml:space="preserve"> اختیارخ توان-16000-14020612</t>
  </si>
  <si>
    <t xml:space="preserve"> اختیارخ توان-19000-14020612</t>
  </si>
  <si>
    <t xml:space="preserve"> اختیارخ وبصادر-2000-1402/07/12</t>
  </si>
  <si>
    <t xml:space="preserve"> اختیارخ وبصادر-2200-1402/07/12</t>
  </si>
  <si>
    <t xml:space="preserve"> اختیارخ شبندر-8000-1402/06/14</t>
  </si>
  <si>
    <t xml:space="preserve"> اختیارخ وبملت-3500-1402/07/26</t>
  </si>
  <si>
    <t xml:space="preserve"> اختیارخ وبملت-3750-1402/07/26</t>
  </si>
  <si>
    <t>اختیارخ کرمان-1000-14020606</t>
  </si>
  <si>
    <t>اختیارخ شستا-1000-1402/04/14</t>
  </si>
  <si>
    <t>اختیارخ دی-800-14020518</t>
  </si>
  <si>
    <t>اختیارخ شبندر-8000-1402/06/14</t>
  </si>
  <si>
    <t>اختیارف شستا-865-1402/06/08</t>
  </si>
  <si>
    <t>از ابتدای سال مالی</t>
  </si>
  <si>
    <t>تا پایان ماه</t>
  </si>
  <si>
    <t>-</t>
  </si>
  <si>
    <t>1402/04/01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</si>
</sst>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12</xdr:col>
          <xdr:colOff>19050</xdr:colOff>
          <xdr:row>34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488F1BF-19A7-EA67-52C6-C36C17C77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D88-D1B5-4518-94AC-69698AE3DD3E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9525</xdr:colOff>
                <xdr:row>34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0"/>
  <sheetViews>
    <sheetView rightToLeft="1" workbookViewId="0">
      <selection activeCell="I142" sqref="I142"/>
    </sheetView>
  </sheetViews>
  <sheetFormatPr defaultRowHeight="21.75"/>
  <cols>
    <col min="1" max="1" width="34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>
      <c r="A6" s="11" t="s">
        <v>3</v>
      </c>
      <c r="C6" s="13" t="s">
        <v>388</v>
      </c>
      <c r="D6" s="13" t="s">
        <v>388</v>
      </c>
      <c r="E6" s="13" t="s">
        <v>388</v>
      </c>
      <c r="F6" s="13" t="s">
        <v>388</v>
      </c>
      <c r="G6" s="13" t="s">
        <v>388</v>
      </c>
      <c r="H6" s="13" t="s">
        <v>388</v>
      </c>
      <c r="I6" s="13" t="s">
        <v>388</v>
      </c>
      <c r="K6" s="13" t="s">
        <v>389</v>
      </c>
      <c r="L6" s="13" t="s">
        <v>389</v>
      </c>
      <c r="M6" s="13" t="s">
        <v>389</v>
      </c>
      <c r="N6" s="13" t="s">
        <v>389</v>
      </c>
      <c r="O6" s="13" t="s">
        <v>389</v>
      </c>
      <c r="P6" s="13" t="s">
        <v>389</v>
      </c>
      <c r="Q6" s="13" t="s">
        <v>389</v>
      </c>
    </row>
    <row r="7" spans="1:17" ht="22.5">
      <c r="A7" s="13" t="s">
        <v>3</v>
      </c>
      <c r="C7" s="14" t="s">
        <v>7</v>
      </c>
      <c r="E7" s="14" t="s">
        <v>449</v>
      </c>
      <c r="G7" s="14" t="s">
        <v>450</v>
      </c>
      <c r="I7" s="14" t="s">
        <v>451</v>
      </c>
      <c r="K7" s="14" t="s">
        <v>7</v>
      </c>
      <c r="M7" s="14" t="s">
        <v>449</v>
      </c>
      <c r="O7" s="14" t="s">
        <v>450</v>
      </c>
      <c r="Q7" s="14" t="s">
        <v>451</v>
      </c>
    </row>
    <row r="8" spans="1:17">
      <c r="A8" s="1" t="s">
        <v>40</v>
      </c>
      <c r="C8" s="9">
        <v>1020447</v>
      </c>
      <c r="D8" s="9"/>
      <c r="E8" s="9">
        <v>4102068008</v>
      </c>
      <c r="F8" s="9"/>
      <c r="G8" s="9">
        <v>4103798572</v>
      </c>
      <c r="H8" s="9"/>
      <c r="I8" s="9">
        <v>-1730563</v>
      </c>
      <c r="J8" s="9"/>
      <c r="K8" s="9">
        <v>1020447</v>
      </c>
      <c r="L8" s="9"/>
      <c r="M8" s="9">
        <v>4102068008</v>
      </c>
      <c r="N8" s="9"/>
      <c r="O8" s="9">
        <v>4603358683</v>
      </c>
      <c r="P8" s="9"/>
      <c r="Q8" s="9">
        <v>-501290674</v>
      </c>
    </row>
    <row r="9" spans="1:17">
      <c r="A9" s="1" t="s">
        <v>15</v>
      </c>
      <c r="C9" s="9">
        <v>16068284</v>
      </c>
      <c r="D9" s="9"/>
      <c r="E9" s="9">
        <v>241042927489</v>
      </c>
      <c r="F9" s="9"/>
      <c r="G9" s="9">
        <v>238311664820</v>
      </c>
      <c r="H9" s="9"/>
      <c r="I9" s="9">
        <v>2731262669</v>
      </c>
      <c r="J9" s="9"/>
      <c r="K9" s="9">
        <v>16068284</v>
      </c>
      <c r="L9" s="9"/>
      <c r="M9" s="9">
        <v>241042927489</v>
      </c>
      <c r="N9" s="9"/>
      <c r="O9" s="9">
        <v>247713852529</v>
      </c>
      <c r="P9" s="9"/>
      <c r="Q9" s="9">
        <v>-6670925039</v>
      </c>
    </row>
    <row r="10" spans="1:17">
      <c r="A10" s="1" t="s">
        <v>30</v>
      </c>
      <c r="C10" s="9">
        <v>240000</v>
      </c>
      <c r="D10" s="9"/>
      <c r="E10" s="9">
        <v>12505477766</v>
      </c>
      <c r="F10" s="9"/>
      <c r="G10" s="9">
        <v>12551680101</v>
      </c>
      <c r="H10" s="9"/>
      <c r="I10" s="9">
        <v>-46202334</v>
      </c>
      <c r="J10" s="9"/>
      <c r="K10" s="9">
        <v>240000</v>
      </c>
      <c r="L10" s="9"/>
      <c r="M10" s="9">
        <v>12505477766</v>
      </c>
      <c r="N10" s="9"/>
      <c r="O10" s="9">
        <v>14064563842</v>
      </c>
      <c r="P10" s="9"/>
      <c r="Q10" s="9">
        <v>-1559086075</v>
      </c>
    </row>
    <row r="11" spans="1:17">
      <c r="A11" s="1" t="s">
        <v>35</v>
      </c>
      <c r="C11" s="9">
        <v>2716500</v>
      </c>
      <c r="D11" s="9"/>
      <c r="E11" s="9">
        <v>814140483000</v>
      </c>
      <c r="F11" s="9"/>
      <c r="G11" s="9">
        <v>814848127804</v>
      </c>
      <c r="H11" s="9"/>
      <c r="I11" s="9">
        <f>E11-G11</f>
        <v>-707644804</v>
      </c>
      <c r="J11" s="9"/>
      <c r="K11" s="9">
        <v>2716500</v>
      </c>
      <c r="L11" s="9"/>
      <c r="M11" s="9">
        <v>814140483000</v>
      </c>
      <c r="N11" s="9"/>
      <c r="O11" s="9">
        <v>775638562661</v>
      </c>
      <c r="P11" s="9"/>
      <c r="Q11" s="9">
        <f>M11-O11</f>
        <v>38501920339</v>
      </c>
    </row>
    <row r="12" spans="1:17">
      <c r="A12" s="1" t="s">
        <v>37</v>
      </c>
      <c r="C12" s="9">
        <v>255511</v>
      </c>
      <c r="D12" s="9"/>
      <c r="E12" s="9">
        <v>1354004913244</v>
      </c>
      <c r="F12" s="9"/>
      <c r="G12" s="9">
        <v>1352957563048</v>
      </c>
      <c r="H12" s="9"/>
      <c r="I12" s="9">
        <f>E12-G12</f>
        <v>1047350196</v>
      </c>
      <c r="J12" s="9"/>
      <c r="K12" s="9">
        <v>255511</v>
      </c>
      <c r="L12" s="9"/>
      <c r="M12" s="9">
        <v>1354004913244</v>
      </c>
      <c r="N12" s="9"/>
      <c r="O12" s="9">
        <v>1259541574883</v>
      </c>
      <c r="P12" s="9"/>
      <c r="Q12" s="9">
        <f>M12-O12</f>
        <v>94463338361</v>
      </c>
    </row>
    <row r="13" spans="1:17">
      <c r="A13" s="1" t="s">
        <v>32</v>
      </c>
      <c r="C13" s="9">
        <v>320000</v>
      </c>
      <c r="D13" s="9"/>
      <c r="E13" s="9">
        <v>5402939723</v>
      </c>
      <c r="F13" s="9"/>
      <c r="G13" s="9">
        <v>5419649320</v>
      </c>
      <c r="H13" s="9"/>
      <c r="I13" s="9">
        <v>-16709596</v>
      </c>
      <c r="J13" s="9"/>
      <c r="K13" s="9">
        <v>320000</v>
      </c>
      <c r="L13" s="9"/>
      <c r="M13" s="9">
        <v>5402939723</v>
      </c>
      <c r="N13" s="9"/>
      <c r="O13" s="9">
        <v>5395328474</v>
      </c>
      <c r="P13" s="9"/>
      <c r="Q13" s="9">
        <v>7611249</v>
      </c>
    </row>
    <row r="14" spans="1:17">
      <c r="A14" s="1" t="s">
        <v>38</v>
      </c>
      <c r="C14" s="9">
        <v>22340328</v>
      </c>
      <c r="D14" s="9"/>
      <c r="E14" s="9">
        <v>1495067460367</v>
      </c>
      <c r="F14" s="9"/>
      <c r="G14" s="9">
        <v>1519319560011</v>
      </c>
      <c r="H14" s="9"/>
      <c r="I14" s="9">
        <v>-24252099643</v>
      </c>
      <c r="J14" s="9"/>
      <c r="K14" s="9">
        <v>0</v>
      </c>
      <c r="L14" s="9"/>
      <c r="M14" s="9">
        <v>1495067460367</v>
      </c>
      <c r="N14" s="9"/>
      <c r="O14" s="9">
        <v>1565526088920</v>
      </c>
      <c r="P14" s="9"/>
      <c r="Q14" s="9">
        <v>-70458628552</v>
      </c>
    </row>
    <row r="15" spans="1:17">
      <c r="A15" s="1" t="s">
        <v>29</v>
      </c>
      <c r="C15" s="9">
        <v>1813499</v>
      </c>
      <c r="D15" s="9"/>
      <c r="E15" s="9">
        <v>41763017330</v>
      </c>
      <c r="F15" s="9"/>
      <c r="G15" s="9">
        <v>41716016629</v>
      </c>
      <c r="H15" s="9"/>
      <c r="I15" s="9">
        <v>47000701</v>
      </c>
      <c r="J15" s="9"/>
      <c r="K15" s="9">
        <v>1813499</v>
      </c>
      <c r="L15" s="9"/>
      <c r="M15" s="9">
        <v>41763017330</v>
      </c>
      <c r="N15" s="9"/>
      <c r="O15" s="9">
        <v>45831046273</v>
      </c>
      <c r="P15" s="9"/>
      <c r="Q15" s="9">
        <v>-4068028942</v>
      </c>
    </row>
    <row r="16" spans="1:17">
      <c r="A16" s="1" t="s">
        <v>20</v>
      </c>
      <c r="C16" s="9">
        <v>1518000</v>
      </c>
      <c r="D16" s="9"/>
      <c r="E16" s="9">
        <v>6558207500</v>
      </c>
      <c r="F16" s="9"/>
      <c r="G16" s="9">
        <v>6777831337</v>
      </c>
      <c r="H16" s="9"/>
      <c r="I16" s="9">
        <v>-219623836</v>
      </c>
      <c r="J16" s="9"/>
      <c r="K16" s="9">
        <v>1518000</v>
      </c>
      <c r="L16" s="9"/>
      <c r="M16" s="9">
        <v>6558207500</v>
      </c>
      <c r="N16" s="9"/>
      <c r="O16" s="9">
        <v>6807885159</v>
      </c>
      <c r="P16" s="9"/>
      <c r="Q16" s="9">
        <v>-249677658</v>
      </c>
    </row>
    <row r="17" spans="1:17">
      <c r="A17" s="1" t="s">
        <v>26</v>
      </c>
      <c r="C17" s="9">
        <v>664969000</v>
      </c>
      <c r="D17" s="9"/>
      <c r="E17" s="9">
        <v>639001795637</v>
      </c>
      <c r="F17" s="9"/>
      <c r="G17" s="9">
        <v>626654114653</v>
      </c>
      <c r="H17" s="9"/>
      <c r="I17" s="9">
        <v>12347680984</v>
      </c>
      <c r="J17" s="9"/>
      <c r="K17" s="9">
        <v>664969000</v>
      </c>
      <c r="L17" s="9"/>
      <c r="M17" s="9">
        <v>639001795637</v>
      </c>
      <c r="N17" s="9"/>
      <c r="O17" s="9">
        <v>886149898539</v>
      </c>
      <c r="P17" s="9"/>
      <c r="Q17" s="9">
        <v>-247148102901</v>
      </c>
    </row>
    <row r="18" spans="1:17">
      <c r="A18" s="1" t="s">
        <v>19</v>
      </c>
      <c r="C18" s="9">
        <v>1135000</v>
      </c>
      <c r="D18" s="9"/>
      <c r="E18" s="9">
        <v>2251358042</v>
      </c>
      <c r="F18" s="9"/>
      <c r="G18" s="9">
        <v>2264549768</v>
      </c>
      <c r="H18" s="9"/>
      <c r="I18" s="9">
        <v>-13191725</v>
      </c>
      <c r="J18" s="9"/>
      <c r="K18" s="9">
        <v>1135000</v>
      </c>
      <c r="L18" s="9"/>
      <c r="M18" s="9">
        <v>2251358042</v>
      </c>
      <c r="N18" s="9"/>
      <c r="O18" s="9">
        <v>2279273966</v>
      </c>
      <c r="P18" s="9"/>
      <c r="Q18" s="9">
        <v>-27915923</v>
      </c>
    </row>
    <row r="19" spans="1:17">
      <c r="A19" s="1" t="s">
        <v>31</v>
      </c>
      <c r="C19" s="9">
        <v>113929017</v>
      </c>
      <c r="D19" s="9"/>
      <c r="E19" s="9">
        <v>1574050282720</v>
      </c>
      <c r="F19" s="9"/>
      <c r="G19" s="9">
        <v>1580473036273</v>
      </c>
      <c r="H19" s="9"/>
      <c r="I19" s="9">
        <v>-6422753552</v>
      </c>
      <c r="J19" s="9"/>
      <c r="K19" s="9">
        <v>113929017</v>
      </c>
      <c r="L19" s="9"/>
      <c r="M19" s="9">
        <v>1574050282720</v>
      </c>
      <c r="N19" s="9"/>
      <c r="O19" s="9">
        <v>1558143376097</v>
      </c>
      <c r="P19" s="9"/>
      <c r="Q19" s="9">
        <v>15906906623</v>
      </c>
    </row>
    <row r="20" spans="1:17">
      <c r="A20" s="1" t="s">
        <v>41</v>
      </c>
      <c r="C20" s="9">
        <v>496461</v>
      </c>
      <c r="D20" s="9"/>
      <c r="E20" s="9">
        <v>2449572889</v>
      </c>
      <c r="F20" s="9"/>
      <c r="G20" s="9">
        <v>2703452762</v>
      </c>
      <c r="H20" s="9"/>
      <c r="I20" s="9">
        <v>-253879872</v>
      </c>
      <c r="J20" s="9"/>
      <c r="K20" s="9">
        <v>496461</v>
      </c>
      <c r="L20" s="9"/>
      <c r="M20" s="9">
        <v>2449572889</v>
      </c>
      <c r="N20" s="9"/>
      <c r="O20" s="9">
        <v>2727873843</v>
      </c>
      <c r="P20" s="9"/>
      <c r="Q20" s="9">
        <v>-278300953</v>
      </c>
    </row>
    <row r="21" spans="1:17">
      <c r="A21" s="1" t="s">
        <v>24</v>
      </c>
      <c r="C21" s="9">
        <v>7505000</v>
      </c>
      <c r="D21" s="9"/>
      <c r="E21" s="9">
        <v>9279944477</v>
      </c>
      <c r="F21" s="9"/>
      <c r="G21" s="9">
        <v>9274217700</v>
      </c>
      <c r="H21" s="9"/>
      <c r="I21" s="9">
        <v>5726777</v>
      </c>
      <c r="J21" s="9"/>
      <c r="K21" s="9">
        <v>7505000</v>
      </c>
      <c r="L21" s="9"/>
      <c r="M21" s="9">
        <v>9279944477</v>
      </c>
      <c r="N21" s="9"/>
      <c r="O21" s="9">
        <v>9361253651</v>
      </c>
      <c r="P21" s="9"/>
      <c r="Q21" s="9">
        <v>-81309173</v>
      </c>
    </row>
    <row r="22" spans="1:17">
      <c r="A22" s="1" t="s">
        <v>23</v>
      </c>
      <c r="C22" s="9">
        <v>8438207</v>
      </c>
      <c r="D22" s="9"/>
      <c r="E22" s="9">
        <v>45663860772</v>
      </c>
      <c r="F22" s="9"/>
      <c r="G22" s="9">
        <v>45475948470</v>
      </c>
      <c r="H22" s="9"/>
      <c r="I22" s="9">
        <v>187912302</v>
      </c>
      <c r="J22" s="9"/>
      <c r="K22" s="9">
        <v>8438207</v>
      </c>
      <c r="L22" s="9"/>
      <c r="M22" s="9">
        <v>45663860772</v>
      </c>
      <c r="N22" s="9"/>
      <c r="O22" s="9">
        <v>17066735748</v>
      </c>
      <c r="P22" s="9"/>
      <c r="Q22" s="9">
        <v>28597125024</v>
      </c>
    </row>
    <row r="23" spans="1:17">
      <c r="A23" s="1" t="s">
        <v>17</v>
      </c>
      <c r="C23" s="9">
        <v>27500000</v>
      </c>
      <c r="D23" s="9"/>
      <c r="E23" s="9">
        <v>6352071206</v>
      </c>
      <c r="F23" s="9"/>
      <c r="G23" s="9">
        <v>4042227131</v>
      </c>
      <c r="H23" s="9"/>
      <c r="I23" s="9">
        <v>2309844075</v>
      </c>
      <c r="J23" s="9"/>
      <c r="K23" s="9">
        <v>27500000</v>
      </c>
      <c r="L23" s="9"/>
      <c r="M23" s="9">
        <v>6352071206</v>
      </c>
      <c r="N23" s="9"/>
      <c r="O23" s="9">
        <v>3672510751</v>
      </c>
      <c r="P23" s="9"/>
      <c r="Q23" s="9">
        <v>2679560455</v>
      </c>
    </row>
    <row r="24" spans="1:17">
      <c r="A24" s="1" t="s">
        <v>27</v>
      </c>
      <c r="C24" s="9">
        <v>6961521</v>
      </c>
      <c r="D24" s="9"/>
      <c r="E24" s="9">
        <v>57270793411</v>
      </c>
      <c r="F24" s="9"/>
      <c r="G24" s="9">
        <v>57182289770</v>
      </c>
      <c r="H24" s="9"/>
      <c r="I24" s="9">
        <v>88503641</v>
      </c>
      <c r="J24" s="9"/>
      <c r="K24" s="9">
        <v>6961521</v>
      </c>
      <c r="L24" s="9"/>
      <c r="M24" s="9">
        <v>57270793411</v>
      </c>
      <c r="N24" s="9"/>
      <c r="O24" s="9">
        <v>65950625645</v>
      </c>
      <c r="P24" s="9"/>
      <c r="Q24" s="9">
        <v>-8679832233</v>
      </c>
    </row>
    <row r="25" spans="1:17">
      <c r="A25" s="1" t="s">
        <v>33</v>
      </c>
      <c r="C25" s="9">
        <v>218273546</v>
      </c>
      <c r="D25" s="9"/>
      <c r="E25" s="9">
        <v>2564116652144</v>
      </c>
      <c r="F25" s="9"/>
      <c r="G25" s="9">
        <v>2635773736023</v>
      </c>
      <c r="H25" s="9"/>
      <c r="I25" s="9">
        <f>E25-G25</f>
        <v>-71657083879</v>
      </c>
      <c r="J25" s="9"/>
      <c r="K25" s="9">
        <v>218273546</v>
      </c>
      <c r="L25" s="9"/>
      <c r="M25" s="9">
        <v>2564116652144</v>
      </c>
      <c r="N25" s="9"/>
      <c r="O25" s="9">
        <v>2398522965325</v>
      </c>
      <c r="P25" s="9"/>
      <c r="Q25" s="9">
        <f>M25-O25</f>
        <v>165593686819</v>
      </c>
    </row>
    <row r="26" spans="1:17">
      <c r="A26" s="1" t="s">
        <v>36</v>
      </c>
      <c r="C26" s="9">
        <v>634445</v>
      </c>
      <c r="D26" s="9"/>
      <c r="E26" s="9">
        <v>207363272690</v>
      </c>
      <c r="F26" s="9"/>
      <c r="G26" s="9">
        <v>207341657654</v>
      </c>
      <c r="H26" s="9"/>
      <c r="I26" s="9">
        <f>E26-G26</f>
        <v>21615036</v>
      </c>
      <c r="J26" s="9"/>
      <c r="K26" s="9">
        <v>634445</v>
      </c>
      <c r="L26" s="9"/>
      <c r="M26" s="9">
        <v>207363272690</v>
      </c>
      <c r="N26" s="9"/>
      <c r="O26" s="9">
        <v>201686965146</v>
      </c>
      <c r="P26" s="9"/>
      <c r="Q26" s="9">
        <f>M26-O26</f>
        <v>5676307544</v>
      </c>
    </row>
    <row r="27" spans="1:17">
      <c r="A27" s="1" t="s">
        <v>42</v>
      </c>
      <c r="C27" s="9">
        <v>10612031</v>
      </c>
      <c r="D27" s="9"/>
      <c r="E27" s="9">
        <v>307301208399</v>
      </c>
      <c r="F27" s="9"/>
      <c r="G27" s="9">
        <v>353754603015</v>
      </c>
      <c r="H27" s="9"/>
      <c r="I27" s="9">
        <v>-46453394615</v>
      </c>
      <c r="J27" s="9"/>
      <c r="K27" s="9">
        <v>10612031</v>
      </c>
      <c r="L27" s="9"/>
      <c r="M27" s="9">
        <v>307301208399</v>
      </c>
      <c r="N27" s="9"/>
      <c r="O27" s="9">
        <v>349552787228</v>
      </c>
      <c r="P27" s="9"/>
      <c r="Q27" s="9">
        <v>-42251578828</v>
      </c>
    </row>
    <row r="28" spans="1:17">
      <c r="A28" s="1" t="s">
        <v>25</v>
      </c>
      <c r="C28" s="9">
        <v>7359000</v>
      </c>
      <c r="D28" s="9"/>
      <c r="E28" s="9">
        <v>17320367232</v>
      </c>
      <c r="F28" s="9"/>
      <c r="G28" s="9">
        <v>17419176485</v>
      </c>
      <c r="H28" s="9"/>
      <c r="I28" s="9">
        <v>-98809252</v>
      </c>
      <c r="J28" s="9"/>
      <c r="K28" s="9">
        <v>7359000</v>
      </c>
      <c r="L28" s="9"/>
      <c r="M28" s="9">
        <v>17320367232</v>
      </c>
      <c r="N28" s="9"/>
      <c r="O28" s="9">
        <v>17279423732</v>
      </c>
      <c r="P28" s="9"/>
      <c r="Q28" s="9">
        <v>40943500</v>
      </c>
    </row>
    <row r="29" spans="1:17">
      <c r="A29" s="1" t="s">
        <v>21</v>
      </c>
      <c r="C29" s="9">
        <v>1306000</v>
      </c>
      <c r="D29" s="9"/>
      <c r="E29" s="9">
        <v>13394465711</v>
      </c>
      <c r="F29" s="9"/>
      <c r="G29" s="9">
        <v>16043267479</v>
      </c>
      <c r="H29" s="9"/>
      <c r="I29" s="9">
        <v>-2648801767</v>
      </c>
      <c r="J29" s="9"/>
      <c r="K29" s="9">
        <v>1306000</v>
      </c>
      <c r="L29" s="9"/>
      <c r="M29" s="9">
        <v>13394465711</v>
      </c>
      <c r="N29" s="9"/>
      <c r="O29" s="9">
        <v>16068441673</v>
      </c>
      <c r="P29" s="9"/>
      <c r="Q29" s="9">
        <v>-2673975961</v>
      </c>
    </row>
    <row r="30" spans="1:17">
      <c r="A30" s="1" t="s">
        <v>34</v>
      </c>
      <c r="C30" s="9">
        <v>7362388</v>
      </c>
      <c r="D30" s="9"/>
      <c r="E30" s="9">
        <v>2777677656342</v>
      </c>
      <c r="F30" s="9"/>
      <c r="G30" s="9">
        <v>2791022792298</v>
      </c>
      <c r="H30" s="9"/>
      <c r="I30" s="9">
        <v>-13345135955</v>
      </c>
      <c r="J30" s="9"/>
      <c r="K30" s="9">
        <v>7362388</v>
      </c>
      <c r="L30" s="9"/>
      <c r="M30" s="9">
        <v>2777677656342</v>
      </c>
      <c r="N30" s="9"/>
      <c r="O30" s="9">
        <v>2733659219657</v>
      </c>
      <c r="P30" s="9"/>
      <c r="Q30" s="9">
        <v>44018436685</v>
      </c>
    </row>
    <row r="31" spans="1:17">
      <c r="A31" s="1" t="s">
        <v>518</v>
      </c>
      <c r="C31" s="9">
        <v>6040000</v>
      </c>
      <c r="D31" s="9"/>
      <c r="E31" s="9">
        <v>4393110000</v>
      </c>
      <c r="F31" s="9"/>
      <c r="G31" s="9">
        <f t="shared" ref="G31:G50" si="0">E31-I31</f>
        <v>3263706241</v>
      </c>
      <c r="H31" s="9"/>
      <c r="I31" s="9">
        <v>1129403759</v>
      </c>
      <c r="J31" s="9"/>
      <c r="K31" s="9">
        <v>6040000</v>
      </c>
      <c r="L31" s="9"/>
      <c r="M31" s="9">
        <v>4393110000</v>
      </c>
      <c r="N31" s="9"/>
      <c r="O31" s="9">
        <f t="shared" ref="O31:O50" si="1">M31-Q31</f>
        <v>2578905913</v>
      </c>
      <c r="P31" s="9"/>
      <c r="Q31" s="9">
        <v>1814204087</v>
      </c>
    </row>
    <row r="32" spans="1:17">
      <c r="A32" s="1" t="s">
        <v>519</v>
      </c>
      <c r="C32" s="9">
        <v>29749000</v>
      </c>
      <c r="D32" s="9"/>
      <c r="E32" s="9">
        <v>17832051000</v>
      </c>
      <c r="F32" s="9"/>
      <c r="G32" s="9">
        <f t="shared" si="0"/>
        <v>12328857492</v>
      </c>
      <c r="H32" s="9"/>
      <c r="I32" s="9">
        <v>5503193508</v>
      </c>
      <c r="J32" s="9"/>
      <c r="K32" s="9">
        <v>29749000</v>
      </c>
      <c r="L32" s="9"/>
      <c r="M32" s="9">
        <v>17832051000</v>
      </c>
      <c r="N32" s="9"/>
      <c r="O32" s="9">
        <f t="shared" si="1"/>
        <v>10113977261</v>
      </c>
      <c r="P32" s="9"/>
      <c r="Q32" s="9">
        <v>7718073739</v>
      </c>
    </row>
    <row r="33" spans="1:17">
      <c r="A33" s="1" t="s">
        <v>520</v>
      </c>
      <c r="C33" s="9">
        <v>1000000</v>
      </c>
      <c r="D33" s="9"/>
      <c r="E33" s="9">
        <v>460000000</v>
      </c>
      <c r="F33" s="9"/>
      <c r="G33" s="9">
        <f t="shared" si="0"/>
        <v>283011948</v>
      </c>
      <c r="H33" s="9"/>
      <c r="I33" s="9">
        <v>176988052</v>
      </c>
      <c r="J33" s="9"/>
      <c r="K33" s="9">
        <v>1000000</v>
      </c>
      <c r="L33" s="9"/>
      <c r="M33" s="9">
        <v>460000000</v>
      </c>
      <c r="N33" s="9"/>
      <c r="O33" s="9">
        <f t="shared" si="1"/>
        <v>249983125</v>
      </c>
      <c r="P33" s="9"/>
      <c r="Q33" s="9">
        <v>210016875</v>
      </c>
    </row>
    <row r="34" spans="1:17">
      <c r="A34" s="1" t="s">
        <v>521</v>
      </c>
      <c r="C34" s="9">
        <v>680000</v>
      </c>
      <c r="D34" s="9"/>
      <c r="E34" s="9">
        <v>210880000</v>
      </c>
      <c r="F34" s="9"/>
      <c r="G34" s="9">
        <f t="shared" si="0"/>
        <v>95287804</v>
      </c>
      <c r="H34" s="9"/>
      <c r="I34" s="9">
        <v>115592196</v>
      </c>
      <c r="J34" s="9"/>
      <c r="K34" s="9">
        <v>680000</v>
      </c>
      <c r="L34" s="9"/>
      <c r="M34" s="9">
        <v>210880000</v>
      </c>
      <c r="N34" s="9"/>
      <c r="O34" s="9">
        <f t="shared" si="1"/>
        <v>62555778</v>
      </c>
      <c r="P34" s="9"/>
      <c r="Q34" s="9">
        <v>148324222</v>
      </c>
    </row>
    <row r="35" spans="1:17">
      <c r="A35" s="1" t="s">
        <v>522</v>
      </c>
      <c r="C35" s="9">
        <v>27100000</v>
      </c>
      <c r="D35" s="9"/>
      <c r="E35" s="9">
        <v>5195790000</v>
      </c>
      <c r="F35" s="9"/>
      <c r="G35" s="9">
        <f t="shared" si="0"/>
        <v>2528470057</v>
      </c>
      <c r="H35" s="9"/>
      <c r="I35" s="9">
        <v>2667319943</v>
      </c>
      <c r="J35" s="9"/>
      <c r="K35" s="9">
        <v>27100000</v>
      </c>
      <c r="L35" s="9"/>
      <c r="M35" s="9">
        <v>5195790000</v>
      </c>
      <c r="N35" s="9"/>
      <c r="O35" s="9">
        <f t="shared" si="1"/>
        <v>529547250</v>
      </c>
      <c r="P35" s="9"/>
      <c r="Q35" s="9">
        <v>4666242750</v>
      </c>
    </row>
    <row r="36" spans="1:17">
      <c r="A36" s="1" t="s">
        <v>523</v>
      </c>
      <c r="C36" s="9">
        <v>61869</v>
      </c>
      <c r="D36" s="9"/>
      <c r="E36" s="9">
        <v>269205600</v>
      </c>
      <c r="F36" s="9"/>
      <c r="G36" s="9">
        <f t="shared" si="0"/>
        <v>261596226</v>
      </c>
      <c r="H36" s="9"/>
      <c r="I36" s="9">
        <v>7609374</v>
      </c>
      <c r="J36" s="9"/>
      <c r="K36" s="9">
        <v>61869</v>
      </c>
      <c r="L36" s="9"/>
      <c r="M36" s="9">
        <v>269205600</v>
      </c>
      <c r="N36" s="9"/>
      <c r="O36" s="9">
        <f t="shared" si="1"/>
        <v>226858309</v>
      </c>
      <c r="P36" s="9"/>
      <c r="Q36" s="9">
        <v>42347291</v>
      </c>
    </row>
    <row r="37" spans="1:17">
      <c r="A37" s="1" t="s">
        <v>524</v>
      </c>
      <c r="C37" s="9">
        <v>4527</v>
      </c>
      <c r="D37" s="9"/>
      <c r="E37" s="9">
        <v>17881650</v>
      </c>
      <c r="F37" s="9"/>
      <c r="G37" s="9">
        <f t="shared" si="0"/>
        <v>16777137</v>
      </c>
      <c r="H37" s="9"/>
      <c r="I37" s="9">
        <v>1104513</v>
      </c>
      <c r="J37" s="9"/>
      <c r="K37" s="9">
        <v>4527</v>
      </c>
      <c r="L37" s="9"/>
      <c r="M37" s="9">
        <v>17881650</v>
      </c>
      <c r="N37" s="9"/>
      <c r="O37" s="9">
        <f t="shared" si="1"/>
        <v>13833578</v>
      </c>
      <c r="P37" s="9"/>
      <c r="Q37" s="9">
        <v>4048072</v>
      </c>
    </row>
    <row r="38" spans="1:17" ht="20.25" customHeight="1">
      <c r="A38" s="1" t="s">
        <v>525</v>
      </c>
      <c r="C38" s="9">
        <v>430065</v>
      </c>
      <c r="D38" s="9"/>
      <c r="E38" s="9">
        <v>1419214500</v>
      </c>
      <c r="F38" s="9"/>
      <c r="G38" s="9">
        <f t="shared" si="0"/>
        <v>1280312880</v>
      </c>
      <c r="H38" s="9"/>
      <c r="I38" s="9">
        <v>138901620</v>
      </c>
      <c r="J38" s="9"/>
      <c r="K38" s="9">
        <v>430065</v>
      </c>
      <c r="L38" s="9"/>
      <c r="M38" s="9">
        <v>1419214500</v>
      </c>
      <c r="N38" s="9"/>
      <c r="O38" s="9">
        <f t="shared" si="1"/>
        <v>1060898739</v>
      </c>
      <c r="P38" s="9"/>
      <c r="Q38" s="9">
        <v>358315761</v>
      </c>
    </row>
    <row r="39" spans="1:17">
      <c r="A39" s="1" t="s">
        <v>526</v>
      </c>
      <c r="C39" s="9">
        <v>2359000</v>
      </c>
      <c r="D39" s="9"/>
      <c r="E39" s="9">
        <v>3545707000</v>
      </c>
      <c r="F39" s="9"/>
      <c r="G39" s="9">
        <f t="shared" si="0"/>
        <v>2132761380</v>
      </c>
      <c r="H39" s="9"/>
      <c r="I39" s="9">
        <v>1412945620</v>
      </c>
      <c r="J39" s="9"/>
      <c r="K39" s="9">
        <v>2359000</v>
      </c>
      <c r="L39" s="9"/>
      <c r="M39" s="9">
        <v>3545707000</v>
      </c>
      <c r="N39" s="9"/>
      <c r="O39" s="9">
        <f t="shared" si="1"/>
        <v>1224238359</v>
      </c>
      <c r="P39" s="9"/>
      <c r="Q39" s="9">
        <v>2321468641</v>
      </c>
    </row>
    <row r="40" spans="1:17">
      <c r="A40" s="1" t="s">
        <v>527</v>
      </c>
      <c r="C40" s="9">
        <v>5000000</v>
      </c>
      <c r="D40" s="9"/>
      <c r="E40" s="9">
        <v>7450788000</v>
      </c>
      <c r="F40" s="9"/>
      <c r="G40" s="9">
        <f t="shared" si="0"/>
        <v>4385994888</v>
      </c>
      <c r="H40" s="9"/>
      <c r="I40" s="9">
        <v>3064793112</v>
      </c>
      <c r="J40" s="9"/>
      <c r="K40" s="9">
        <v>5000000</v>
      </c>
      <c r="L40" s="9"/>
      <c r="M40" s="9">
        <v>7450788000</v>
      </c>
      <c r="N40" s="9"/>
      <c r="O40" s="9">
        <f t="shared" si="1"/>
        <v>2219850150</v>
      </c>
      <c r="P40" s="9"/>
      <c r="Q40" s="9">
        <v>5230937850</v>
      </c>
    </row>
    <row r="41" spans="1:17">
      <c r="A41" s="1" t="s">
        <v>528</v>
      </c>
      <c r="C41" s="9">
        <v>162000</v>
      </c>
      <c r="D41" s="9"/>
      <c r="E41" s="9">
        <v>134525000</v>
      </c>
      <c r="F41" s="9"/>
      <c r="G41" s="9">
        <f t="shared" si="0"/>
        <v>99697351</v>
      </c>
      <c r="H41" s="9"/>
      <c r="I41" s="9">
        <v>34827649</v>
      </c>
      <c r="J41" s="9"/>
      <c r="K41" s="9">
        <v>162000</v>
      </c>
      <c r="L41" s="9"/>
      <c r="M41" s="9">
        <v>134525000</v>
      </c>
      <c r="N41" s="9"/>
      <c r="O41" s="9">
        <f t="shared" si="1"/>
        <v>61879823</v>
      </c>
      <c r="P41" s="9"/>
      <c r="Q41" s="9">
        <v>72645177</v>
      </c>
    </row>
    <row r="42" spans="1:17">
      <c r="A42" s="1" t="s">
        <v>529</v>
      </c>
      <c r="C42" s="9">
        <v>47532000</v>
      </c>
      <c r="D42" s="9"/>
      <c r="E42" s="9">
        <v>32831677000</v>
      </c>
      <c r="F42" s="9"/>
      <c r="G42" s="9">
        <f t="shared" si="0"/>
        <v>32323765868</v>
      </c>
      <c r="H42" s="9"/>
      <c r="I42" s="9">
        <v>507911132</v>
      </c>
      <c r="J42" s="9"/>
      <c r="K42" s="9">
        <v>47532000</v>
      </c>
      <c r="L42" s="9"/>
      <c r="M42" s="9">
        <v>32831677000</v>
      </c>
      <c r="N42" s="9"/>
      <c r="O42" s="9">
        <f t="shared" si="1"/>
        <v>30659721353</v>
      </c>
      <c r="P42" s="9"/>
      <c r="Q42" s="9">
        <v>2171955647</v>
      </c>
    </row>
    <row r="43" spans="1:17">
      <c r="A43" s="1" t="s">
        <v>530</v>
      </c>
      <c r="C43" s="9">
        <v>150000</v>
      </c>
      <c r="D43" s="9"/>
      <c r="E43" s="9">
        <v>1108500000</v>
      </c>
      <c r="F43" s="9"/>
      <c r="G43" s="9">
        <f t="shared" si="0"/>
        <v>1033505063</v>
      </c>
      <c r="H43" s="9"/>
      <c r="I43" s="9">
        <v>74994937</v>
      </c>
      <c r="J43" s="9"/>
      <c r="K43" s="9">
        <v>150000</v>
      </c>
      <c r="L43" s="9"/>
      <c r="M43" s="9">
        <v>1108500000</v>
      </c>
      <c r="N43" s="9"/>
      <c r="O43" s="9">
        <f t="shared" si="1"/>
        <v>899939250</v>
      </c>
      <c r="P43" s="9"/>
      <c r="Q43" s="9">
        <v>208560750</v>
      </c>
    </row>
    <row r="44" spans="1:17">
      <c r="A44" s="1" t="s">
        <v>531</v>
      </c>
      <c r="C44" s="9">
        <v>110000</v>
      </c>
      <c r="D44" s="9"/>
      <c r="E44" s="9">
        <v>746589000</v>
      </c>
      <c r="F44" s="9"/>
      <c r="G44" s="9">
        <f t="shared" si="0"/>
        <v>669594198</v>
      </c>
      <c r="H44" s="9"/>
      <c r="I44" s="9">
        <v>76994802</v>
      </c>
      <c r="J44" s="9"/>
      <c r="K44" s="9">
        <v>110000</v>
      </c>
      <c r="L44" s="9"/>
      <c r="M44" s="9">
        <v>746589000</v>
      </c>
      <c r="N44" s="9"/>
      <c r="O44" s="9">
        <f t="shared" si="1"/>
        <v>428971043</v>
      </c>
      <c r="P44" s="9"/>
      <c r="Q44" s="9">
        <v>317617957</v>
      </c>
    </row>
    <row r="45" spans="1:17">
      <c r="A45" s="1" t="s">
        <v>532</v>
      </c>
      <c r="C45" s="9">
        <v>60000</v>
      </c>
      <c r="D45" s="9"/>
      <c r="E45" s="9">
        <v>319200000</v>
      </c>
      <c r="F45" s="9"/>
      <c r="G45" s="9">
        <f t="shared" si="0"/>
        <v>92415309</v>
      </c>
      <c r="H45" s="9"/>
      <c r="I45" s="9">
        <v>226784691</v>
      </c>
      <c r="J45" s="9"/>
      <c r="K45" s="9">
        <v>60000</v>
      </c>
      <c r="L45" s="9"/>
      <c r="M45" s="9">
        <v>319200000</v>
      </c>
      <c r="N45" s="9"/>
      <c r="O45" s="9">
        <f t="shared" si="1"/>
        <v>89993925</v>
      </c>
      <c r="P45" s="9"/>
      <c r="Q45" s="9">
        <v>229206075</v>
      </c>
    </row>
    <row r="46" spans="1:17">
      <c r="A46" s="1" t="s">
        <v>533</v>
      </c>
      <c r="C46" s="9">
        <v>500000</v>
      </c>
      <c r="D46" s="9"/>
      <c r="E46" s="9">
        <v>550000000</v>
      </c>
      <c r="F46" s="9"/>
      <c r="G46" s="9">
        <f t="shared" si="0"/>
        <v>338514276</v>
      </c>
      <c r="H46" s="9"/>
      <c r="I46" s="9">
        <v>211485724</v>
      </c>
      <c r="J46" s="9"/>
      <c r="K46" s="9">
        <v>500000</v>
      </c>
      <c r="L46" s="9"/>
      <c r="M46" s="9">
        <v>550000000</v>
      </c>
      <c r="N46" s="9"/>
      <c r="O46" s="9">
        <f t="shared" si="1"/>
        <v>183987580</v>
      </c>
      <c r="P46" s="9"/>
      <c r="Q46" s="9">
        <v>366012420</v>
      </c>
    </row>
    <row r="47" spans="1:17">
      <c r="A47" s="1" t="s">
        <v>534</v>
      </c>
      <c r="C47" s="9">
        <v>635000</v>
      </c>
      <c r="D47" s="9"/>
      <c r="E47" s="9">
        <v>608750000</v>
      </c>
      <c r="F47" s="9"/>
      <c r="G47" s="9">
        <f t="shared" si="0"/>
        <v>319844502</v>
      </c>
      <c r="H47" s="9"/>
      <c r="I47" s="9">
        <v>288905498</v>
      </c>
      <c r="J47" s="9"/>
      <c r="K47" s="9">
        <v>635000</v>
      </c>
      <c r="L47" s="9"/>
      <c r="M47" s="9">
        <v>608750000</v>
      </c>
      <c r="N47" s="9"/>
      <c r="O47" s="9">
        <f t="shared" si="1"/>
        <v>109847585</v>
      </c>
      <c r="P47" s="9"/>
      <c r="Q47" s="9">
        <v>498902415</v>
      </c>
    </row>
    <row r="48" spans="1:17">
      <c r="A48" s="1" t="s">
        <v>535</v>
      </c>
      <c r="C48" s="9">
        <v>1306000</v>
      </c>
      <c r="D48" s="9"/>
      <c r="E48" s="9">
        <v>7975390000</v>
      </c>
      <c r="F48" s="9"/>
      <c r="G48" s="9">
        <f t="shared" si="0"/>
        <v>5351768990</v>
      </c>
      <c r="H48" s="9"/>
      <c r="I48" s="9">
        <v>2623621010</v>
      </c>
      <c r="J48" s="9"/>
      <c r="K48" s="9">
        <v>1306000</v>
      </c>
      <c r="L48" s="9"/>
      <c r="M48" s="9">
        <v>7975390000</v>
      </c>
      <c r="N48" s="9"/>
      <c r="O48" s="9">
        <f t="shared" si="1"/>
        <v>4429568361</v>
      </c>
      <c r="P48" s="9"/>
      <c r="Q48" s="9">
        <v>3545821639</v>
      </c>
    </row>
    <row r="49" spans="1:17">
      <c r="A49" s="1" t="s">
        <v>536</v>
      </c>
      <c r="C49" s="9">
        <v>1017000</v>
      </c>
      <c r="D49" s="9"/>
      <c r="E49" s="9">
        <v>2542262000</v>
      </c>
      <c r="F49" s="9"/>
      <c r="G49" s="9">
        <f t="shared" si="0"/>
        <v>1525330648</v>
      </c>
      <c r="H49" s="9"/>
      <c r="I49" s="9">
        <v>1016931352</v>
      </c>
      <c r="J49" s="9"/>
      <c r="K49" s="9">
        <v>1017000</v>
      </c>
      <c r="L49" s="9"/>
      <c r="M49" s="9">
        <v>2542262000</v>
      </c>
      <c r="N49" s="9"/>
      <c r="O49" s="9">
        <f t="shared" si="1"/>
        <v>1322010759</v>
      </c>
      <c r="P49" s="9"/>
      <c r="Q49" s="9">
        <v>1220251241</v>
      </c>
    </row>
    <row r="50" spans="1:17">
      <c r="A50" s="1" t="s">
        <v>537</v>
      </c>
      <c r="C50" s="9">
        <v>501000</v>
      </c>
      <c r="D50" s="9"/>
      <c r="E50" s="9">
        <v>1127050000</v>
      </c>
      <c r="F50" s="9"/>
      <c r="G50" s="9">
        <f t="shared" si="0"/>
        <v>532904107</v>
      </c>
      <c r="H50" s="9"/>
      <c r="I50" s="9">
        <v>594145893</v>
      </c>
      <c r="J50" s="9"/>
      <c r="K50" s="9">
        <v>501000</v>
      </c>
      <c r="L50" s="9"/>
      <c r="M50" s="9">
        <v>1127050000</v>
      </c>
      <c r="N50" s="9"/>
      <c r="O50" s="9">
        <f t="shared" si="1"/>
        <v>515494202</v>
      </c>
      <c r="P50" s="9"/>
      <c r="Q50" s="9">
        <v>611555798</v>
      </c>
    </row>
    <row r="51" spans="1:17">
      <c r="A51" s="1" t="s">
        <v>103</v>
      </c>
      <c r="C51" s="9">
        <v>3846363</v>
      </c>
      <c r="D51" s="9"/>
      <c r="E51" s="9">
        <v>2878544984889</v>
      </c>
      <c r="F51" s="9"/>
      <c r="G51" s="9">
        <v>2809274671588</v>
      </c>
      <c r="H51" s="9"/>
      <c r="I51" s="9">
        <v>69270313301</v>
      </c>
      <c r="J51" s="9"/>
      <c r="K51" s="9">
        <v>3846363</v>
      </c>
      <c r="L51" s="9"/>
      <c r="M51" s="9">
        <v>2878544984889</v>
      </c>
      <c r="N51" s="9"/>
      <c r="O51" s="9">
        <v>2481113544547</v>
      </c>
      <c r="P51" s="9"/>
      <c r="Q51" s="9">
        <v>397431440342</v>
      </c>
    </row>
    <row r="52" spans="1:17">
      <c r="A52" s="1" t="s">
        <v>111</v>
      </c>
      <c r="C52" s="9">
        <v>5003372</v>
      </c>
      <c r="D52" s="9"/>
      <c r="E52" s="9">
        <v>3610493458036</v>
      </c>
      <c r="F52" s="9"/>
      <c r="G52" s="9">
        <v>3522637650261</v>
      </c>
      <c r="H52" s="9"/>
      <c r="I52" s="9">
        <v>87855807775</v>
      </c>
      <c r="J52" s="9"/>
      <c r="K52" s="9">
        <v>5003372</v>
      </c>
      <c r="L52" s="9"/>
      <c r="M52" s="9">
        <v>3610493458036</v>
      </c>
      <c r="N52" s="9"/>
      <c r="O52" s="9">
        <v>3146090978337</v>
      </c>
      <c r="P52" s="9"/>
      <c r="Q52" s="9">
        <v>464402479699</v>
      </c>
    </row>
    <row r="53" spans="1:17">
      <c r="A53" s="1" t="s">
        <v>113</v>
      </c>
      <c r="C53" s="9">
        <v>459700</v>
      </c>
      <c r="D53" s="9"/>
      <c r="E53" s="9">
        <v>372259828372</v>
      </c>
      <c r="F53" s="9"/>
      <c r="G53" s="9">
        <v>363268444802</v>
      </c>
      <c r="H53" s="9"/>
      <c r="I53" s="9">
        <v>8991383570</v>
      </c>
      <c r="J53" s="9"/>
      <c r="K53" s="9">
        <v>459700</v>
      </c>
      <c r="L53" s="9"/>
      <c r="M53" s="9">
        <v>372259828372</v>
      </c>
      <c r="N53" s="9"/>
      <c r="O53" s="9">
        <v>320796885317</v>
      </c>
      <c r="P53" s="9"/>
      <c r="Q53" s="9">
        <v>51462943055</v>
      </c>
    </row>
    <row r="54" spans="1:17">
      <c r="A54" s="1" t="s">
        <v>116</v>
      </c>
      <c r="C54" s="9">
        <v>4066506</v>
      </c>
      <c r="D54" s="9"/>
      <c r="E54" s="9">
        <v>3215058380559</v>
      </c>
      <c r="F54" s="9"/>
      <c r="G54" s="9">
        <v>3145588026430</v>
      </c>
      <c r="H54" s="9"/>
      <c r="I54" s="9">
        <v>69470354129</v>
      </c>
      <c r="J54" s="9"/>
      <c r="K54" s="9">
        <v>4066506</v>
      </c>
      <c r="L54" s="9"/>
      <c r="M54" s="9">
        <v>3215058380559</v>
      </c>
      <c r="N54" s="9"/>
      <c r="O54" s="9">
        <v>2767039827908</v>
      </c>
      <c r="P54" s="9"/>
      <c r="Q54" s="9">
        <v>448018552651</v>
      </c>
    </row>
    <row r="55" spans="1:17">
      <c r="A55" s="1" t="s">
        <v>119</v>
      </c>
      <c r="C55" s="9">
        <v>1376548</v>
      </c>
      <c r="D55" s="9"/>
      <c r="E55" s="9">
        <v>1065365571044</v>
      </c>
      <c r="F55" s="9"/>
      <c r="G55" s="9">
        <v>1041111735156</v>
      </c>
      <c r="H55" s="9"/>
      <c r="I55" s="9">
        <v>24253835888</v>
      </c>
      <c r="J55" s="9"/>
      <c r="K55" s="9">
        <v>1376548</v>
      </c>
      <c r="L55" s="9"/>
      <c r="M55" s="9">
        <v>1065365571044</v>
      </c>
      <c r="N55" s="9"/>
      <c r="O55" s="9">
        <v>925053014040</v>
      </c>
      <c r="P55" s="9"/>
      <c r="Q55" s="9">
        <v>140312557004</v>
      </c>
    </row>
    <row r="56" spans="1:17">
      <c r="A56" s="1" t="s">
        <v>120</v>
      </c>
      <c r="C56" s="9">
        <v>73700</v>
      </c>
      <c r="D56" s="9"/>
      <c r="E56" s="9">
        <v>56110057651</v>
      </c>
      <c r="F56" s="9"/>
      <c r="G56" s="9">
        <v>54636851739</v>
      </c>
      <c r="H56" s="9"/>
      <c r="I56" s="9">
        <v>1473205912</v>
      </c>
      <c r="J56" s="9"/>
      <c r="K56" s="9">
        <v>73700</v>
      </c>
      <c r="L56" s="9"/>
      <c r="M56" s="9">
        <v>56110057651</v>
      </c>
      <c r="N56" s="9"/>
      <c r="O56" s="9">
        <v>52044200585</v>
      </c>
      <c r="P56" s="9"/>
      <c r="Q56" s="9">
        <v>4065857066</v>
      </c>
    </row>
    <row r="57" spans="1:17">
      <c r="A57" s="1" t="s">
        <v>125</v>
      </c>
      <c r="C57" s="9">
        <v>1695767</v>
      </c>
      <c r="D57" s="9"/>
      <c r="E57" s="9">
        <v>1253564134927</v>
      </c>
      <c r="F57" s="9"/>
      <c r="G57" s="9">
        <v>1224296330678</v>
      </c>
      <c r="H57" s="9"/>
      <c r="I57" s="9">
        <v>29267804249</v>
      </c>
      <c r="J57" s="9"/>
      <c r="K57" s="9">
        <v>1695767</v>
      </c>
      <c r="L57" s="9"/>
      <c r="M57" s="9">
        <v>1253564134927</v>
      </c>
      <c r="N57" s="9"/>
      <c r="O57" s="9">
        <v>1083595565171</v>
      </c>
      <c r="P57" s="9"/>
      <c r="Q57" s="9">
        <v>169968569756</v>
      </c>
    </row>
    <row r="58" spans="1:17">
      <c r="A58" s="1" t="s">
        <v>82</v>
      </c>
      <c r="C58" s="9">
        <v>1813791</v>
      </c>
      <c r="D58" s="9"/>
      <c r="E58" s="9">
        <v>1296719625617</v>
      </c>
      <c r="F58" s="9"/>
      <c r="G58" s="9">
        <v>1256908455909</v>
      </c>
      <c r="H58" s="9"/>
      <c r="I58" s="9">
        <v>39811169708</v>
      </c>
      <c r="J58" s="9"/>
      <c r="K58" s="9">
        <v>1813791</v>
      </c>
      <c r="L58" s="9"/>
      <c r="M58" s="9">
        <v>1296719625617</v>
      </c>
      <c r="N58" s="9"/>
      <c r="O58" s="9">
        <v>1105202311783</v>
      </c>
      <c r="P58" s="9"/>
      <c r="Q58" s="9">
        <v>191517313834</v>
      </c>
    </row>
    <row r="59" spans="1:17">
      <c r="A59" s="1" t="s">
        <v>91</v>
      </c>
      <c r="C59" s="9">
        <v>1589261</v>
      </c>
      <c r="D59" s="9"/>
      <c r="E59" s="9">
        <v>1144144119647</v>
      </c>
      <c r="F59" s="9"/>
      <c r="G59" s="9">
        <v>1129761864931</v>
      </c>
      <c r="H59" s="9"/>
      <c r="I59" s="9">
        <v>14382254716</v>
      </c>
      <c r="J59" s="9"/>
      <c r="K59" s="9">
        <v>1589261</v>
      </c>
      <c r="L59" s="9"/>
      <c r="M59" s="9">
        <v>1144144119647</v>
      </c>
      <c r="N59" s="9"/>
      <c r="O59" s="9">
        <v>985745667631</v>
      </c>
      <c r="P59" s="9"/>
      <c r="Q59" s="9">
        <v>158398452016</v>
      </c>
    </row>
    <row r="60" spans="1:17">
      <c r="A60" s="1" t="s">
        <v>70</v>
      </c>
      <c r="C60" s="9">
        <v>3474082</v>
      </c>
      <c r="D60" s="9"/>
      <c r="E60" s="9">
        <v>3349140956194</v>
      </c>
      <c r="F60" s="9"/>
      <c r="G60" s="9">
        <v>3331452579005</v>
      </c>
      <c r="H60" s="9"/>
      <c r="I60" s="9">
        <v>17688377189</v>
      </c>
      <c r="J60" s="9"/>
      <c r="K60" s="9">
        <v>3474082</v>
      </c>
      <c r="L60" s="9"/>
      <c r="M60" s="9">
        <v>3349140956194</v>
      </c>
      <c r="N60" s="9"/>
      <c r="O60" s="9">
        <v>3328796035305</v>
      </c>
      <c r="P60" s="9"/>
      <c r="Q60" s="9">
        <v>20344920889</v>
      </c>
    </row>
    <row r="61" spans="1:17">
      <c r="A61" s="1" t="s">
        <v>156</v>
      </c>
      <c r="C61" s="9">
        <v>2098714</v>
      </c>
      <c r="D61" s="9"/>
      <c r="E61" s="9">
        <v>2053065811936</v>
      </c>
      <c r="F61" s="9"/>
      <c r="G61" s="9">
        <v>2047017027852</v>
      </c>
      <c r="H61" s="9"/>
      <c r="I61" s="9">
        <v>6048784084</v>
      </c>
      <c r="J61" s="9"/>
      <c r="K61" s="9">
        <v>2098714</v>
      </c>
      <c r="L61" s="9"/>
      <c r="M61" s="9">
        <v>2053065811936</v>
      </c>
      <c r="N61" s="9"/>
      <c r="O61" s="9">
        <v>2041339053988</v>
      </c>
      <c r="P61" s="9"/>
      <c r="Q61" s="9">
        <v>11726757948</v>
      </c>
    </row>
    <row r="62" spans="1:17">
      <c r="A62" s="1" t="s">
        <v>146</v>
      </c>
      <c r="C62" s="9">
        <v>2998735</v>
      </c>
      <c r="D62" s="9"/>
      <c r="E62" s="9">
        <v>2772535978967</v>
      </c>
      <c r="F62" s="9"/>
      <c r="G62" s="9">
        <v>2764401816394</v>
      </c>
      <c r="H62" s="9"/>
      <c r="I62" s="9">
        <v>8134162573</v>
      </c>
      <c r="J62" s="9"/>
      <c r="K62" s="9">
        <v>2998735</v>
      </c>
      <c r="L62" s="9"/>
      <c r="M62" s="9">
        <v>2772535978967</v>
      </c>
      <c r="N62" s="9"/>
      <c r="O62" s="9">
        <v>2801388199186</v>
      </c>
      <c r="P62" s="9"/>
      <c r="Q62" s="9">
        <v>-28852220218</v>
      </c>
    </row>
    <row r="63" spans="1:17">
      <c r="A63" s="1" t="s">
        <v>170</v>
      </c>
      <c r="C63" s="9">
        <v>3000000</v>
      </c>
      <c r="D63" s="9"/>
      <c r="E63" s="9">
        <v>2905149646788</v>
      </c>
      <c r="F63" s="9"/>
      <c r="G63" s="9">
        <v>2899838852690</v>
      </c>
      <c r="H63" s="9"/>
      <c r="I63" s="9">
        <v>5310794098</v>
      </c>
      <c r="J63" s="9"/>
      <c r="K63" s="9">
        <v>3000000</v>
      </c>
      <c r="L63" s="9"/>
      <c r="M63" s="9">
        <v>2905149646788</v>
      </c>
      <c r="N63" s="9"/>
      <c r="O63" s="9">
        <v>2946314825876</v>
      </c>
      <c r="P63" s="9"/>
      <c r="Q63" s="9">
        <v>-41165179087</v>
      </c>
    </row>
    <row r="64" spans="1:17">
      <c r="A64" s="1" t="s">
        <v>178</v>
      </c>
      <c r="C64" s="9">
        <v>6694295</v>
      </c>
      <c r="D64" s="9"/>
      <c r="E64" s="9">
        <v>6041275255838</v>
      </c>
      <c r="F64" s="9"/>
      <c r="G64" s="9">
        <v>6015060373529</v>
      </c>
      <c r="H64" s="9"/>
      <c r="I64" s="9">
        <v>26214882309</v>
      </c>
      <c r="J64" s="9"/>
      <c r="K64" s="9">
        <v>6694295</v>
      </c>
      <c r="L64" s="9"/>
      <c r="M64" s="9">
        <v>6041275255838</v>
      </c>
      <c r="N64" s="9"/>
      <c r="O64" s="9">
        <v>6309222979947</v>
      </c>
      <c r="P64" s="9"/>
      <c r="Q64" s="9">
        <v>-267947724108</v>
      </c>
    </row>
    <row r="65" spans="1:17">
      <c r="A65" s="1" t="s">
        <v>79</v>
      </c>
      <c r="C65" s="9">
        <v>4000000</v>
      </c>
      <c r="D65" s="9"/>
      <c r="E65" s="9">
        <v>4113327979164</v>
      </c>
      <c r="F65" s="9"/>
      <c r="G65" s="9">
        <v>4101809935905</v>
      </c>
      <c r="H65" s="9"/>
      <c r="I65" s="9">
        <v>11518043259</v>
      </c>
      <c r="J65" s="9"/>
      <c r="K65" s="9">
        <v>4000000</v>
      </c>
      <c r="L65" s="9"/>
      <c r="M65" s="9">
        <v>4113327979164</v>
      </c>
      <c r="N65" s="9"/>
      <c r="O65" s="9">
        <v>4017928299245</v>
      </c>
      <c r="P65" s="9"/>
      <c r="Q65" s="9">
        <v>95399679919</v>
      </c>
    </row>
    <row r="66" spans="1:17">
      <c r="A66" s="1" t="s">
        <v>134</v>
      </c>
      <c r="C66" s="9">
        <v>450000</v>
      </c>
      <c r="D66" s="9"/>
      <c r="E66" s="9">
        <v>443933446912</v>
      </c>
      <c r="F66" s="9"/>
      <c r="G66" s="9">
        <v>442987133583</v>
      </c>
      <c r="H66" s="9"/>
      <c r="I66" s="9">
        <v>946313329</v>
      </c>
      <c r="J66" s="9"/>
      <c r="K66" s="9">
        <v>450000</v>
      </c>
      <c r="L66" s="9"/>
      <c r="M66" s="9">
        <v>443933446912</v>
      </c>
      <c r="N66" s="9"/>
      <c r="O66" s="9">
        <v>436207246314</v>
      </c>
      <c r="P66" s="9"/>
      <c r="Q66" s="9">
        <v>7726200598</v>
      </c>
    </row>
    <row r="67" spans="1:17">
      <c r="A67" s="1" t="s">
        <v>143</v>
      </c>
      <c r="C67" s="9">
        <v>2800000</v>
      </c>
      <c r="D67" s="9"/>
      <c r="E67" s="9">
        <v>2453401537606</v>
      </c>
      <c r="F67" s="9"/>
      <c r="G67" s="9">
        <v>2443173239128</v>
      </c>
      <c r="H67" s="9"/>
      <c r="I67" s="9">
        <v>10228298478</v>
      </c>
      <c r="J67" s="9"/>
      <c r="K67" s="9">
        <v>2800000</v>
      </c>
      <c r="L67" s="9"/>
      <c r="M67" s="9">
        <v>2453401537606</v>
      </c>
      <c r="N67" s="9"/>
      <c r="O67" s="9">
        <v>2495836375000</v>
      </c>
      <c r="P67" s="9"/>
      <c r="Q67" s="9">
        <v>-42434837393</v>
      </c>
    </row>
    <row r="68" spans="1:17">
      <c r="A68" s="1" t="s">
        <v>171</v>
      </c>
      <c r="C68" s="9">
        <v>763000</v>
      </c>
      <c r="D68" s="9"/>
      <c r="E68" s="9">
        <v>739910095370</v>
      </c>
      <c r="F68" s="9"/>
      <c r="G68" s="9">
        <v>737468589982</v>
      </c>
      <c r="H68" s="9"/>
      <c r="I68" s="9">
        <v>2441505388</v>
      </c>
      <c r="J68" s="9"/>
      <c r="K68" s="9">
        <v>763000</v>
      </c>
      <c r="L68" s="9"/>
      <c r="M68" s="9">
        <v>739910095370</v>
      </c>
      <c r="N68" s="9"/>
      <c r="O68" s="9">
        <v>749345256165</v>
      </c>
      <c r="P68" s="9"/>
      <c r="Q68" s="9">
        <v>-9435160794</v>
      </c>
    </row>
    <row r="69" spans="1:17">
      <c r="A69" s="1" t="s">
        <v>137</v>
      </c>
      <c r="C69" s="9">
        <v>1994901</v>
      </c>
      <c r="D69" s="9"/>
      <c r="E69" s="9">
        <v>2010403270664</v>
      </c>
      <c r="F69" s="9"/>
      <c r="G69" s="9">
        <v>2008747566995</v>
      </c>
      <c r="H69" s="9"/>
      <c r="I69" s="9">
        <v>1655703669</v>
      </c>
      <c r="J69" s="9"/>
      <c r="K69" s="9">
        <v>1994901</v>
      </c>
      <c r="L69" s="9"/>
      <c r="M69" s="9">
        <v>2010403270664</v>
      </c>
      <c r="N69" s="9"/>
      <c r="O69" s="9">
        <v>1996994065769</v>
      </c>
      <c r="P69" s="9"/>
      <c r="Q69" s="9">
        <v>13409204895</v>
      </c>
    </row>
    <row r="70" spans="1:17">
      <c r="A70" s="1" t="s">
        <v>175</v>
      </c>
      <c r="C70" s="9">
        <v>2000000</v>
      </c>
      <c r="D70" s="9"/>
      <c r="E70" s="9">
        <v>1988368625130</v>
      </c>
      <c r="F70" s="9"/>
      <c r="G70" s="9">
        <v>1983283488786</v>
      </c>
      <c r="H70" s="9"/>
      <c r="I70" s="9">
        <v>5085136344</v>
      </c>
      <c r="J70" s="9"/>
      <c r="K70" s="9">
        <v>2000000</v>
      </c>
      <c r="L70" s="9"/>
      <c r="M70" s="9">
        <v>1988368625130</v>
      </c>
      <c r="N70" s="9"/>
      <c r="O70" s="9">
        <v>1941186776097</v>
      </c>
      <c r="P70" s="9"/>
      <c r="Q70" s="9">
        <v>47181849033</v>
      </c>
    </row>
    <row r="71" spans="1:17">
      <c r="A71" s="1" t="s">
        <v>188</v>
      </c>
      <c r="C71" s="9">
        <v>5819056</v>
      </c>
      <c r="D71" s="9"/>
      <c r="E71" s="9">
        <v>5570312256803</v>
      </c>
      <c r="F71" s="9"/>
      <c r="G71" s="9">
        <v>5445531507225</v>
      </c>
      <c r="H71" s="9"/>
      <c r="I71" s="9">
        <v>124780749578</v>
      </c>
      <c r="J71" s="9"/>
      <c r="K71" s="9">
        <v>5819056</v>
      </c>
      <c r="L71" s="9"/>
      <c r="M71" s="9">
        <v>5570312256803</v>
      </c>
      <c r="N71" s="9"/>
      <c r="O71" s="9">
        <v>5054241751609</v>
      </c>
      <c r="P71" s="9"/>
      <c r="Q71" s="9">
        <v>516070505194</v>
      </c>
    </row>
    <row r="72" spans="1:17">
      <c r="A72" s="1" t="s">
        <v>194</v>
      </c>
      <c r="C72" s="9">
        <v>11105764</v>
      </c>
      <c r="D72" s="9"/>
      <c r="E72" s="9">
        <v>10325513711067</v>
      </c>
      <c r="F72" s="9"/>
      <c r="G72" s="9">
        <v>10098650495159</v>
      </c>
      <c r="H72" s="9"/>
      <c r="I72" s="9">
        <v>226863215908</v>
      </c>
      <c r="J72" s="9"/>
      <c r="K72" s="9">
        <v>11105764</v>
      </c>
      <c r="L72" s="9"/>
      <c r="M72" s="9">
        <v>10325513711067</v>
      </c>
      <c r="N72" s="9"/>
      <c r="O72" s="9">
        <v>9117227242148</v>
      </c>
      <c r="P72" s="9"/>
      <c r="Q72" s="9">
        <v>1208286468919</v>
      </c>
    </row>
    <row r="73" spans="1:17">
      <c r="A73" s="1" t="s">
        <v>352</v>
      </c>
      <c r="C73" s="9">
        <v>2492500</v>
      </c>
      <c r="D73" s="9"/>
      <c r="E73" s="9">
        <v>2385926634194</v>
      </c>
      <c r="F73" s="9"/>
      <c r="G73" s="9">
        <v>2336972173612</v>
      </c>
      <c r="H73" s="9"/>
      <c r="I73" s="9">
        <v>48954460582</v>
      </c>
      <c r="J73" s="9"/>
      <c r="K73" s="9">
        <v>2492500</v>
      </c>
      <c r="L73" s="9"/>
      <c r="M73" s="9">
        <v>2385926634194</v>
      </c>
      <c r="N73" s="9"/>
      <c r="O73" s="9">
        <v>2214889196906</v>
      </c>
      <c r="P73" s="9"/>
      <c r="Q73" s="9">
        <v>171037437288</v>
      </c>
    </row>
    <row r="74" spans="1:17">
      <c r="A74" s="1" t="s">
        <v>278</v>
      </c>
      <c r="C74" s="9">
        <v>1500000</v>
      </c>
      <c r="D74" s="9"/>
      <c r="E74" s="9">
        <v>1516474234346</v>
      </c>
      <c r="F74" s="9"/>
      <c r="G74" s="9">
        <v>1511732918079</v>
      </c>
      <c r="H74" s="9"/>
      <c r="I74" s="9">
        <v>4741316267</v>
      </c>
      <c r="J74" s="9"/>
      <c r="K74" s="9">
        <v>1500000</v>
      </c>
      <c r="L74" s="9"/>
      <c r="M74" s="9">
        <v>1516474234346</v>
      </c>
      <c r="N74" s="9"/>
      <c r="O74" s="9">
        <v>1502892260664</v>
      </c>
      <c r="P74" s="9"/>
      <c r="Q74" s="9">
        <v>13581973682</v>
      </c>
    </row>
    <row r="75" spans="1:17">
      <c r="A75" s="1" t="s">
        <v>216</v>
      </c>
      <c r="C75" s="9">
        <v>2065260</v>
      </c>
      <c r="D75" s="9"/>
      <c r="E75" s="9">
        <v>1889359419203</v>
      </c>
      <c r="F75" s="9"/>
      <c r="G75" s="9">
        <v>1851701817077</v>
      </c>
      <c r="H75" s="9"/>
      <c r="I75" s="9">
        <v>37657602126</v>
      </c>
      <c r="J75" s="9"/>
      <c r="K75" s="9">
        <v>2065260</v>
      </c>
      <c r="L75" s="9"/>
      <c r="M75" s="9">
        <v>1889359419203</v>
      </c>
      <c r="N75" s="9"/>
      <c r="O75" s="9">
        <v>1727338567723</v>
      </c>
      <c r="P75" s="9"/>
      <c r="Q75" s="9">
        <v>162020851480</v>
      </c>
    </row>
    <row r="76" spans="1:17">
      <c r="A76" s="1" t="s">
        <v>213</v>
      </c>
      <c r="C76" s="9">
        <v>2241077</v>
      </c>
      <c r="D76" s="9"/>
      <c r="E76" s="9">
        <v>2092455309651</v>
      </c>
      <c r="F76" s="9"/>
      <c r="G76" s="9">
        <v>2048729914039</v>
      </c>
      <c r="H76" s="9"/>
      <c r="I76" s="9">
        <v>43725395612</v>
      </c>
      <c r="J76" s="9"/>
      <c r="K76" s="9">
        <v>2241077</v>
      </c>
      <c r="L76" s="9"/>
      <c r="M76" s="9">
        <v>2092455309651</v>
      </c>
      <c r="N76" s="9"/>
      <c r="O76" s="9">
        <v>1968298610876</v>
      </c>
      <c r="P76" s="9"/>
      <c r="Q76" s="9">
        <v>124156698775</v>
      </c>
    </row>
    <row r="77" spans="1:17">
      <c r="A77" s="1" t="s">
        <v>217</v>
      </c>
      <c r="C77" s="9">
        <v>16142448</v>
      </c>
      <c r="D77" s="9"/>
      <c r="E77" s="9">
        <v>14697727480800</v>
      </c>
      <c r="F77" s="9"/>
      <c r="G77" s="9">
        <v>14366283782495</v>
      </c>
      <c r="H77" s="9"/>
      <c r="I77" s="9">
        <v>331443698305</v>
      </c>
      <c r="J77" s="9"/>
      <c r="K77" s="9">
        <v>16142448</v>
      </c>
      <c r="L77" s="9"/>
      <c r="M77" s="9">
        <v>14697727480800</v>
      </c>
      <c r="N77" s="9"/>
      <c r="O77" s="9">
        <v>13154548651973</v>
      </c>
      <c r="P77" s="9"/>
      <c r="Q77" s="9">
        <v>1543178828827</v>
      </c>
    </row>
    <row r="78" spans="1:17">
      <c r="A78" s="1" t="s">
        <v>168</v>
      </c>
      <c r="C78" s="9">
        <v>3990000</v>
      </c>
      <c r="D78" s="9"/>
      <c r="E78" s="9">
        <v>3858489895838</v>
      </c>
      <c r="F78" s="9"/>
      <c r="G78" s="9">
        <v>3839769541280</v>
      </c>
      <c r="H78" s="9"/>
      <c r="I78" s="9">
        <v>18720354558</v>
      </c>
      <c r="J78" s="9"/>
      <c r="K78" s="9">
        <v>3990000</v>
      </c>
      <c r="L78" s="9"/>
      <c r="M78" s="9">
        <v>3858489895838</v>
      </c>
      <c r="N78" s="9"/>
      <c r="O78" s="9">
        <v>3758596250000</v>
      </c>
      <c r="P78" s="9"/>
      <c r="Q78" s="9">
        <v>99893645838</v>
      </c>
    </row>
    <row r="79" spans="1:17">
      <c r="A79" s="1" t="s">
        <v>100</v>
      </c>
      <c r="C79" s="9">
        <v>9941820</v>
      </c>
      <c r="D79" s="9"/>
      <c r="E79" s="9">
        <v>8863039626659</v>
      </c>
      <c r="F79" s="9"/>
      <c r="G79" s="9">
        <v>8686584167267</v>
      </c>
      <c r="H79" s="9"/>
      <c r="I79" s="9">
        <v>176455459392</v>
      </c>
      <c r="J79" s="9"/>
      <c r="K79" s="9">
        <v>9941820</v>
      </c>
      <c r="L79" s="9"/>
      <c r="M79" s="9">
        <v>8863039626659</v>
      </c>
      <c r="N79" s="9"/>
      <c r="O79" s="9">
        <v>7877202962833</v>
      </c>
      <c r="P79" s="9"/>
      <c r="Q79" s="9">
        <v>985836663826</v>
      </c>
    </row>
    <row r="80" spans="1:17">
      <c r="A80" s="1" t="s">
        <v>211</v>
      </c>
      <c r="C80" s="9">
        <v>1180000</v>
      </c>
      <c r="D80" s="9"/>
      <c r="E80" s="9">
        <v>1122904277789</v>
      </c>
      <c r="F80" s="9"/>
      <c r="G80" s="9">
        <v>1095422142713</v>
      </c>
      <c r="H80" s="9"/>
      <c r="I80" s="9">
        <v>27482135076</v>
      </c>
      <c r="J80" s="9"/>
      <c r="K80" s="9">
        <v>1180000</v>
      </c>
      <c r="L80" s="9"/>
      <c r="M80" s="9">
        <v>1122904277789</v>
      </c>
      <c r="N80" s="9"/>
      <c r="O80" s="9">
        <v>1050977010170</v>
      </c>
      <c r="P80" s="9"/>
      <c r="Q80" s="9">
        <v>71927267619</v>
      </c>
    </row>
    <row r="81" spans="1:17">
      <c r="A81" s="1" t="s">
        <v>214</v>
      </c>
      <c r="C81" s="9">
        <v>3871443</v>
      </c>
      <c r="D81" s="9"/>
      <c r="E81" s="9">
        <v>3515481128568</v>
      </c>
      <c r="F81" s="9"/>
      <c r="G81" s="9">
        <v>3431491600217</v>
      </c>
      <c r="H81" s="9"/>
      <c r="I81" s="9">
        <v>83989528351</v>
      </c>
      <c r="J81" s="9"/>
      <c r="K81" s="9">
        <v>3871443</v>
      </c>
      <c r="L81" s="9"/>
      <c r="M81" s="9">
        <v>3515481128568</v>
      </c>
      <c r="N81" s="9"/>
      <c r="O81" s="9">
        <v>3226405352492</v>
      </c>
      <c r="P81" s="9"/>
      <c r="Q81" s="9">
        <v>289075776076</v>
      </c>
    </row>
    <row r="82" spans="1:17">
      <c r="A82" s="1" t="s">
        <v>162</v>
      </c>
      <c r="C82" s="9">
        <v>1800000</v>
      </c>
      <c r="D82" s="9"/>
      <c r="E82" s="9">
        <v>1726105433482</v>
      </c>
      <c r="F82" s="9"/>
      <c r="G82" s="9">
        <v>1716835192598</v>
      </c>
      <c r="H82" s="9"/>
      <c r="I82" s="9">
        <v>9270240884</v>
      </c>
      <c r="J82" s="9"/>
      <c r="K82" s="9">
        <v>1800000</v>
      </c>
      <c r="L82" s="9"/>
      <c r="M82" s="9">
        <v>1726105433482</v>
      </c>
      <c r="N82" s="9"/>
      <c r="O82" s="9">
        <v>1800008125000</v>
      </c>
      <c r="P82" s="9"/>
      <c r="Q82" s="9">
        <v>-73902691517</v>
      </c>
    </row>
    <row r="83" spans="1:17">
      <c r="A83" s="1" t="s">
        <v>174</v>
      </c>
      <c r="C83" s="9">
        <v>5000000</v>
      </c>
      <c r="D83" s="9"/>
      <c r="E83" s="9">
        <v>4825299195410</v>
      </c>
      <c r="F83" s="9"/>
      <c r="G83" s="9">
        <v>4806612070064</v>
      </c>
      <c r="H83" s="9"/>
      <c r="I83" s="9">
        <v>18687125346</v>
      </c>
      <c r="J83" s="9"/>
      <c r="K83" s="9">
        <v>5000000</v>
      </c>
      <c r="L83" s="9"/>
      <c r="M83" s="9">
        <v>4825299195410</v>
      </c>
      <c r="N83" s="9"/>
      <c r="O83" s="9">
        <v>4724546344265</v>
      </c>
      <c r="P83" s="9"/>
      <c r="Q83" s="9">
        <v>100752851145</v>
      </c>
    </row>
    <row r="84" spans="1:17">
      <c r="A84" s="1" t="s">
        <v>218</v>
      </c>
      <c r="C84" s="9">
        <v>8523650</v>
      </c>
      <c r="D84" s="9"/>
      <c r="E84" s="9">
        <v>7559394976895</v>
      </c>
      <c r="F84" s="9"/>
      <c r="G84" s="9">
        <v>7441772906834</v>
      </c>
      <c r="H84" s="9"/>
      <c r="I84" s="9">
        <v>117622070061</v>
      </c>
      <c r="J84" s="9"/>
      <c r="K84" s="9">
        <v>8523650</v>
      </c>
      <c r="L84" s="9"/>
      <c r="M84" s="9">
        <v>7559394976895</v>
      </c>
      <c r="N84" s="9"/>
      <c r="O84" s="9">
        <v>7173696261039</v>
      </c>
      <c r="P84" s="9"/>
      <c r="Q84" s="9">
        <v>385698715856</v>
      </c>
    </row>
    <row r="85" spans="1:17">
      <c r="A85" s="1" t="s">
        <v>73</v>
      </c>
      <c r="C85" s="9">
        <v>4000000</v>
      </c>
      <c r="D85" s="9"/>
      <c r="E85" s="9">
        <v>3856236787033</v>
      </c>
      <c r="F85" s="9"/>
      <c r="G85" s="9">
        <v>3838627937803</v>
      </c>
      <c r="H85" s="9"/>
      <c r="I85" s="9">
        <v>17608849230</v>
      </c>
      <c r="J85" s="9"/>
      <c r="K85" s="9">
        <v>4000000</v>
      </c>
      <c r="L85" s="9"/>
      <c r="M85" s="9">
        <v>3856236787033</v>
      </c>
      <c r="N85" s="9"/>
      <c r="O85" s="9">
        <v>3792851022500</v>
      </c>
      <c r="P85" s="9"/>
      <c r="Q85" s="9">
        <v>63385764533</v>
      </c>
    </row>
    <row r="86" spans="1:17">
      <c r="A86" s="1" t="s">
        <v>165</v>
      </c>
      <c r="C86" s="9">
        <v>3000000</v>
      </c>
      <c r="D86" s="9"/>
      <c r="E86" s="9">
        <v>2885611064938</v>
      </c>
      <c r="F86" s="9"/>
      <c r="G86" s="9">
        <v>2871236416377</v>
      </c>
      <c r="H86" s="9"/>
      <c r="I86" s="9">
        <v>14374648561</v>
      </c>
      <c r="J86" s="9"/>
      <c r="K86" s="9">
        <v>3000000</v>
      </c>
      <c r="L86" s="9"/>
      <c r="M86" s="9">
        <v>2885611064938</v>
      </c>
      <c r="N86" s="9"/>
      <c r="O86" s="9">
        <v>3000000000000</v>
      </c>
      <c r="P86" s="9"/>
      <c r="Q86" s="9">
        <v>-114388935061</v>
      </c>
    </row>
    <row r="87" spans="1:17">
      <c r="A87" s="1" t="s">
        <v>57</v>
      </c>
      <c r="C87" s="9">
        <v>1500000</v>
      </c>
      <c r="D87" s="9"/>
      <c r="E87" s="9">
        <v>3281491073283</v>
      </c>
      <c r="F87" s="9"/>
      <c r="G87" s="9">
        <v>3223605392355</v>
      </c>
      <c r="H87" s="9"/>
      <c r="I87" s="9">
        <v>57885680928</v>
      </c>
      <c r="J87" s="9"/>
      <c r="K87" s="9">
        <v>1500000</v>
      </c>
      <c r="L87" s="9"/>
      <c r="M87" s="9">
        <v>3281491073283</v>
      </c>
      <c r="N87" s="9"/>
      <c r="O87" s="9">
        <v>3090544763856</v>
      </c>
      <c r="P87" s="9"/>
      <c r="Q87" s="9">
        <v>190946309427</v>
      </c>
    </row>
    <row r="88" spans="1:17">
      <c r="A88" s="1" t="s">
        <v>64</v>
      </c>
      <c r="C88" s="9">
        <v>3000000</v>
      </c>
      <c r="D88" s="9"/>
      <c r="E88" s="9">
        <v>2972446334441</v>
      </c>
      <c r="F88" s="9"/>
      <c r="G88" s="9">
        <v>2964804395177</v>
      </c>
      <c r="H88" s="9"/>
      <c r="I88" s="9">
        <v>7641939264</v>
      </c>
      <c r="J88" s="9"/>
      <c r="K88" s="9">
        <v>3000000</v>
      </c>
      <c r="L88" s="9"/>
      <c r="M88" s="9">
        <v>2972446334441</v>
      </c>
      <c r="N88" s="9"/>
      <c r="O88" s="9">
        <v>2925000000000</v>
      </c>
      <c r="P88" s="9"/>
      <c r="Q88" s="9">
        <v>47446334441</v>
      </c>
    </row>
    <row r="89" spans="1:17">
      <c r="A89" s="1" t="s">
        <v>140</v>
      </c>
      <c r="C89" s="9">
        <v>5300000</v>
      </c>
      <c r="D89" s="9"/>
      <c r="E89" s="9">
        <v>4768829219976</v>
      </c>
      <c r="F89" s="9"/>
      <c r="G89" s="9">
        <v>4750129690141</v>
      </c>
      <c r="H89" s="9"/>
      <c r="I89" s="9">
        <v>18699529835</v>
      </c>
      <c r="J89" s="9"/>
      <c r="K89" s="9">
        <v>5300000</v>
      </c>
      <c r="L89" s="9"/>
      <c r="M89" s="9">
        <v>4768829219976</v>
      </c>
      <c r="N89" s="9"/>
      <c r="O89" s="9">
        <v>4984674375000</v>
      </c>
      <c r="P89" s="9"/>
      <c r="Q89" s="9">
        <v>-215845155023</v>
      </c>
    </row>
    <row r="90" spans="1:17">
      <c r="A90" s="1" t="s">
        <v>155</v>
      </c>
      <c r="C90" s="9">
        <v>2000000</v>
      </c>
      <c r="D90" s="9"/>
      <c r="E90" s="9">
        <v>1852825813417</v>
      </c>
      <c r="F90" s="9"/>
      <c r="G90" s="9">
        <v>1844304801619</v>
      </c>
      <c r="H90" s="9"/>
      <c r="I90" s="9">
        <v>8521011798</v>
      </c>
      <c r="J90" s="9"/>
      <c r="K90" s="9">
        <v>2000000</v>
      </c>
      <c r="L90" s="9"/>
      <c r="M90" s="9">
        <v>1852825813417</v>
      </c>
      <c r="N90" s="9"/>
      <c r="O90" s="9">
        <v>1969923662500</v>
      </c>
      <c r="P90" s="9"/>
      <c r="Q90" s="9">
        <v>-117097849082</v>
      </c>
    </row>
    <row r="91" spans="1:17">
      <c r="A91" s="1" t="s">
        <v>199</v>
      </c>
      <c r="C91" s="9">
        <v>10592228</v>
      </c>
      <c r="D91" s="9"/>
      <c r="E91" s="9">
        <v>9080364757645</v>
      </c>
      <c r="F91" s="9"/>
      <c r="G91" s="9">
        <v>8952134515602</v>
      </c>
      <c r="H91" s="9"/>
      <c r="I91" s="9">
        <v>128230242043</v>
      </c>
      <c r="J91" s="9"/>
      <c r="K91" s="9">
        <v>10592228</v>
      </c>
      <c r="L91" s="9"/>
      <c r="M91" s="9">
        <v>9080364757645</v>
      </c>
      <c r="N91" s="9"/>
      <c r="O91" s="9">
        <v>8769604572198</v>
      </c>
      <c r="P91" s="9"/>
      <c r="Q91" s="9">
        <v>310760185447</v>
      </c>
    </row>
    <row r="92" spans="1:17">
      <c r="A92" s="1" t="s">
        <v>76</v>
      </c>
      <c r="C92" s="9">
        <v>4000000</v>
      </c>
      <c r="D92" s="9"/>
      <c r="E92" s="9">
        <v>3902221283065</v>
      </c>
      <c r="F92" s="9"/>
      <c r="G92" s="9">
        <v>3890542485636</v>
      </c>
      <c r="H92" s="9"/>
      <c r="I92" s="9">
        <v>11678797429</v>
      </c>
      <c r="J92" s="9"/>
      <c r="K92" s="9">
        <v>4000000</v>
      </c>
      <c r="L92" s="9"/>
      <c r="M92" s="9">
        <v>3902221283065</v>
      </c>
      <c r="N92" s="9"/>
      <c r="O92" s="9">
        <v>3875973620000</v>
      </c>
      <c r="P92" s="9"/>
      <c r="Q92" s="9">
        <v>26247663065</v>
      </c>
    </row>
    <row r="93" spans="1:17">
      <c r="A93" s="1" t="s">
        <v>184</v>
      </c>
      <c r="C93" s="9">
        <v>9144594</v>
      </c>
      <c r="D93" s="9"/>
      <c r="E93" s="9">
        <v>8936798850714</v>
      </c>
      <c r="F93" s="9"/>
      <c r="G93" s="9">
        <v>8753279271415</v>
      </c>
      <c r="H93" s="9"/>
      <c r="I93" s="9">
        <v>183519579299</v>
      </c>
      <c r="J93" s="9"/>
      <c r="K93" s="9">
        <v>9144594</v>
      </c>
      <c r="L93" s="9"/>
      <c r="M93" s="9">
        <v>8936798850714</v>
      </c>
      <c r="N93" s="9"/>
      <c r="O93" s="9">
        <v>7855564862294</v>
      </c>
      <c r="P93" s="9"/>
      <c r="Q93" s="9">
        <v>1081233988420</v>
      </c>
    </row>
    <row r="94" spans="1:17">
      <c r="A94" s="1" t="s">
        <v>61</v>
      </c>
      <c r="C94" s="9">
        <v>1505000</v>
      </c>
      <c r="D94" s="9"/>
      <c r="E94" s="9">
        <v>1308813393319</v>
      </c>
      <c r="F94" s="9"/>
      <c r="G94" s="9">
        <v>1302729365985</v>
      </c>
      <c r="H94" s="9"/>
      <c r="I94" s="9">
        <v>6084027334</v>
      </c>
      <c r="J94" s="9"/>
      <c r="K94" s="9">
        <v>1505000</v>
      </c>
      <c r="L94" s="9"/>
      <c r="M94" s="9">
        <v>1308813393319</v>
      </c>
      <c r="N94" s="9"/>
      <c r="O94" s="9">
        <v>1336356125524</v>
      </c>
      <c r="P94" s="9"/>
      <c r="Q94" s="9">
        <v>-27542732204</v>
      </c>
    </row>
    <row r="95" spans="1:17">
      <c r="A95" s="1" t="s">
        <v>67</v>
      </c>
      <c r="C95" s="9">
        <v>8330000</v>
      </c>
      <c r="D95" s="9"/>
      <c r="E95" s="9">
        <v>7571772172540</v>
      </c>
      <c r="F95" s="9"/>
      <c r="G95" s="9">
        <v>7582363734094</v>
      </c>
      <c r="H95" s="9"/>
      <c r="I95" s="9">
        <v>-10591561553</v>
      </c>
      <c r="J95" s="9"/>
      <c r="K95" s="9">
        <v>8330000</v>
      </c>
      <c r="L95" s="9"/>
      <c r="M95" s="9">
        <v>7571772172540</v>
      </c>
      <c r="N95" s="9"/>
      <c r="O95" s="9">
        <v>7582409818312</v>
      </c>
      <c r="P95" s="9"/>
      <c r="Q95" s="9">
        <v>-10637645771</v>
      </c>
    </row>
    <row r="96" spans="1:17">
      <c r="A96" s="1" t="s">
        <v>292</v>
      </c>
      <c r="C96" s="9">
        <v>9993800</v>
      </c>
      <c r="D96" s="9"/>
      <c r="E96" s="9">
        <v>9018917847479</v>
      </c>
      <c r="F96" s="9"/>
      <c r="G96" s="9">
        <v>9134925245593</v>
      </c>
      <c r="H96" s="9"/>
      <c r="I96" s="9">
        <v>-116007398113</v>
      </c>
      <c r="J96" s="9"/>
      <c r="K96" s="9">
        <v>9993800</v>
      </c>
      <c r="L96" s="9"/>
      <c r="M96" s="9">
        <v>9018917847479</v>
      </c>
      <c r="N96" s="9"/>
      <c r="O96" s="9">
        <v>9134925245593</v>
      </c>
      <c r="P96" s="9"/>
      <c r="Q96" s="9">
        <v>-116007398113</v>
      </c>
    </row>
    <row r="97" spans="1:17">
      <c r="A97" s="1" t="s">
        <v>152</v>
      </c>
      <c r="C97" s="9">
        <v>5179065</v>
      </c>
      <c r="D97" s="9"/>
      <c r="E97" s="9">
        <v>4865242355737</v>
      </c>
      <c r="F97" s="9"/>
      <c r="G97" s="9">
        <v>5053700166811</v>
      </c>
      <c r="H97" s="9"/>
      <c r="I97" s="9">
        <v>-188457811073</v>
      </c>
      <c r="J97" s="9"/>
      <c r="K97" s="9">
        <v>5179065</v>
      </c>
      <c r="L97" s="9"/>
      <c r="M97" s="9">
        <v>4865242355737</v>
      </c>
      <c r="N97" s="9"/>
      <c r="O97" s="9">
        <v>5022483269682</v>
      </c>
      <c r="P97" s="9"/>
      <c r="Q97" s="9">
        <v>-157240913944</v>
      </c>
    </row>
    <row r="98" spans="1:17">
      <c r="A98" s="1" t="s">
        <v>289</v>
      </c>
      <c r="C98" s="9">
        <v>5000000</v>
      </c>
      <c r="D98" s="9"/>
      <c r="E98" s="9">
        <v>4585395775528</v>
      </c>
      <c r="F98" s="9"/>
      <c r="G98" s="9">
        <v>4598341159546</v>
      </c>
      <c r="H98" s="9"/>
      <c r="I98" s="9">
        <v>-12945384017</v>
      </c>
      <c r="J98" s="9"/>
      <c r="K98" s="9">
        <v>5000000</v>
      </c>
      <c r="L98" s="9"/>
      <c r="M98" s="9">
        <v>4585395775528</v>
      </c>
      <c r="N98" s="9"/>
      <c r="O98" s="9">
        <v>4598341159546</v>
      </c>
      <c r="P98" s="9"/>
      <c r="Q98" s="9">
        <v>-12945384017</v>
      </c>
    </row>
    <row r="99" spans="1:17">
      <c r="A99" s="1" t="s">
        <v>159</v>
      </c>
      <c r="C99" s="9">
        <v>4528500</v>
      </c>
      <c r="D99" s="9"/>
      <c r="E99" s="9">
        <v>4265494173717</v>
      </c>
      <c r="F99" s="9"/>
      <c r="G99" s="9">
        <v>4358495941407</v>
      </c>
      <c r="H99" s="9"/>
      <c r="I99" s="9">
        <v>-93001767689</v>
      </c>
      <c r="J99" s="9"/>
      <c r="K99" s="9">
        <v>4528500</v>
      </c>
      <c r="L99" s="9"/>
      <c r="M99" s="9">
        <v>4265494173717</v>
      </c>
      <c r="N99" s="9"/>
      <c r="O99" s="9">
        <v>4311377911000</v>
      </c>
      <c r="P99" s="9"/>
      <c r="Q99" s="9">
        <v>-45883737282</v>
      </c>
    </row>
    <row r="100" spans="1:17">
      <c r="A100" s="1" t="s">
        <v>221</v>
      </c>
      <c r="C100" s="9">
        <v>1370000</v>
      </c>
      <c r="D100" s="9"/>
      <c r="E100" s="9">
        <v>1246443458444</v>
      </c>
      <c r="F100" s="9"/>
      <c r="G100" s="9">
        <v>1255134401657</v>
      </c>
      <c r="H100" s="9"/>
      <c r="I100" s="9">
        <v>-8690943212</v>
      </c>
      <c r="J100" s="9"/>
      <c r="K100" s="9">
        <v>1370000</v>
      </c>
      <c r="L100" s="9"/>
      <c r="M100" s="9">
        <v>1246443458444</v>
      </c>
      <c r="N100" s="9"/>
      <c r="O100" s="9">
        <v>1274834225000</v>
      </c>
      <c r="P100" s="9"/>
      <c r="Q100" s="9">
        <v>-28390766555</v>
      </c>
    </row>
    <row r="101" spans="1:17">
      <c r="A101" s="1" t="s">
        <v>224</v>
      </c>
      <c r="C101" s="9">
        <v>920000</v>
      </c>
      <c r="D101" s="9"/>
      <c r="E101" s="9">
        <v>875323079916</v>
      </c>
      <c r="F101" s="9"/>
      <c r="G101" s="9">
        <v>885648759780</v>
      </c>
      <c r="H101" s="9"/>
      <c r="I101" s="9">
        <v>-10325679863</v>
      </c>
      <c r="J101" s="9"/>
      <c r="K101" s="9">
        <v>920000</v>
      </c>
      <c r="L101" s="9"/>
      <c r="M101" s="9">
        <v>875323079916</v>
      </c>
      <c r="N101" s="9"/>
      <c r="O101" s="9">
        <v>883151976535</v>
      </c>
      <c r="P101" s="9"/>
      <c r="Q101" s="9">
        <v>-7828896618</v>
      </c>
    </row>
    <row r="102" spans="1:17">
      <c r="A102" s="1" t="s">
        <v>227</v>
      </c>
      <c r="C102" s="9">
        <v>290000</v>
      </c>
      <c r="D102" s="9"/>
      <c r="E102" s="9">
        <v>280063607114</v>
      </c>
      <c r="F102" s="9"/>
      <c r="G102" s="9">
        <v>282569110022</v>
      </c>
      <c r="H102" s="9"/>
      <c r="I102" s="9">
        <v>-2505502907</v>
      </c>
      <c r="J102" s="9"/>
      <c r="K102" s="9">
        <v>290000</v>
      </c>
      <c r="L102" s="9"/>
      <c r="M102" s="9">
        <v>280063607114</v>
      </c>
      <c r="N102" s="9"/>
      <c r="O102" s="9">
        <v>283756903994</v>
      </c>
      <c r="P102" s="9"/>
      <c r="Q102" s="9">
        <v>-3693296879</v>
      </c>
    </row>
    <row r="103" spans="1:17">
      <c r="A103" s="1" t="s">
        <v>230</v>
      </c>
      <c r="C103" s="9">
        <v>5905800</v>
      </c>
      <c r="D103" s="9"/>
      <c r="E103" s="9">
        <v>5202707788660</v>
      </c>
      <c r="F103" s="9"/>
      <c r="G103" s="9">
        <v>5189780493412</v>
      </c>
      <c r="H103" s="9"/>
      <c r="I103" s="9">
        <v>12927295248</v>
      </c>
      <c r="J103" s="9"/>
      <c r="K103" s="9">
        <v>5905800</v>
      </c>
      <c r="L103" s="9"/>
      <c r="M103" s="9">
        <v>5202707788660</v>
      </c>
      <c r="N103" s="9"/>
      <c r="O103" s="9">
        <v>5509274308478</v>
      </c>
      <c r="P103" s="9"/>
      <c r="Q103" s="9">
        <v>-306566519817</v>
      </c>
    </row>
    <row r="104" spans="1:17">
      <c r="A104" s="1" t="s">
        <v>235</v>
      </c>
      <c r="C104" s="9">
        <v>195100</v>
      </c>
      <c r="D104" s="9"/>
      <c r="E104" s="9">
        <v>175679181367</v>
      </c>
      <c r="F104" s="9"/>
      <c r="G104" s="9">
        <v>173096937833</v>
      </c>
      <c r="H104" s="9"/>
      <c r="I104" s="9">
        <v>2582243534</v>
      </c>
      <c r="J104" s="9"/>
      <c r="K104" s="9">
        <v>195100</v>
      </c>
      <c r="L104" s="9"/>
      <c r="M104" s="9">
        <v>175679181367</v>
      </c>
      <c r="N104" s="9"/>
      <c r="O104" s="9">
        <v>180442539302</v>
      </c>
      <c r="P104" s="9"/>
      <c r="Q104" s="9">
        <v>-4763357934</v>
      </c>
    </row>
    <row r="105" spans="1:17">
      <c r="A105" s="1" t="s">
        <v>238</v>
      </c>
      <c r="C105" s="9">
        <v>2773000</v>
      </c>
      <c r="D105" s="9"/>
      <c r="E105" s="9">
        <v>2416844824633</v>
      </c>
      <c r="F105" s="9"/>
      <c r="G105" s="9">
        <v>2301004465621</v>
      </c>
      <c r="H105" s="9"/>
      <c r="I105" s="9">
        <v>115840359012</v>
      </c>
      <c r="J105" s="9"/>
      <c r="K105" s="9">
        <v>2773000</v>
      </c>
      <c r="L105" s="9"/>
      <c r="M105" s="9">
        <v>2416844824633</v>
      </c>
      <c r="N105" s="9"/>
      <c r="O105" s="9">
        <v>2442292020000</v>
      </c>
      <c r="P105" s="9"/>
      <c r="Q105" s="9">
        <v>-25447195366</v>
      </c>
    </row>
    <row r="106" spans="1:17">
      <c r="A106" s="1" t="s">
        <v>241</v>
      </c>
      <c r="C106" s="9">
        <v>1398800</v>
      </c>
      <c r="D106" s="9"/>
      <c r="E106" s="9">
        <v>1344361161186</v>
      </c>
      <c r="F106" s="9"/>
      <c r="G106" s="9">
        <v>1356387577544</v>
      </c>
      <c r="H106" s="9"/>
      <c r="I106" s="9">
        <v>-12026416357</v>
      </c>
      <c r="J106" s="9"/>
      <c r="K106" s="9">
        <v>1398800</v>
      </c>
      <c r="L106" s="9"/>
      <c r="M106" s="9">
        <v>1344361161186</v>
      </c>
      <c r="N106" s="9"/>
      <c r="O106" s="9">
        <v>1367216667499</v>
      </c>
      <c r="P106" s="9"/>
      <c r="Q106" s="9">
        <v>-22855506312</v>
      </c>
    </row>
    <row r="107" spans="1:17">
      <c r="A107" s="1" t="s">
        <v>244</v>
      </c>
      <c r="C107" s="9">
        <v>6315000</v>
      </c>
      <c r="D107" s="9"/>
      <c r="E107" s="9">
        <v>5753720859676</v>
      </c>
      <c r="F107" s="9"/>
      <c r="G107" s="9">
        <v>5780280142394</v>
      </c>
      <c r="H107" s="9"/>
      <c r="I107" s="9">
        <v>-26559282717</v>
      </c>
      <c r="J107" s="9"/>
      <c r="K107" s="9">
        <v>6315000</v>
      </c>
      <c r="L107" s="9"/>
      <c r="M107" s="9">
        <v>5753720859676</v>
      </c>
      <c r="N107" s="9"/>
      <c r="O107" s="9">
        <v>5912057780508</v>
      </c>
      <c r="P107" s="9"/>
      <c r="Q107" s="9">
        <v>-158336920831</v>
      </c>
    </row>
    <row r="108" spans="1:17">
      <c r="A108" s="1" t="s">
        <v>247</v>
      </c>
      <c r="C108" s="9">
        <v>135240</v>
      </c>
      <c r="D108" s="9"/>
      <c r="E108" s="9">
        <v>129302686726</v>
      </c>
      <c r="F108" s="9"/>
      <c r="G108" s="9">
        <v>130459079154</v>
      </c>
      <c r="H108" s="9"/>
      <c r="I108" s="9">
        <v>-1156392427</v>
      </c>
      <c r="J108" s="9"/>
      <c r="K108" s="9">
        <v>135240</v>
      </c>
      <c r="L108" s="9"/>
      <c r="M108" s="9">
        <v>129302686726</v>
      </c>
      <c r="N108" s="9"/>
      <c r="O108" s="9">
        <v>131230261627</v>
      </c>
      <c r="P108" s="9"/>
      <c r="Q108" s="9">
        <v>-1927574900</v>
      </c>
    </row>
    <row r="109" spans="1:17">
      <c r="A109" s="1" t="s">
        <v>250</v>
      </c>
      <c r="C109" s="9">
        <v>6739380</v>
      </c>
      <c r="D109" s="9"/>
      <c r="E109" s="9">
        <v>6273337910655</v>
      </c>
      <c r="F109" s="9"/>
      <c r="G109" s="9">
        <v>6332210852920</v>
      </c>
      <c r="H109" s="9"/>
      <c r="I109" s="9">
        <v>-58872942264</v>
      </c>
      <c r="J109" s="9"/>
      <c r="K109" s="9">
        <v>6739380</v>
      </c>
      <c r="L109" s="9"/>
      <c r="M109" s="9">
        <v>6273337910655</v>
      </c>
      <c r="N109" s="9"/>
      <c r="O109" s="9">
        <v>6505340121165</v>
      </c>
      <c r="P109" s="9"/>
      <c r="Q109" s="9">
        <v>-232002210509</v>
      </c>
    </row>
    <row r="110" spans="1:17">
      <c r="A110" s="1" t="s">
        <v>253</v>
      </c>
      <c r="C110" s="9">
        <v>15000</v>
      </c>
      <c r="D110" s="9"/>
      <c r="E110" s="9">
        <v>13428484626</v>
      </c>
      <c r="F110" s="9"/>
      <c r="G110" s="9">
        <v>13675649903</v>
      </c>
      <c r="H110" s="9"/>
      <c r="I110" s="9">
        <v>-247165276</v>
      </c>
      <c r="J110" s="9"/>
      <c r="K110" s="9">
        <v>15000</v>
      </c>
      <c r="L110" s="9"/>
      <c r="M110" s="9">
        <v>13428484626</v>
      </c>
      <c r="N110" s="9"/>
      <c r="O110" s="9">
        <v>13689480442</v>
      </c>
      <c r="P110" s="9"/>
      <c r="Q110" s="9">
        <v>-260995815</v>
      </c>
    </row>
    <row r="111" spans="1:17">
      <c r="A111" s="1" t="s">
        <v>277</v>
      </c>
      <c r="C111" s="9">
        <v>7138846</v>
      </c>
      <c r="D111" s="9"/>
      <c r="E111" s="9">
        <v>6605782244808</v>
      </c>
      <c r="F111" s="9"/>
      <c r="G111" s="9">
        <v>6651833155812</v>
      </c>
      <c r="H111" s="9"/>
      <c r="I111" s="9">
        <v>-46050911003</v>
      </c>
      <c r="J111" s="9"/>
      <c r="K111" s="9">
        <v>7138846</v>
      </c>
      <c r="L111" s="9"/>
      <c r="M111" s="9">
        <v>6605782244808</v>
      </c>
      <c r="N111" s="9"/>
      <c r="O111" s="9">
        <v>6851290045546</v>
      </c>
      <c r="P111" s="9"/>
      <c r="Q111" s="9">
        <v>-245507800737</v>
      </c>
    </row>
    <row r="112" spans="1:17">
      <c r="A112" s="1" t="s">
        <v>274</v>
      </c>
      <c r="C112" s="9">
        <v>1020277</v>
      </c>
      <c r="D112" s="9"/>
      <c r="E112" s="9">
        <v>943334004684</v>
      </c>
      <c r="F112" s="9"/>
      <c r="G112" s="9">
        <v>954458673995</v>
      </c>
      <c r="H112" s="9"/>
      <c r="I112" s="9">
        <v>-11124669310</v>
      </c>
      <c r="J112" s="9"/>
      <c r="K112" s="9">
        <v>1020277</v>
      </c>
      <c r="L112" s="9"/>
      <c r="M112" s="9">
        <v>943334004684</v>
      </c>
      <c r="N112" s="9"/>
      <c r="O112" s="9">
        <v>975561203843</v>
      </c>
      <c r="P112" s="9"/>
      <c r="Q112" s="9">
        <v>-32227199158</v>
      </c>
    </row>
    <row r="113" spans="1:17">
      <c r="A113" s="1" t="s">
        <v>256</v>
      </c>
      <c r="C113" s="9">
        <v>125000</v>
      </c>
      <c r="D113" s="9"/>
      <c r="E113" s="9">
        <v>111276437870</v>
      </c>
      <c r="F113" s="9"/>
      <c r="G113" s="9">
        <v>111390058467</v>
      </c>
      <c r="H113" s="9"/>
      <c r="I113" s="9">
        <v>-113620596</v>
      </c>
      <c r="J113" s="9"/>
      <c r="K113" s="9">
        <v>125000</v>
      </c>
      <c r="L113" s="9"/>
      <c r="M113" s="9">
        <v>111276437870</v>
      </c>
      <c r="N113" s="9"/>
      <c r="O113" s="9">
        <v>112094095949</v>
      </c>
      <c r="P113" s="9"/>
      <c r="Q113" s="9">
        <v>-817658078</v>
      </c>
    </row>
    <row r="114" spans="1:17">
      <c r="A114" s="1" t="s">
        <v>259</v>
      </c>
      <c r="C114" s="9">
        <v>170000</v>
      </c>
      <c r="D114" s="9"/>
      <c r="E114" s="9">
        <v>148239525495</v>
      </c>
      <c r="F114" s="9"/>
      <c r="G114" s="9">
        <v>149565474113</v>
      </c>
      <c r="H114" s="9"/>
      <c r="I114" s="9">
        <v>-1325948617</v>
      </c>
      <c r="J114" s="9"/>
      <c r="K114" s="9">
        <v>170000</v>
      </c>
      <c r="L114" s="9"/>
      <c r="M114" s="9">
        <v>148239525495</v>
      </c>
      <c r="N114" s="9"/>
      <c r="O114" s="9">
        <v>151489970005</v>
      </c>
      <c r="P114" s="9"/>
      <c r="Q114" s="9">
        <v>-3250444509</v>
      </c>
    </row>
    <row r="115" spans="1:17">
      <c r="A115" s="1" t="s">
        <v>262</v>
      </c>
      <c r="C115" s="9">
        <v>125000</v>
      </c>
      <c r="D115" s="9"/>
      <c r="E115" s="9">
        <v>109299889465</v>
      </c>
      <c r="F115" s="9"/>
      <c r="G115" s="9">
        <v>110277851567</v>
      </c>
      <c r="H115" s="9"/>
      <c r="I115" s="9">
        <v>-977962101</v>
      </c>
      <c r="J115" s="9"/>
      <c r="K115" s="9">
        <v>125000</v>
      </c>
      <c r="L115" s="9"/>
      <c r="M115" s="9">
        <v>109299889465</v>
      </c>
      <c r="N115" s="9"/>
      <c r="O115" s="9">
        <v>111696632712</v>
      </c>
      <c r="P115" s="9"/>
      <c r="Q115" s="9">
        <v>-2396743246</v>
      </c>
    </row>
    <row r="116" spans="1:17">
      <c r="A116" s="1" t="s">
        <v>266</v>
      </c>
      <c r="C116" s="9">
        <v>337500</v>
      </c>
      <c r="D116" s="9"/>
      <c r="E116" s="9">
        <v>305680804409</v>
      </c>
      <c r="F116" s="9"/>
      <c r="G116" s="9">
        <v>308415123450</v>
      </c>
      <c r="H116" s="9"/>
      <c r="I116" s="9">
        <v>-2734319040</v>
      </c>
      <c r="J116" s="9"/>
      <c r="K116" s="9">
        <v>337500</v>
      </c>
      <c r="L116" s="9"/>
      <c r="M116" s="9">
        <v>305680804409</v>
      </c>
      <c r="N116" s="9"/>
      <c r="O116" s="9">
        <v>319711485699</v>
      </c>
      <c r="P116" s="9"/>
      <c r="Q116" s="9">
        <v>-14030681289</v>
      </c>
    </row>
    <row r="117" spans="1:17">
      <c r="A117" s="1" t="s">
        <v>268</v>
      </c>
      <c r="C117" s="9">
        <v>1697976</v>
      </c>
      <c r="D117" s="9"/>
      <c r="E117" s="9">
        <v>1489793953975</v>
      </c>
      <c r="F117" s="9"/>
      <c r="G117" s="9">
        <v>1508078748955</v>
      </c>
      <c r="H117" s="9"/>
      <c r="I117" s="9">
        <v>-18284794979</v>
      </c>
      <c r="J117" s="9"/>
      <c r="K117" s="9">
        <v>1697976</v>
      </c>
      <c r="L117" s="9"/>
      <c r="M117" s="9">
        <v>1489793953975</v>
      </c>
      <c r="N117" s="9"/>
      <c r="O117" s="9">
        <v>1587028177595</v>
      </c>
      <c r="P117" s="9"/>
      <c r="Q117" s="9">
        <v>-97234223619</v>
      </c>
    </row>
    <row r="118" spans="1:17">
      <c r="A118" s="1" t="s">
        <v>271</v>
      </c>
      <c r="C118" s="9">
        <v>2148100</v>
      </c>
      <c r="D118" s="9"/>
      <c r="E118" s="9">
        <v>2093519427878</v>
      </c>
      <c r="F118" s="9"/>
      <c r="G118" s="9">
        <v>2116590269648</v>
      </c>
      <c r="H118" s="9"/>
      <c r="I118" s="9">
        <v>-23070841769</v>
      </c>
      <c r="J118" s="9"/>
      <c r="K118" s="9">
        <v>2148100</v>
      </c>
      <c r="L118" s="9"/>
      <c r="M118" s="9">
        <v>2093519427878</v>
      </c>
      <c r="N118" s="9"/>
      <c r="O118" s="9">
        <v>2081138259270</v>
      </c>
      <c r="P118" s="9"/>
      <c r="Q118" s="9">
        <v>12381168608</v>
      </c>
    </row>
    <row r="119" spans="1:17">
      <c r="A119" s="1" t="s">
        <v>215</v>
      </c>
      <c r="C119" s="9">
        <v>1133000</v>
      </c>
      <c r="D119" s="9"/>
      <c r="E119" s="9">
        <v>1058815449311</v>
      </c>
      <c r="F119" s="9"/>
      <c r="G119" s="9">
        <v>1049929987134</v>
      </c>
      <c r="H119" s="9"/>
      <c r="I119" s="9">
        <v>8885462177</v>
      </c>
      <c r="J119" s="9"/>
      <c r="K119" s="9">
        <v>1133000</v>
      </c>
      <c r="L119" s="9"/>
      <c r="M119" s="9">
        <v>1058815449311</v>
      </c>
      <c r="N119" s="9"/>
      <c r="O119" s="9">
        <v>1040263609534</v>
      </c>
      <c r="P119" s="9"/>
      <c r="Q119" s="9">
        <v>18551839777</v>
      </c>
    </row>
    <row r="120" spans="1:17">
      <c r="A120" s="1" t="s">
        <v>210</v>
      </c>
      <c r="C120" s="9">
        <v>500000</v>
      </c>
      <c r="D120" s="9"/>
      <c r="E120" s="9">
        <v>474981593750</v>
      </c>
      <c r="F120" s="9"/>
      <c r="G120" s="9">
        <v>474981593750</v>
      </c>
      <c r="H120" s="9"/>
      <c r="I120" s="9">
        <v>0</v>
      </c>
      <c r="J120" s="9"/>
      <c r="K120" s="9">
        <v>500000</v>
      </c>
      <c r="L120" s="9"/>
      <c r="M120" s="9">
        <v>474981593750</v>
      </c>
      <c r="N120" s="9"/>
      <c r="O120" s="9">
        <v>460501265154</v>
      </c>
      <c r="P120" s="9"/>
      <c r="Q120" s="9">
        <v>14480328596</v>
      </c>
    </row>
    <row r="121" spans="1:17">
      <c r="A121" s="1" t="s">
        <v>284</v>
      </c>
      <c r="C121" s="9">
        <v>44900</v>
      </c>
      <c r="D121" s="9"/>
      <c r="E121" s="9">
        <v>26028868342</v>
      </c>
      <c r="F121" s="9"/>
      <c r="G121" s="9">
        <v>25634932306</v>
      </c>
      <c r="H121" s="9"/>
      <c r="I121" s="9">
        <v>393936036</v>
      </c>
      <c r="J121" s="9"/>
      <c r="K121" s="9">
        <v>44900</v>
      </c>
      <c r="L121" s="9"/>
      <c r="M121" s="9">
        <v>26028868342</v>
      </c>
      <c r="N121" s="9"/>
      <c r="O121" s="9">
        <v>25634932306</v>
      </c>
      <c r="P121" s="9"/>
      <c r="Q121" s="9">
        <v>393936036</v>
      </c>
    </row>
    <row r="122" spans="1:17">
      <c r="A122" s="1" t="s">
        <v>109</v>
      </c>
      <c r="C122" s="9">
        <v>809275</v>
      </c>
      <c r="D122" s="9"/>
      <c r="E122" s="9">
        <v>747166560923</v>
      </c>
      <c r="F122" s="9"/>
      <c r="G122" s="9">
        <v>734178200492</v>
      </c>
      <c r="H122" s="9"/>
      <c r="I122" s="9">
        <v>12988360431</v>
      </c>
      <c r="J122" s="9"/>
      <c r="K122" s="9">
        <v>809275</v>
      </c>
      <c r="L122" s="9"/>
      <c r="M122" s="9">
        <v>747166560923</v>
      </c>
      <c r="N122" s="9"/>
      <c r="O122" s="9">
        <v>649561089280</v>
      </c>
      <c r="P122" s="9"/>
      <c r="Q122" s="9">
        <v>97605471643</v>
      </c>
    </row>
    <row r="123" spans="1:17">
      <c r="A123" s="1" t="s">
        <v>206</v>
      </c>
      <c r="C123" s="9">
        <v>1165143</v>
      </c>
      <c r="D123" s="9"/>
      <c r="E123" s="9">
        <v>1094527873891</v>
      </c>
      <c r="F123" s="9"/>
      <c r="G123" s="9">
        <v>1069712906326</v>
      </c>
      <c r="H123" s="9"/>
      <c r="I123" s="9">
        <v>24814967565</v>
      </c>
      <c r="J123" s="9"/>
      <c r="K123" s="9">
        <v>1165143</v>
      </c>
      <c r="L123" s="9"/>
      <c r="M123" s="9">
        <v>1094527873891</v>
      </c>
      <c r="N123" s="9"/>
      <c r="O123" s="9">
        <v>1040610930946</v>
      </c>
      <c r="P123" s="9"/>
      <c r="Q123" s="9">
        <v>53916942945</v>
      </c>
    </row>
    <row r="124" spans="1:17">
      <c r="A124" s="1" t="s">
        <v>286</v>
      </c>
      <c r="C124" s="9">
        <v>45200</v>
      </c>
      <c r="D124" s="9"/>
      <c r="E124" s="9">
        <v>27367539466</v>
      </c>
      <c r="F124" s="9"/>
      <c r="G124" s="9">
        <v>26971978107</v>
      </c>
      <c r="H124" s="9"/>
      <c r="I124" s="9">
        <v>395561359</v>
      </c>
      <c r="J124" s="9"/>
      <c r="K124" s="9">
        <v>45200</v>
      </c>
      <c r="L124" s="9"/>
      <c r="M124" s="9">
        <v>27367539466</v>
      </c>
      <c r="N124" s="9"/>
      <c r="O124" s="9">
        <v>26971978107</v>
      </c>
      <c r="P124" s="9"/>
      <c r="Q124" s="9">
        <v>395561359</v>
      </c>
    </row>
    <row r="125" spans="1:17">
      <c r="A125" s="1" t="s">
        <v>281</v>
      </c>
      <c r="C125" s="9">
        <v>8100</v>
      </c>
      <c r="D125" s="9"/>
      <c r="E125" s="9">
        <v>4767961234</v>
      </c>
      <c r="F125" s="9"/>
      <c r="G125" s="9">
        <v>4755046247</v>
      </c>
      <c r="H125" s="9"/>
      <c r="I125" s="9">
        <v>12914987</v>
      </c>
      <c r="J125" s="9"/>
      <c r="K125" s="9">
        <v>8100</v>
      </c>
      <c r="L125" s="9"/>
      <c r="M125" s="9">
        <v>4767961234</v>
      </c>
      <c r="N125" s="9"/>
      <c r="O125" s="9">
        <v>4755046247</v>
      </c>
      <c r="P125" s="9"/>
      <c r="Q125" s="9">
        <v>12914987</v>
      </c>
    </row>
    <row r="126" spans="1:17">
      <c r="A126" s="1" t="s">
        <v>205</v>
      </c>
      <c r="C126" s="9">
        <v>850000</v>
      </c>
      <c r="D126" s="9"/>
      <c r="E126" s="9">
        <v>810188603975</v>
      </c>
      <c r="F126" s="9"/>
      <c r="G126" s="9">
        <v>788971523493</v>
      </c>
      <c r="H126" s="9"/>
      <c r="I126" s="9">
        <v>21217080482</v>
      </c>
      <c r="J126" s="9"/>
      <c r="K126" s="9">
        <v>850000</v>
      </c>
      <c r="L126" s="9"/>
      <c r="M126" s="9">
        <v>810188603975</v>
      </c>
      <c r="N126" s="9"/>
      <c r="O126" s="9">
        <v>776146260265</v>
      </c>
      <c r="P126" s="9"/>
      <c r="Q126" s="9">
        <v>34042343710</v>
      </c>
    </row>
    <row r="127" spans="1:17">
      <c r="A127" s="1" t="s">
        <v>131</v>
      </c>
      <c r="C127" s="9">
        <v>290886</v>
      </c>
      <c r="D127" s="9"/>
      <c r="E127" s="9">
        <v>284658735226</v>
      </c>
      <c r="F127" s="9"/>
      <c r="G127" s="9">
        <v>278951773059</v>
      </c>
      <c r="H127" s="9"/>
      <c r="I127" s="9">
        <v>5706962167</v>
      </c>
      <c r="J127" s="9"/>
      <c r="K127" s="9">
        <v>290886</v>
      </c>
      <c r="L127" s="9"/>
      <c r="M127" s="9">
        <v>284658735226</v>
      </c>
      <c r="N127" s="9"/>
      <c r="O127" s="9">
        <v>245732489141</v>
      </c>
      <c r="P127" s="9"/>
      <c r="Q127" s="9">
        <v>38926246085</v>
      </c>
    </row>
    <row r="128" spans="1:17">
      <c r="A128" s="1" t="s">
        <v>88</v>
      </c>
      <c r="C128" s="9">
        <v>179000</v>
      </c>
      <c r="D128" s="9"/>
      <c r="E128" s="9">
        <v>113513821168</v>
      </c>
      <c r="F128" s="9"/>
      <c r="G128" s="9">
        <v>111075983676</v>
      </c>
      <c r="H128" s="9"/>
      <c r="I128" s="9">
        <v>2437837492</v>
      </c>
      <c r="J128" s="9"/>
      <c r="K128" s="9">
        <v>179000</v>
      </c>
      <c r="L128" s="9"/>
      <c r="M128" s="9">
        <v>113513821168</v>
      </c>
      <c r="N128" s="9"/>
      <c r="O128" s="9">
        <v>102954299312</v>
      </c>
      <c r="P128" s="9"/>
      <c r="Q128" s="9">
        <v>10559521856</v>
      </c>
    </row>
    <row r="129" spans="1:17">
      <c r="A129" s="1" t="s">
        <v>203</v>
      </c>
      <c r="C129" s="9">
        <v>500000</v>
      </c>
      <c r="D129" s="9"/>
      <c r="E129" s="9">
        <v>489441033425</v>
      </c>
      <c r="F129" s="9"/>
      <c r="G129" s="9">
        <v>480086395931</v>
      </c>
      <c r="H129" s="9"/>
      <c r="I129" s="9">
        <v>9354637494</v>
      </c>
      <c r="J129" s="9"/>
      <c r="K129" s="9">
        <v>500000</v>
      </c>
      <c r="L129" s="9"/>
      <c r="M129" s="9">
        <v>489441033425</v>
      </c>
      <c r="N129" s="9"/>
      <c r="O129" s="9">
        <v>460501265154</v>
      </c>
      <c r="P129" s="9"/>
      <c r="Q129" s="9">
        <v>28939768271</v>
      </c>
    </row>
    <row r="130" spans="1:17">
      <c r="A130" s="1" t="s">
        <v>191</v>
      </c>
      <c r="C130" s="9">
        <v>7447</v>
      </c>
      <c r="D130" s="9"/>
      <c r="E130" s="9">
        <v>7124104996</v>
      </c>
      <c r="F130" s="9"/>
      <c r="G130" s="9">
        <v>6997867552</v>
      </c>
      <c r="H130" s="9"/>
      <c r="I130" s="9">
        <v>126237444</v>
      </c>
      <c r="J130" s="9"/>
      <c r="K130" s="9">
        <v>7447</v>
      </c>
      <c r="L130" s="9"/>
      <c r="M130" s="9">
        <v>7124104996</v>
      </c>
      <c r="N130" s="9"/>
      <c r="O130" s="9">
        <v>6852860273</v>
      </c>
      <c r="P130" s="9"/>
      <c r="Q130" s="9">
        <v>271244723</v>
      </c>
    </row>
    <row r="131" spans="1:17">
      <c r="A131" s="1" t="s">
        <v>106</v>
      </c>
      <c r="C131" s="9">
        <v>1106461</v>
      </c>
      <c r="D131" s="9"/>
      <c r="E131" s="9">
        <v>1041062006013</v>
      </c>
      <c r="F131" s="9"/>
      <c r="G131" s="9">
        <v>1022263962076</v>
      </c>
      <c r="H131" s="9"/>
      <c r="I131" s="9">
        <v>18798043937</v>
      </c>
      <c r="J131" s="9"/>
      <c r="K131" s="9">
        <v>1106461</v>
      </c>
      <c r="L131" s="9"/>
      <c r="M131" s="9">
        <v>1041062006013</v>
      </c>
      <c r="N131" s="9"/>
      <c r="O131" s="9">
        <v>908734535185</v>
      </c>
      <c r="P131" s="9"/>
      <c r="Q131" s="9">
        <v>132327470828</v>
      </c>
    </row>
    <row r="132" spans="1:17">
      <c r="A132" s="1" t="s">
        <v>94</v>
      </c>
      <c r="C132" s="9">
        <v>2470925</v>
      </c>
      <c r="D132" s="9"/>
      <c r="E132" s="9">
        <v>2330930899427</v>
      </c>
      <c r="F132" s="9"/>
      <c r="G132" s="9">
        <v>2278598735877</v>
      </c>
      <c r="H132" s="9"/>
      <c r="I132" s="9">
        <v>52332163550</v>
      </c>
      <c r="J132" s="9"/>
      <c r="K132" s="9">
        <v>2470925</v>
      </c>
      <c r="L132" s="9"/>
      <c r="M132" s="9">
        <v>2330930899427</v>
      </c>
      <c r="N132" s="9"/>
      <c r="O132" s="9">
        <v>2025518417251</v>
      </c>
      <c r="P132" s="9"/>
      <c r="Q132" s="9">
        <v>305412482176</v>
      </c>
    </row>
    <row r="133" spans="1:17">
      <c r="A133" s="1" t="s">
        <v>122</v>
      </c>
      <c r="C133" s="9">
        <v>51500</v>
      </c>
      <c r="D133" s="9"/>
      <c r="E133" s="9">
        <v>39021582855</v>
      </c>
      <c r="F133" s="9"/>
      <c r="G133" s="9">
        <v>37887081818</v>
      </c>
      <c r="H133" s="9"/>
      <c r="I133" s="9">
        <v>1134501037</v>
      </c>
      <c r="J133" s="9"/>
      <c r="K133" s="9">
        <v>51500</v>
      </c>
      <c r="L133" s="9"/>
      <c r="M133" s="9">
        <v>39021582855</v>
      </c>
      <c r="N133" s="9"/>
      <c r="O133" s="9">
        <v>35904041216</v>
      </c>
      <c r="P133" s="9"/>
      <c r="Q133" s="9">
        <v>3117541639</v>
      </c>
    </row>
    <row r="134" spans="1:17">
      <c r="A134" s="1" t="s">
        <v>128</v>
      </c>
      <c r="C134" s="9">
        <v>1623872</v>
      </c>
      <c r="D134" s="9"/>
      <c r="E134" s="9">
        <v>1201537525016</v>
      </c>
      <c r="F134" s="9"/>
      <c r="G134" s="9">
        <v>1169402343423</v>
      </c>
      <c r="H134" s="9"/>
      <c r="I134" s="9">
        <v>32135181593</v>
      </c>
      <c r="J134" s="9"/>
      <c r="K134" s="9">
        <v>1623872</v>
      </c>
      <c r="L134" s="9"/>
      <c r="M134" s="9">
        <v>1201537525016</v>
      </c>
      <c r="N134" s="9"/>
      <c r="O134" s="9">
        <v>1033854878513</v>
      </c>
      <c r="P134" s="9"/>
      <c r="Q134" s="9">
        <v>167682646503</v>
      </c>
    </row>
    <row r="135" spans="1:17">
      <c r="A135" s="1" t="s">
        <v>85</v>
      </c>
      <c r="C135" s="9">
        <v>151900</v>
      </c>
      <c r="D135" s="9"/>
      <c r="E135" s="9">
        <v>99537731763</v>
      </c>
      <c r="F135" s="9"/>
      <c r="G135" s="9">
        <v>97324708417</v>
      </c>
      <c r="H135" s="9"/>
      <c r="I135" s="9">
        <v>2213023346</v>
      </c>
      <c r="J135" s="9"/>
      <c r="K135" s="9">
        <v>151900</v>
      </c>
      <c r="L135" s="9"/>
      <c r="M135" s="9">
        <v>99537731763</v>
      </c>
      <c r="N135" s="9"/>
      <c r="O135" s="9">
        <v>89464174455</v>
      </c>
      <c r="P135" s="9"/>
      <c r="Q135" s="9">
        <v>10073557308</v>
      </c>
    </row>
    <row r="136" spans="1:17">
      <c r="A136" s="1" t="s">
        <v>196</v>
      </c>
      <c r="C136" s="9">
        <v>1586002</v>
      </c>
      <c r="D136" s="9"/>
      <c r="E136" s="9">
        <v>1452918193486</v>
      </c>
      <c r="F136" s="9"/>
      <c r="G136" s="9">
        <v>1432949709460</v>
      </c>
      <c r="H136" s="9"/>
      <c r="I136" s="9">
        <v>19968484026</v>
      </c>
      <c r="J136" s="9"/>
      <c r="K136" s="9">
        <v>1586002</v>
      </c>
      <c r="L136" s="9"/>
      <c r="M136" s="9">
        <v>1452918193486</v>
      </c>
      <c r="N136" s="9"/>
      <c r="O136" s="9">
        <v>1423206111360</v>
      </c>
      <c r="P136" s="9"/>
      <c r="Q136" s="9">
        <v>29712082126</v>
      </c>
    </row>
    <row r="137" spans="1:17">
      <c r="A137" s="1" t="s">
        <v>192</v>
      </c>
      <c r="C137" s="9">
        <v>736380</v>
      </c>
      <c r="D137" s="9"/>
      <c r="E137" s="9">
        <v>705159617205</v>
      </c>
      <c r="F137" s="9"/>
      <c r="G137" s="9">
        <v>681861456844</v>
      </c>
      <c r="H137" s="9"/>
      <c r="I137" s="9">
        <v>23298160361</v>
      </c>
      <c r="J137" s="9"/>
      <c r="K137" s="9">
        <v>736380</v>
      </c>
      <c r="L137" s="9"/>
      <c r="M137" s="9">
        <v>705159617205</v>
      </c>
      <c r="N137" s="9"/>
      <c r="O137" s="9">
        <v>670752680398</v>
      </c>
      <c r="P137" s="9"/>
      <c r="Q137" s="9">
        <v>34406936807</v>
      </c>
    </row>
    <row r="138" spans="1:17">
      <c r="A138" s="1" t="s">
        <v>97</v>
      </c>
      <c r="C138" s="9">
        <v>7257133</v>
      </c>
      <c r="D138" s="9"/>
      <c r="E138" s="9">
        <v>6724779413139</v>
      </c>
      <c r="F138" s="9"/>
      <c r="G138" s="9">
        <v>6562336700114</v>
      </c>
      <c r="H138" s="9"/>
      <c r="I138" s="9">
        <v>162442713025</v>
      </c>
      <c r="J138" s="9"/>
      <c r="K138" s="9">
        <v>7257133</v>
      </c>
      <c r="L138" s="9"/>
      <c r="M138" s="9">
        <v>6724779413139</v>
      </c>
      <c r="N138" s="9"/>
      <c r="O138" s="9">
        <v>5850679922912</v>
      </c>
      <c r="P138" s="9"/>
      <c r="Q138" s="9">
        <v>874099490227</v>
      </c>
    </row>
    <row r="139" spans="1:17" ht="22.5" thickBot="1">
      <c r="E139" s="4">
        <f>SUM(E8:E138)</f>
        <v>253402205061895</v>
      </c>
      <c r="G139" s="4">
        <f>SUM(G8:G138)</f>
        <v>251480060173400</v>
      </c>
      <c r="I139" s="4">
        <f>SUM(I8:I138)</f>
        <v>1922144888528</v>
      </c>
      <c r="M139" s="4">
        <f>SUM(M8:M138)</f>
        <v>253402205061895</v>
      </c>
      <c r="O139" s="4">
        <f>SUM(O8:O138)</f>
        <v>244348262720860</v>
      </c>
      <c r="Q139" s="4">
        <f>M139-O139</f>
        <v>9053942341035</v>
      </c>
    </row>
    <row r="140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44"/>
  <sheetViews>
    <sheetView rightToLeft="1" workbookViewId="0">
      <selection activeCell="I150" sqref="I150"/>
    </sheetView>
  </sheetViews>
  <sheetFormatPr defaultRowHeight="21.75"/>
  <cols>
    <col min="1" max="1" width="34.42578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20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0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0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20" ht="22.5">
      <c r="A6" s="11" t="s">
        <v>3</v>
      </c>
      <c r="C6" s="13" t="s">
        <v>388</v>
      </c>
      <c r="D6" s="13" t="s">
        <v>388</v>
      </c>
      <c r="E6" s="13" t="s">
        <v>388</v>
      </c>
      <c r="F6" s="13" t="s">
        <v>388</v>
      </c>
      <c r="G6" s="13" t="s">
        <v>388</v>
      </c>
      <c r="H6" s="13" t="s">
        <v>388</v>
      </c>
      <c r="I6" s="13" t="s">
        <v>388</v>
      </c>
      <c r="K6" s="13" t="s">
        <v>389</v>
      </c>
      <c r="L6" s="13" t="s">
        <v>389</v>
      </c>
      <c r="M6" s="13" t="s">
        <v>389</v>
      </c>
      <c r="N6" s="13" t="s">
        <v>389</v>
      </c>
      <c r="O6" s="13" t="s">
        <v>389</v>
      </c>
      <c r="P6" s="13" t="s">
        <v>389</v>
      </c>
      <c r="Q6" s="13" t="s">
        <v>389</v>
      </c>
    </row>
    <row r="7" spans="1:20" ht="22.5">
      <c r="A7" s="13" t="s">
        <v>3</v>
      </c>
      <c r="C7" s="14" t="s">
        <v>7</v>
      </c>
      <c r="E7" s="14" t="s">
        <v>449</v>
      </c>
      <c r="G7" s="14" t="s">
        <v>450</v>
      </c>
      <c r="I7" s="14" t="s">
        <v>452</v>
      </c>
      <c r="K7" s="14" t="s">
        <v>7</v>
      </c>
      <c r="M7" s="14" t="s">
        <v>449</v>
      </c>
      <c r="O7" s="14" t="s">
        <v>450</v>
      </c>
      <c r="Q7" s="14" t="s">
        <v>452</v>
      </c>
    </row>
    <row r="8" spans="1:20">
      <c r="A8" s="1" t="s">
        <v>42</v>
      </c>
      <c r="C8" s="9">
        <v>286998</v>
      </c>
      <c r="D8" s="9"/>
      <c r="E8" s="9">
        <v>10524257907</v>
      </c>
      <c r="F8" s="9"/>
      <c r="G8" s="9">
        <v>10031167035</v>
      </c>
      <c r="H8" s="9"/>
      <c r="I8" s="9">
        <v>493090872</v>
      </c>
      <c r="J8" s="9"/>
      <c r="K8" s="9">
        <v>21592641</v>
      </c>
      <c r="L8" s="9"/>
      <c r="M8" s="9">
        <v>914605808438</v>
      </c>
      <c r="N8" s="9"/>
      <c r="O8" s="9">
        <v>895056679095</v>
      </c>
      <c r="P8" s="9"/>
      <c r="Q8" s="9">
        <v>19549129343</v>
      </c>
    </row>
    <row r="9" spans="1:20">
      <c r="A9" s="1" t="s">
        <v>38</v>
      </c>
      <c r="C9" s="9">
        <v>33480</v>
      </c>
      <c r="D9" s="9"/>
      <c r="E9" s="9">
        <v>2256499408</v>
      </c>
      <c r="F9" s="9"/>
      <c r="G9" s="9">
        <v>2389402348</v>
      </c>
      <c r="H9" s="9"/>
      <c r="I9" s="9">
        <v>-132902940</v>
      </c>
      <c r="J9" s="9"/>
      <c r="K9" s="9">
        <v>1533474</v>
      </c>
      <c r="L9" s="9"/>
      <c r="M9" s="9">
        <v>101792052382</v>
      </c>
      <c r="N9" s="9"/>
      <c r="O9" s="9">
        <v>58500618386</v>
      </c>
      <c r="P9" s="9"/>
      <c r="Q9" s="9">
        <v>43291433996</v>
      </c>
    </row>
    <row r="10" spans="1:20">
      <c r="A10" s="1" t="s">
        <v>22</v>
      </c>
      <c r="C10" s="9">
        <v>900968</v>
      </c>
      <c r="D10" s="9"/>
      <c r="E10" s="9">
        <v>134716501150</v>
      </c>
      <c r="F10" s="9"/>
      <c r="G10" s="9">
        <v>138831356393</v>
      </c>
      <c r="H10" s="9"/>
      <c r="I10" s="9">
        <v>-4114855243</v>
      </c>
      <c r="J10" s="9"/>
      <c r="K10" s="9">
        <v>1548429</v>
      </c>
      <c r="L10" s="9"/>
      <c r="M10" s="9">
        <v>250847551392</v>
      </c>
      <c r="N10" s="9"/>
      <c r="O10" s="9">
        <v>265700117678</v>
      </c>
      <c r="P10" s="9"/>
      <c r="Q10" s="9">
        <v>-14852566286</v>
      </c>
    </row>
    <row r="11" spans="1:20">
      <c r="A11" s="1" t="s">
        <v>39</v>
      </c>
      <c r="C11" s="9">
        <v>1628850</v>
      </c>
      <c r="D11" s="9"/>
      <c r="E11" s="9">
        <v>41286119901</v>
      </c>
      <c r="F11" s="9"/>
      <c r="G11" s="9">
        <v>38589409246</v>
      </c>
      <c r="H11" s="9"/>
      <c r="I11" s="9">
        <v>2696710655</v>
      </c>
      <c r="J11" s="9"/>
      <c r="K11" s="9">
        <v>48457992</v>
      </c>
      <c r="L11" s="9"/>
      <c r="M11" s="9">
        <v>1218757328703</v>
      </c>
      <c r="N11" s="9"/>
      <c r="O11" s="9">
        <v>1186264581696</v>
      </c>
      <c r="P11" s="9"/>
      <c r="Q11" s="9">
        <v>32492747007</v>
      </c>
    </row>
    <row r="12" spans="1:20">
      <c r="A12" s="1" t="s">
        <v>15</v>
      </c>
      <c r="C12" s="9">
        <v>3871461</v>
      </c>
      <c r="D12" s="9"/>
      <c r="E12" s="9">
        <v>58508492811</v>
      </c>
      <c r="F12" s="9"/>
      <c r="G12" s="9">
        <v>59954722044</v>
      </c>
      <c r="H12" s="9"/>
      <c r="I12" s="9">
        <v>-1446229233</v>
      </c>
      <c r="J12" s="9"/>
      <c r="K12" s="9">
        <v>11806383</v>
      </c>
      <c r="L12" s="9"/>
      <c r="M12" s="9">
        <v>193568614715</v>
      </c>
      <c r="N12" s="9"/>
      <c r="O12" s="9">
        <v>190423641860</v>
      </c>
      <c r="P12" s="9"/>
      <c r="Q12" s="9">
        <v>3144972855</v>
      </c>
    </row>
    <row r="13" spans="1:20">
      <c r="A13" s="1" t="s">
        <v>28</v>
      </c>
      <c r="C13" s="9">
        <v>1081281</v>
      </c>
      <c r="D13" s="9"/>
      <c r="E13" s="9">
        <v>7410747888</v>
      </c>
      <c r="F13" s="9"/>
      <c r="G13" s="9">
        <v>7761189127</v>
      </c>
      <c r="H13" s="9"/>
      <c r="I13" s="9">
        <v>-350441239</v>
      </c>
      <c r="J13" s="9"/>
      <c r="K13" s="9">
        <v>44457712</v>
      </c>
      <c r="L13" s="9"/>
      <c r="M13" s="9">
        <v>339191352235</v>
      </c>
      <c r="N13" s="9"/>
      <c r="O13" s="9">
        <v>324965063583</v>
      </c>
      <c r="P13" s="9"/>
      <c r="Q13" s="9">
        <v>14226288652</v>
      </c>
    </row>
    <row r="14" spans="1:20">
      <c r="A14" s="1" t="s">
        <v>33</v>
      </c>
      <c r="C14" s="9">
        <v>185071969</v>
      </c>
      <c r="D14" s="9"/>
      <c r="E14" s="9">
        <v>2150000053092</v>
      </c>
      <c r="F14" s="9"/>
      <c r="G14" s="9">
        <v>2025373109849</v>
      </c>
      <c r="H14" s="9"/>
      <c r="I14" s="9">
        <v>124626943243</v>
      </c>
      <c r="J14" s="9"/>
      <c r="K14" s="9">
        <v>0</v>
      </c>
      <c r="L14" s="9"/>
      <c r="M14" s="9">
        <v>7900000317472</v>
      </c>
      <c r="N14" s="9"/>
      <c r="O14" s="9">
        <v>7511939343519</v>
      </c>
      <c r="P14" s="9"/>
      <c r="Q14" s="9">
        <v>388060973953</v>
      </c>
    </row>
    <row r="15" spans="1:20">
      <c r="A15" s="1" t="s">
        <v>21</v>
      </c>
      <c r="C15" s="9">
        <v>38000</v>
      </c>
      <c r="D15" s="9"/>
      <c r="E15" s="9">
        <v>462477474</v>
      </c>
      <c r="F15" s="9"/>
      <c r="G15" s="9">
        <v>483529253</v>
      </c>
      <c r="H15" s="9"/>
      <c r="I15" s="9">
        <v>-21051779</v>
      </c>
      <c r="J15" s="9"/>
      <c r="K15" s="9">
        <v>15531823</v>
      </c>
      <c r="L15" s="9"/>
      <c r="M15" s="9">
        <v>1804074517946</v>
      </c>
      <c r="N15" s="9"/>
      <c r="O15" s="9">
        <v>1750282681479</v>
      </c>
      <c r="P15" s="9"/>
      <c r="Q15" s="9">
        <v>53791836467</v>
      </c>
      <c r="T15" s="3"/>
    </row>
    <row r="16" spans="1:20">
      <c r="A16" s="1" t="s">
        <v>26</v>
      </c>
      <c r="C16" s="9">
        <v>6958000</v>
      </c>
      <c r="D16" s="9"/>
      <c r="E16" s="9">
        <v>8654221487</v>
      </c>
      <c r="F16" s="9"/>
      <c r="G16" s="9">
        <v>9309611782</v>
      </c>
      <c r="H16" s="9"/>
      <c r="I16" s="9">
        <v>-655390295</v>
      </c>
      <c r="J16" s="9"/>
      <c r="K16" s="9">
        <v>1217986659</v>
      </c>
      <c r="L16" s="9"/>
      <c r="M16" s="9">
        <v>1719736253011</v>
      </c>
      <c r="N16" s="9"/>
      <c r="O16" s="9">
        <v>1573029662727</v>
      </c>
      <c r="P16" s="9"/>
      <c r="Q16" s="9">
        <v>146706590284</v>
      </c>
    </row>
    <row r="17" spans="1:17">
      <c r="A17" s="1" t="s">
        <v>18</v>
      </c>
      <c r="C17" s="9">
        <v>2000000</v>
      </c>
      <c r="D17" s="9"/>
      <c r="E17" s="9">
        <v>2278470231</v>
      </c>
      <c r="F17" s="9"/>
      <c r="G17" s="9">
        <v>2438345142</v>
      </c>
      <c r="H17" s="9"/>
      <c r="I17" s="9">
        <v>-159874911</v>
      </c>
      <c r="J17" s="9"/>
      <c r="K17" s="9">
        <v>2000000</v>
      </c>
      <c r="L17" s="9"/>
      <c r="M17" s="9">
        <v>2278470231</v>
      </c>
      <c r="N17" s="9"/>
      <c r="O17" s="9">
        <v>2438345142</v>
      </c>
      <c r="P17" s="9"/>
      <c r="Q17" s="9">
        <v>-159874911</v>
      </c>
    </row>
    <row r="18" spans="1:17">
      <c r="A18" s="1" t="s">
        <v>453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48535847</v>
      </c>
      <c r="L18" s="9"/>
      <c r="M18" s="9">
        <v>325747411636</v>
      </c>
      <c r="N18" s="9"/>
      <c r="O18" s="9">
        <v>317124873695</v>
      </c>
      <c r="P18" s="9"/>
      <c r="Q18" s="9">
        <v>8622537941</v>
      </c>
    </row>
    <row r="19" spans="1:17">
      <c r="A19" s="1" t="s">
        <v>454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12069215</v>
      </c>
      <c r="L19" s="9"/>
      <c r="M19" s="9">
        <v>34216199062</v>
      </c>
      <c r="N19" s="9"/>
      <c r="O19" s="9">
        <v>31601688404</v>
      </c>
      <c r="P19" s="9"/>
      <c r="Q19" s="9">
        <v>2614510658</v>
      </c>
    </row>
    <row r="20" spans="1:17">
      <c r="A20" s="1" t="s">
        <v>455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42820359</v>
      </c>
      <c r="L20" s="9"/>
      <c r="M20" s="9">
        <v>803930196995</v>
      </c>
      <c r="N20" s="9"/>
      <c r="O20" s="9">
        <v>771641610475</v>
      </c>
      <c r="P20" s="9"/>
      <c r="Q20" s="9">
        <v>32288586520</v>
      </c>
    </row>
    <row r="21" spans="1:17">
      <c r="A21" s="1" t="s">
        <v>440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30228845</v>
      </c>
      <c r="L21" s="9"/>
      <c r="M21" s="9">
        <v>129612320365</v>
      </c>
      <c r="N21" s="9"/>
      <c r="O21" s="9">
        <v>137375004301</v>
      </c>
      <c r="P21" s="9"/>
      <c r="Q21" s="9">
        <v>-7762683936</v>
      </c>
    </row>
    <row r="22" spans="1:17">
      <c r="A22" s="1" t="s">
        <v>34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4092735</v>
      </c>
      <c r="L22" s="9"/>
      <c r="M22" s="9">
        <v>1459141733781</v>
      </c>
      <c r="N22" s="9"/>
      <c r="O22" s="9">
        <v>1398060933838</v>
      </c>
      <c r="P22" s="9"/>
      <c r="Q22" s="9">
        <v>61080799943</v>
      </c>
    </row>
    <row r="23" spans="1:17">
      <c r="A23" s="1" t="s">
        <v>456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11661854</v>
      </c>
      <c r="L23" s="9"/>
      <c r="M23" s="9">
        <v>40396828894</v>
      </c>
      <c r="N23" s="9"/>
      <c r="O23" s="9">
        <v>39731058021</v>
      </c>
      <c r="P23" s="9"/>
      <c r="Q23" s="9">
        <v>665770873</v>
      </c>
    </row>
    <row r="24" spans="1:17">
      <c r="A24" s="1" t="s">
        <v>457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64161723</v>
      </c>
      <c r="L24" s="9"/>
      <c r="M24" s="9">
        <v>166758019670</v>
      </c>
      <c r="N24" s="9"/>
      <c r="O24" s="9">
        <v>160118787480</v>
      </c>
      <c r="P24" s="9"/>
      <c r="Q24" s="9">
        <v>6639232190</v>
      </c>
    </row>
    <row r="25" spans="1:17">
      <c r="A25" s="1" t="s">
        <v>430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91414077</v>
      </c>
      <c r="L25" s="9"/>
      <c r="M25" s="9">
        <v>2022626037971</v>
      </c>
      <c r="N25" s="9"/>
      <c r="O25" s="9">
        <v>2066700328743</v>
      </c>
      <c r="P25" s="9"/>
      <c r="Q25" s="9">
        <v>-44074290772</v>
      </c>
    </row>
    <row r="26" spans="1:17">
      <c r="A26" s="1" t="s">
        <v>458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853724</v>
      </c>
      <c r="L26" s="9"/>
      <c r="M26" s="9">
        <v>25919437511</v>
      </c>
      <c r="N26" s="9"/>
      <c r="O26" s="9">
        <v>25400691210</v>
      </c>
      <c r="P26" s="9"/>
      <c r="Q26" s="9">
        <v>518746301</v>
      </c>
    </row>
    <row r="27" spans="1:17">
      <c r="A27" s="1" t="s">
        <v>432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5000000</v>
      </c>
      <c r="L27" s="9"/>
      <c r="M27" s="9">
        <v>266720131336</v>
      </c>
      <c r="N27" s="9"/>
      <c r="O27" s="9">
        <v>268801358424</v>
      </c>
      <c r="P27" s="9"/>
      <c r="Q27" s="9">
        <v>-2081227088</v>
      </c>
    </row>
    <row r="28" spans="1:17">
      <c r="A28" s="1" t="s">
        <v>459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176558246</v>
      </c>
      <c r="L28" s="9"/>
      <c r="M28" s="9">
        <v>414255750663</v>
      </c>
      <c r="N28" s="9"/>
      <c r="O28" s="9">
        <v>405924200658</v>
      </c>
      <c r="P28" s="9"/>
      <c r="Q28" s="9">
        <v>8331550005</v>
      </c>
    </row>
    <row r="29" spans="1:17">
      <c r="A29" s="1" t="s">
        <v>460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332059</v>
      </c>
      <c r="L29" s="9"/>
      <c r="M29" s="9">
        <v>4085167053</v>
      </c>
      <c r="N29" s="9"/>
      <c r="O29" s="9">
        <v>4085167053</v>
      </c>
      <c r="P29" s="9"/>
      <c r="Q29" s="9">
        <v>0</v>
      </c>
    </row>
    <row r="30" spans="1:17">
      <c r="A30" s="1" t="s">
        <v>29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1201760</v>
      </c>
      <c r="L30" s="9"/>
      <c r="M30" s="9">
        <v>26134314149</v>
      </c>
      <c r="N30" s="9"/>
      <c r="O30" s="9">
        <v>25627722489</v>
      </c>
      <c r="P30" s="9"/>
      <c r="Q30" s="9">
        <v>506591660</v>
      </c>
    </row>
    <row r="31" spans="1:17">
      <c r="A31" s="1" t="s">
        <v>461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10853575</v>
      </c>
      <c r="L31" s="9"/>
      <c r="M31" s="9">
        <v>363755398710</v>
      </c>
      <c r="N31" s="9"/>
      <c r="O31" s="9">
        <v>357357580504</v>
      </c>
      <c r="P31" s="9"/>
      <c r="Q31" s="9">
        <v>6397818206</v>
      </c>
    </row>
    <row r="32" spans="1:17">
      <c r="A32" s="1" t="s">
        <v>462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51054669</v>
      </c>
      <c r="L32" s="9"/>
      <c r="M32" s="9">
        <v>286667614883</v>
      </c>
      <c r="N32" s="9"/>
      <c r="O32" s="9">
        <v>278356489392</v>
      </c>
      <c r="P32" s="9"/>
      <c r="Q32" s="9">
        <v>8311125491</v>
      </c>
    </row>
    <row r="33" spans="1:17">
      <c r="A33" s="1" t="s">
        <v>463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9127600</v>
      </c>
      <c r="L33" s="9"/>
      <c r="M33" s="9">
        <v>19697360800</v>
      </c>
      <c r="N33" s="9"/>
      <c r="O33" s="9">
        <v>19697360800</v>
      </c>
      <c r="P33" s="9"/>
      <c r="Q33" s="9">
        <v>0</v>
      </c>
    </row>
    <row r="34" spans="1:17">
      <c r="A34" s="1" t="s">
        <v>435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2400000</v>
      </c>
      <c r="L34" s="9"/>
      <c r="M34" s="9">
        <v>83190111425</v>
      </c>
      <c r="N34" s="9"/>
      <c r="O34" s="9">
        <v>84905505722</v>
      </c>
      <c r="P34" s="9"/>
      <c r="Q34" s="9">
        <v>-1715394297</v>
      </c>
    </row>
    <row r="35" spans="1:17">
      <c r="A35" s="1" t="s">
        <v>20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525705</v>
      </c>
      <c r="L35" s="9"/>
      <c r="M35" s="9">
        <v>2766440502</v>
      </c>
      <c r="N35" s="9"/>
      <c r="O35" s="9">
        <v>2790229084</v>
      </c>
      <c r="P35" s="9"/>
      <c r="Q35" s="9">
        <v>-23788582</v>
      </c>
    </row>
    <row r="36" spans="1:17">
      <c r="A36" s="1" t="s">
        <v>35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2163500</v>
      </c>
      <c r="L36" s="9"/>
      <c r="M36" s="9">
        <v>609365032500</v>
      </c>
      <c r="N36" s="9"/>
      <c r="O36" s="9">
        <v>595705933283</v>
      </c>
      <c r="P36" s="9"/>
      <c r="Q36" s="9">
        <v>13659099217</v>
      </c>
    </row>
    <row r="37" spans="1:17">
      <c r="A37" s="1" t="s">
        <v>464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12618139</v>
      </c>
      <c r="L37" s="9"/>
      <c r="M37" s="9">
        <v>1225272283790</v>
      </c>
      <c r="N37" s="9"/>
      <c r="O37" s="9">
        <v>1168356556421</v>
      </c>
      <c r="P37" s="9"/>
      <c r="Q37" s="9">
        <v>56915727369</v>
      </c>
    </row>
    <row r="38" spans="1:17">
      <c r="A38" s="1" t="s">
        <v>465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2387020</v>
      </c>
      <c r="L38" s="9"/>
      <c r="M38" s="9">
        <v>2457815591100</v>
      </c>
      <c r="N38" s="9"/>
      <c r="O38" s="9">
        <v>2408701143365</v>
      </c>
      <c r="P38" s="9"/>
      <c r="Q38" s="9">
        <v>49114447735</v>
      </c>
    </row>
    <row r="39" spans="1:17">
      <c r="A39" s="1" t="s">
        <v>466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2642606</v>
      </c>
      <c r="L39" s="9"/>
      <c r="M39" s="9">
        <v>47021460906</v>
      </c>
      <c r="N39" s="9"/>
      <c r="O39" s="9">
        <v>46383413145</v>
      </c>
      <c r="P39" s="9"/>
      <c r="Q39" s="9">
        <v>638047761</v>
      </c>
    </row>
    <row r="40" spans="1:17">
      <c r="A40" s="1" t="s">
        <v>40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1675000</v>
      </c>
      <c r="L40" s="9"/>
      <c r="M40" s="9">
        <v>10495666150</v>
      </c>
      <c r="N40" s="9"/>
      <c r="O40" s="9">
        <v>4262881049</v>
      </c>
      <c r="P40" s="9"/>
      <c r="Q40" s="9">
        <v>6232785101</v>
      </c>
    </row>
    <row r="41" spans="1:17">
      <c r="A41" s="1" t="s">
        <v>467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1000000</v>
      </c>
      <c r="L41" s="9"/>
      <c r="M41" s="9">
        <v>13648109180</v>
      </c>
      <c r="N41" s="9"/>
      <c r="O41" s="9">
        <v>13123942935</v>
      </c>
      <c r="P41" s="9"/>
      <c r="Q41" s="9">
        <v>524166245</v>
      </c>
    </row>
    <row r="42" spans="1:17">
      <c r="A42" s="1" t="s">
        <v>468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6032331</v>
      </c>
      <c r="L42" s="9"/>
      <c r="M42" s="9">
        <v>214551086524</v>
      </c>
      <c r="N42" s="9"/>
      <c r="O42" s="9">
        <v>207146040518</v>
      </c>
      <c r="P42" s="9"/>
      <c r="Q42" s="9">
        <v>7405046006</v>
      </c>
    </row>
    <row r="43" spans="1:17">
      <c r="A43" s="1" t="s">
        <v>438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23214223</v>
      </c>
      <c r="L43" s="9"/>
      <c r="M43" s="9">
        <v>945499626719</v>
      </c>
      <c r="N43" s="9"/>
      <c r="O43" s="9">
        <v>1009356853250</v>
      </c>
      <c r="P43" s="9"/>
      <c r="Q43" s="9">
        <v>-63857226531</v>
      </c>
    </row>
    <row r="44" spans="1:17">
      <c r="A44" s="1" t="s">
        <v>469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2518551</v>
      </c>
      <c r="L44" s="9"/>
      <c r="M44" s="9">
        <v>36036036324</v>
      </c>
      <c r="N44" s="9"/>
      <c r="O44" s="9">
        <v>35818927481</v>
      </c>
      <c r="P44" s="9"/>
      <c r="Q44" s="9">
        <v>217108843</v>
      </c>
    </row>
    <row r="45" spans="1:17">
      <c r="A45" s="1" t="s">
        <v>30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2760000</v>
      </c>
      <c r="L45" s="9"/>
      <c r="M45" s="9">
        <v>154560575169</v>
      </c>
      <c r="N45" s="9"/>
      <c r="O45" s="9">
        <v>151660302382</v>
      </c>
      <c r="P45" s="9"/>
      <c r="Q45" s="9">
        <v>2900272787</v>
      </c>
    </row>
    <row r="46" spans="1:17">
      <c r="A46" s="1" t="s">
        <v>443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12547587</v>
      </c>
      <c r="L46" s="9"/>
      <c r="M46" s="9">
        <v>724441940340</v>
      </c>
      <c r="N46" s="9"/>
      <c r="O46" s="9">
        <v>780068085585</v>
      </c>
      <c r="P46" s="9"/>
      <c r="Q46" s="9">
        <v>-55626145245</v>
      </c>
    </row>
    <row r="47" spans="1:17">
      <c r="A47" s="1" t="s">
        <v>470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14097168</v>
      </c>
      <c r="L47" s="9"/>
      <c r="M47" s="9">
        <v>96481454068</v>
      </c>
      <c r="N47" s="9"/>
      <c r="O47" s="9">
        <v>91385632800</v>
      </c>
      <c r="P47" s="9"/>
      <c r="Q47" s="9">
        <v>5095821268</v>
      </c>
    </row>
    <row r="48" spans="1:17">
      <c r="A48" s="1" t="s">
        <v>31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52788579</v>
      </c>
      <c r="L48" s="9"/>
      <c r="M48" s="9">
        <v>745975907155</v>
      </c>
      <c r="N48" s="9"/>
      <c r="O48" s="9">
        <v>727809583288</v>
      </c>
      <c r="P48" s="9"/>
      <c r="Q48" s="9">
        <v>18166323867</v>
      </c>
    </row>
    <row r="49" spans="1:17">
      <c r="A49" s="1" t="s">
        <v>471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160271052</v>
      </c>
      <c r="L49" s="9"/>
      <c r="M49" s="9">
        <v>1276190453382</v>
      </c>
      <c r="N49" s="9"/>
      <c r="O49" s="9">
        <v>1234625549334</v>
      </c>
      <c r="P49" s="9"/>
      <c r="Q49" s="9">
        <v>41564904048</v>
      </c>
    </row>
    <row r="50" spans="1:17">
      <c r="A50" s="1" t="s">
        <v>472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154073683</v>
      </c>
      <c r="L50" s="9"/>
      <c r="M50" s="9">
        <v>1424727206042</v>
      </c>
      <c r="N50" s="9"/>
      <c r="O50" s="9">
        <v>1385169221271</v>
      </c>
      <c r="P50" s="9"/>
      <c r="Q50" s="9">
        <v>39557984771</v>
      </c>
    </row>
    <row r="51" spans="1:17">
      <c r="A51" s="1" t="s">
        <v>473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176670710</v>
      </c>
      <c r="L51" s="9"/>
      <c r="M51" s="9">
        <v>990711894014</v>
      </c>
      <c r="N51" s="9"/>
      <c r="O51" s="9">
        <v>982166722283</v>
      </c>
      <c r="P51" s="9"/>
      <c r="Q51" s="9">
        <v>8545171731</v>
      </c>
    </row>
    <row r="52" spans="1:17">
      <c r="A52" s="1" t="s">
        <v>474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113095655</v>
      </c>
      <c r="L52" s="9"/>
      <c r="M52" s="9">
        <v>340059527527</v>
      </c>
      <c r="N52" s="9"/>
      <c r="O52" s="9">
        <v>333513329794</v>
      </c>
      <c r="P52" s="9"/>
      <c r="Q52" s="9">
        <v>6546197733</v>
      </c>
    </row>
    <row r="53" spans="1:17">
      <c r="A53" s="1" t="s">
        <v>475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72933034</v>
      </c>
      <c r="L53" s="9"/>
      <c r="M53" s="9">
        <v>1124998196854</v>
      </c>
      <c r="N53" s="9"/>
      <c r="O53" s="9">
        <v>1085468328731</v>
      </c>
      <c r="P53" s="9"/>
      <c r="Q53" s="9">
        <v>39529868123</v>
      </c>
    </row>
    <row r="54" spans="1:17">
      <c r="A54" s="1" t="s">
        <v>476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33798763</v>
      </c>
      <c r="L54" s="9"/>
      <c r="M54" s="9">
        <v>590317850270</v>
      </c>
      <c r="N54" s="9"/>
      <c r="O54" s="9">
        <v>569870989247</v>
      </c>
      <c r="P54" s="9"/>
      <c r="Q54" s="9">
        <v>20446861023</v>
      </c>
    </row>
    <row r="55" spans="1:17">
      <c r="A55" s="1" t="s">
        <v>477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10011193</v>
      </c>
      <c r="L55" s="9"/>
      <c r="M55" s="9">
        <v>293400886985</v>
      </c>
      <c r="N55" s="9"/>
      <c r="O55" s="9">
        <v>280386036871</v>
      </c>
      <c r="P55" s="9"/>
      <c r="Q55" s="9">
        <v>13014850114</v>
      </c>
    </row>
    <row r="56" spans="1:17">
      <c r="A56" s="1" t="s">
        <v>41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311300176</v>
      </c>
      <c r="L56" s="9"/>
      <c r="M56" s="9">
        <v>2059941902324</v>
      </c>
      <c r="N56" s="9"/>
      <c r="O56" s="9">
        <v>1981112665127</v>
      </c>
      <c r="P56" s="9"/>
      <c r="Q56" s="9">
        <v>78829237197</v>
      </c>
    </row>
    <row r="57" spans="1:17">
      <c r="A57" s="1" t="s">
        <v>478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118219663</v>
      </c>
      <c r="L57" s="9"/>
      <c r="M57" s="9">
        <v>607087313083</v>
      </c>
      <c r="N57" s="9"/>
      <c r="O57" s="9">
        <v>590764955149</v>
      </c>
      <c r="P57" s="9"/>
      <c r="Q57" s="9">
        <v>16322357934</v>
      </c>
    </row>
    <row r="58" spans="1:17">
      <c r="A58" s="1" t="s">
        <v>37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228100</v>
      </c>
      <c r="L58" s="9"/>
      <c r="M58" s="9">
        <v>1219228576600</v>
      </c>
      <c r="N58" s="9"/>
      <c r="O58" s="9">
        <v>1196453363832</v>
      </c>
      <c r="P58" s="9"/>
      <c r="Q58" s="9">
        <v>22775212768</v>
      </c>
    </row>
    <row r="59" spans="1:17">
      <c r="A59" s="1" t="s">
        <v>479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35000357</v>
      </c>
      <c r="L59" s="9"/>
      <c r="M59" s="9">
        <v>339430109807</v>
      </c>
      <c r="N59" s="9"/>
      <c r="O59" s="9">
        <v>319853154265</v>
      </c>
      <c r="P59" s="9"/>
      <c r="Q59" s="9">
        <v>19576955542</v>
      </c>
    </row>
    <row r="60" spans="1:17">
      <c r="A60" s="1" t="s">
        <v>480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9316107</v>
      </c>
      <c r="L60" s="9"/>
      <c r="M60" s="9">
        <v>96682063313</v>
      </c>
      <c r="N60" s="9"/>
      <c r="O60" s="9">
        <v>93046934278</v>
      </c>
      <c r="P60" s="9"/>
      <c r="Q60" s="9">
        <v>3635129035</v>
      </c>
    </row>
    <row r="61" spans="1:17">
      <c r="A61" s="1" t="s">
        <v>481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39325908</v>
      </c>
      <c r="L61" s="9"/>
      <c r="M61" s="9">
        <v>324837518761</v>
      </c>
      <c r="N61" s="9"/>
      <c r="O61" s="9">
        <v>311717026416</v>
      </c>
      <c r="P61" s="9"/>
      <c r="Q61" s="9">
        <v>13120492345</v>
      </c>
    </row>
    <row r="62" spans="1:17">
      <c r="A62" s="1" t="s">
        <v>482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30200000</v>
      </c>
      <c r="L62" s="9"/>
      <c r="M62" s="9">
        <v>142023848297</v>
      </c>
      <c r="N62" s="9"/>
      <c r="O62" s="9">
        <v>143743263338</v>
      </c>
      <c r="P62" s="9"/>
      <c r="Q62" s="9">
        <v>-1719415041</v>
      </c>
    </row>
    <row r="63" spans="1:17">
      <c r="A63" s="1" t="s">
        <v>27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13079222</v>
      </c>
      <c r="L63" s="9"/>
      <c r="M63" s="9">
        <v>124695291713</v>
      </c>
      <c r="N63" s="9"/>
      <c r="O63" s="9">
        <v>139543905789</v>
      </c>
      <c r="P63" s="9"/>
      <c r="Q63" s="9">
        <v>-14848614076</v>
      </c>
    </row>
    <row r="64" spans="1:17">
      <c r="A64" s="1" t="s">
        <v>36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3466669</v>
      </c>
      <c r="L64" s="9"/>
      <c r="M64" s="9">
        <v>1109862574040</v>
      </c>
      <c r="N64" s="9"/>
      <c r="O64" s="9">
        <v>1102954069643</v>
      </c>
      <c r="P64" s="9"/>
      <c r="Q64" s="9">
        <v>6908504397</v>
      </c>
    </row>
    <row r="65" spans="1:17">
      <c r="A65" s="1" t="s">
        <v>483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10000000</v>
      </c>
      <c r="L65" s="9"/>
      <c r="M65" s="9">
        <v>122964945000</v>
      </c>
      <c r="N65" s="9"/>
      <c r="O65" s="9">
        <v>119309006342</v>
      </c>
      <c r="P65" s="9"/>
      <c r="Q65" s="9">
        <v>3655938658</v>
      </c>
    </row>
    <row r="66" spans="1:17">
      <c r="A66" s="1" t="s">
        <v>484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26413139</v>
      </c>
      <c r="L66" s="9"/>
      <c r="M66" s="9">
        <v>663940871804</v>
      </c>
      <c r="N66" s="9"/>
      <c r="O66" s="9">
        <v>658068506162</v>
      </c>
      <c r="P66" s="9"/>
      <c r="Q66" s="9">
        <v>5872365642</v>
      </c>
    </row>
    <row r="67" spans="1:17">
      <c r="A67" s="1" t="s">
        <v>485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5437840</v>
      </c>
      <c r="L67" s="9"/>
      <c r="M67" s="9">
        <v>298940771306</v>
      </c>
      <c r="N67" s="9"/>
      <c r="O67" s="9">
        <v>293798822760</v>
      </c>
      <c r="P67" s="9"/>
      <c r="Q67" s="9">
        <v>5141948546</v>
      </c>
    </row>
    <row r="68" spans="1:17">
      <c r="A68" s="1" t="s">
        <v>486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12674035</v>
      </c>
      <c r="L68" s="9"/>
      <c r="M68" s="9">
        <v>239834911873</v>
      </c>
      <c r="N68" s="9"/>
      <c r="O68" s="9">
        <v>236823137110</v>
      </c>
      <c r="P68" s="9"/>
      <c r="Q68" s="9">
        <v>3011774763</v>
      </c>
    </row>
    <row r="69" spans="1:17">
      <c r="A69" s="1" t="s">
        <v>445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2002500</v>
      </c>
      <c r="L69" s="9"/>
      <c r="M69" s="9">
        <v>198278477225</v>
      </c>
      <c r="N69" s="9"/>
      <c r="O69" s="9">
        <v>209620954848</v>
      </c>
      <c r="P69" s="9"/>
      <c r="Q69" s="9">
        <v>-11342477623</v>
      </c>
    </row>
    <row r="70" spans="1:17">
      <c r="A70" s="1" t="s">
        <v>208</v>
      </c>
      <c r="C70" s="9">
        <v>1485300</v>
      </c>
      <c r="D70" s="9"/>
      <c r="E70" s="9">
        <v>1485300000000</v>
      </c>
      <c r="F70" s="9"/>
      <c r="G70" s="9">
        <v>1289870649938</v>
      </c>
      <c r="H70" s="9"/>
      <c r="I70" s="9">
        <v>195429350062</v>
      </c>
      <c r="J70" s="9"/>
      <c r="K70" s="9">
        <v>1485300</v>
      </c>
      <c r="L70" s="9"/>
      <c r="M70" s="9">
        <v>1485300000000</v>
      </c>
      <c r="N70" s="9"/>
      <c r="O70" s="9">
        <v>1289870649938</v>
      </c>
      <c r="P70" s="9"/>
      <c r="Q70" s="9">
        <v>195429350062</v>
      </c>
    </row>
    <row r="71" spans="1:17">
      <c r="A71" s="1" t="s">
        <v>181</v>
      </c>
      <c r="C71" s="9">
        <v>2709000</v>
      </c>
      <c r="D71" s="9"/>
      <c r="E71" s="9">
        <v>2709000000000</v>
      </c>
      <c r="F71" s="9"/>
      <c r="G71" s="9">
        <v>2431551673374</v>
      </c>
      <c r="H71" s="9"/>
      <c r="I71" s="9">
        <v>277448326626</v>
      </c>
      <c r="J71" s="9"/>
      <c r="K71" s="9">
        <v>2709000</v>
      </c>
      <c r="L71" s="9"/>
      <c r="M71" s="9">
        <v>2709000000000</v>
      </c>
      <c r="N71" s="9"/>
      <c r="O71" s="9">
        <v>2431551673374</v>
      </c>
      <c r="P71" s="9"/>
      <c r="Q71" s="9">
        <v>277448326626</v>
      </c>
    </row>
    <row r="72" spans="1:17">
      <c r="A72" s="1" t="s">
        <v>184</v>
      </c>
      <c r="C72" s="9">
        <v>195000</v>
      </c>
      <c r="D72" s="9"/>
      <c r="E72" s="9">
        <v>189549051388</v>
      </c>
      <c r="F72" s="9"/>
      <c r="G72" s="9">
        <v>167512647161</v>
      </c>
      <c r="H72" s="9"/>
      <c r="I72" s="9">
        <v>22036404227</v>
      </c>
      <c r="J72" s="9"/>
      <c r="K72" s="9">
        <v>195000</v>
      </c>
      <c r="L72" s="9"/>
      <c r="M72" s="9">
        <v>189549051388</v>
      </c>
      <c r="N72" s="9"/>
      <c r="O72" s="9">
        <v>167512647161</v>
      </c>
      <c r="P72" s="9"/>
      <c r="Q72" s="9">
        <v>22036404227</v>
      </c>
    </row>
    <row r="73" spans="1:17">
      <c r="A73" s="1" t="s">
        <v>218</v>
      </c>
      <c r="C73" s="9">
        <v>111350</v>
      </c>
      <c r="D73" s="9"/>
      <c r="E73" s="9">
        <v>99996335409</v>
      </c>
      <c r="F73" s="9"/>
      <c r="G73" s="9">
        <v>93714673721</v>
      </c>
      <c r="H73" s="9"/>
      <c r="I73" s="9">
        <v>6281661688</v>
      </c>
      <c r="J73" s="9"/>
      <c r="K73" s="9">
        <v>111350</v>
      </c>
      <c r="L73" s="9"/>
      <c r="M73" s="9">
        <v>99996335409</v>
      </c>
      <c r="N73" s="9"/>
      <c r="O73" s="9">
        <v>93714673721</v>
      </c>
      <c r="P73" s="9"/>
      <c r="Q73" s="9">
        <v>6281661688</v>
      </c>
    </row>
    <row r="74" spans="1:17">
      <c r="A74" s="1" t="s">
        <v>232</v>
      </c>
      <c r="C74" s="9">
        <v>2466800</v>
      </c>
      <c r="D74" s="9"/>
      <c r="E74" s="9">
        <v>2442690554297</v>
      </c>
      <c r="F74" s="9"/>
      <c r="G74" s="9">
        <v>2414755616593</v>
      </c>
      <c r="H74" s="9"/>
      <c r="I74" s="9">
        <v>27934937704</v>
      </c>
      <c r="J74" s="9"/>
      <c r="K74" s="9">
        <v>5066800</v>
      </c>
      <c r="L74" s="9"/>
      <c r="M74" s="9">
        <v>4982074078627</v>
      </c>
      <c r="N74" s="9"/>
      <c r="O74" s="9">
        <v>4959900988388</v>
      </c>
      <c r="P74" s="9"/>
      <c r="Q74" s="9">
        <v>22173090239</v>
      </c>
    </row>
    <row r="75" spans="1:17">
      <c r="A75" s="1" t="s">
        <v>271</v>
      </c>
      <c r="C75" s="9">
        <v>300000</v>
      </c>
      <c r="D75" s="9"/>
      <c r="E75" s="9">
        <v>298777507595</v>
      </c>
      <c r="F75" s="9"/>
      <c r="G75" s="9">
        <v>290648236945</v>
      </c>
      <c r="H75" s="9"/>
      <c r="I75" s="9">
        <v>8129270650</v>
      </c>
      <c r="J75" s="9"/>
      <c r="K75" s="9">
        <v>3851900</v>
      </c>
      <c r="L75" s="9"/>
      <c r="M75" s="9">
        <v>3791580967129</v>
      </c>
      <c r="N75" s="9"/>
      <c r="O75" s="9">
        <v>3731826479617</v>
      </c>
      <c r="P75" s="9"/>
      <c r="Q75" s="9">
        <v>59754487512</v>
      </c>
    </row>
    <row r="76" spans="1:17">
      <c r="A76" s="1" t="s">
        <v>186</v>
      </c>
      <c r="C76" s="9">
        <v>3293860</v>
      </c>
      <c r="D76" s="9"/>
      <c r="E76" s="9">
        <v>3293860000000</v>
      </c>
      <c r="F76" s="9"/>
      <c r="G76" s="9">
        <v>2959892668738</v>
      </c>
      <c r="H76" s="9"/>
      <c r="I76" s="9">
        <v>333967331262</v>
      </c>
      <c r="J76" s="9"/>
      <c r="K76" s="9">
        <v>3293860</v>
      </c>
      <c r="L76" s="9"/>
      <c r="M76" s="9">
        <v>3293860000000</v>
      </c>
      <c r="N76" s="9"/>
      <c r="O76" s="9">
        <v>2959892668738</v>
      </c>
      <c r="P76" s="9"/>
      <c r="Q76" s="9">
        <v>333967331262</v>
      </c>
    </row>
    <row r="77" spans="1:17">
      <c r="A77" s="1" t="s">
        <v>201</v>
      </c>
      <c r="C77" s="9">
        <v>671500</v>
      </c>
      <c r="D77" s="9"/>
      <c r="E77" s="9">
        <v>671500000000</v>
      </c>
      <c r="F77" s="9"/>
      <c r="G77" s="9">
        <v>610952303600</v>
      </c>
      <c r="H77" s="9"/>
      <c r="I77" s="9">
        <v>60547696400</v>
      </c>
      <c r="J77" s="9"/>
      <c r="K77" s="9">
        <v>671500</v>
      </c>
      <c r="L77" s="9"/>
      <c r="M77" s="9">
        <v>671500000000</v>
      </c>
      <c r="N77" s="9"/>
      <c r="O77" s="9">
        <v>610952303600</v>
      </c>
      <c r="P77" s="9"/>
      <c r="Q77" s="9">
        <v>60547696400</v>
      </c>
    </row>
    <row r="78" spans="1:17">
      <c r="A78" s="1" t="s">
        <v>70</v>
      </c>
      <c r="C78" s="9">
        <v>78404</v>
      </c>
      <c r="D78" s="9"/>
      <c r="E78" s="9">
        <v>74996792086</v>
      </c>
      <c r="F78" s="9"/>
      <c r="G78" s="9">
        <v>75125147982</v>
      </c>
      <c r="H78" s="9"/>
      <c r="I78" s="9">
        <v>-128355896</v>
      </c>
      <c r="J78" s="9"/>
      <c r="K78" s="9">
        <v>6278404</v>
      </c>
      <c r="L78" s="9"/>
      <c r="M78" s="9">
        <v>6024397434586</v>
      </c>
      <c r="N78" s="9"/>
      <c r="O78" s="9">
        <v>6024499155724</v>
      </c>
      <c r="P78" s="9"/>
      <c r="Q78" s="9">
        <v>-101721138</v>
      </c>
    </row>
    <row r="79" spans="1:17">
      <c r="A79" s="1" t="s">
        <v>156</v>
      </c>
      <c r="C79" s="9">
        <v>77296</v>
      </c>
      <c r="D79" s="9"/>
      <c r="E79" s="9">
        <v>74997402540</v>
      </c>
      <c r="F79" s="9"/>
      <c r="G79" s="9">
        <v>75182870805</v>
      </c>
      <c r="H79" s="9"/>
      <c r="I79" s="9">
        <v>-185468265</v>
      </c>
      <c r="J79" s="9"/>
      <c r="K79" s="9">
        <v>386575</v>
      </c>
      <c r="L79" s="9"/>
      <c r="M79" s="9">
        <v>374990532537</v>
      </c>
      <c r="N79" s="9"/>
      <c r="O79" s="9">
        <v>376627347779</v>
      </c>
      <c r="P79" s="9"/>
      <c r="Q79" s="9">
        <v>-1636815242</v>
      </c>
    </row>
    <row r="80" spans="1:17">
      <c r="A80" s="1" t="s">
        <v>292</v>
      </c>
      <c r="C80" s="9">
        <v>5000</v>
      </c>
      <c r="D80" s="9"/>
      <c r="E80" s="9">
        <v>4569812916</v>
      </c>
      <c r="F80" s="9"/>
      <c r="G80" s="9">
        <v>4570296206</v>
      </c>
      <c r="H80" s="9"/>
      <c r="I80" s="9">
        <v>-483290</v>
      </c>
      <c r="J80" s="9"/>
      <c r="K80" s="9">
        <v>5000</v>
      </c>
      <c r="L80" s="9"/>
      <c r="M80" s="9">
        <v>4569812916</v>
      </c>
      <c r="N80" s="9"/>
      <c r="O80" s="9">
        <v>4570296206</v>
      </c>
      <c r="P80" s="9"/>
      <c r="Q80" s="9">
        <v>-483290</v>
      </c>
    </row>
    <row r="81" spans="1:17">
      <c r="A81" s="1" t="s">
        <v>149</v>
      </c>
      <c r="C81" s="9">
        <v>2000000</v>
      </c>
      <c r="D81" s="9"/>
      <c r="E81" s="9">
        <v>1999988775000</v>
      </c>
      <c r="F81" s="9"/>
      <c r="G81" s="9">
        <v>2000011225000</v>
      </c>
      <c r="H81" s="9"/>
      <c r="I81" s="9">
        <v>-22450000</v>
      </c>
      <c r="J81" s="9"/>
      <c r="K81" s="9">
        <v>2000000</v>
      </c>
      <c r="L81" s="9"/>
      <c r="M81" s="9">
        <v>1999988775000</v>
      </c>
      <c r="N81" s="9"/>
      <c r="O81" s="9">
        <v>2000011225000</v>
      </c>
      <c r="P81" s="9"/>
      <c r="Q81" s="9">
        <v>-22450000</v>
      </c>
    </row>
    <row r="82" spans="1:17">
      <c r="A82" s="1" t="s">
        <v>152</v>
      </c>
      <c r="C82" s="9">
        <v>20935</v>
      </c>
      <c r="D82" s="9"/>
      <c r="E82" s="9">
        <v>19999979664</v>
      </c>
      <c r="F82" s="9"/>
      <c r="G82" s="9">
        <v>20302059783</v>
      </c>
      <c r="H82" s="9"/>
      <c r="I82" s="9">
        <v>-302080119</v>
      </c>
      <c r="J82" s="9"/>
      <c r="K82" s="9">
        <v>20935</v>
      </c>
      <c r="L82" s="9"/>
      <c r="M82" s="9">
        <v>19999979664</v>
      </c>
      <c r="N82" s="9"/>
      <c r="O82" s="9">
        <v>20302059783</v>
      </c>
      <c r="P82" s="9"/>
      <c r="Q82" s="9">
        <v>-302080119</v>
      </c>
    </row>
    <row r="83" spans="1:17">
      <c r="A83" s="1" t="s">
        <v>263</v>
      </c>
      <c r="C83" s="9">
        <v>2019900</v>
      </c>
      <c r="D83" s="9"/>
      <c r="E83" s="9">
        <v>2019900000000</v>
      </c>
      <c r="F83" s="9"/>
      <c r="G83" s="9">
        <v>1964696754262</v>
      </c>
      <c r="H83" s="9"/>
      <c r="I83" s="9">
        <v>55203245738</v>
      </c>
      <c r="J83" s="9"/>
      <c r="K83" s="9">
        <v>7958900</v>
      </c>
      <c r="L83" s="9"/>
      <c r="M83" s="9">
        <v>7812607535084</v>
      </c>
      <c r="N83" s="9"/>
      <c r="O83" s="9">
        <v>7741385710879</v>
      </c>
      <c r="P83" s="9"/>
      <c r="Q83" s="9">
        <v>71221824205</v>
      </c>
    </row>
    <row r="84" spans="1:17">
      <c r="A84" s="1" t="s">
        <v>109</v>
      </c>
      <c r="C84" s="9">
        <v>0</v>
      </c>
      <c r="D84" s="9"/>
      <c r="E84" s="9">
        <v>0</v>
      </c>
      <c r="F84" s="9"/>
      <c r="G84" s="9">
        <v>0</v>
      </c>
      <c r="H84" s="9"/>
      <c r="I84" s="9">
        <v>0</v>
      </c>
      <c r="J84" s="9"/>
      <c r="K84" s="9">
        <v>1200</v>
      </c>
      <c r="L84" s="9"/>
      <c r="M84" s="9">
        <v>1013960712</v>
      </c>
      <c r="N84" s="9"/>
      <c r="O84" s="9">
        <v>963174825</v>
      </c>
      <c r="P84" s="9"/>
      <c r="Q84" s="9">
        <v>50785887</v>
      </c>
    </row>
    <row r="85" spans="1:17">
      <c r="A85" s="1" t="s">
        <v>111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v>0</v>
      </c>
      <c r="J85" s="9"/>
      <c r="K85" s="9">
        <v>472000</v>
      </c>
      <c r="L85" s="9"/>
      <c r="M85" s="9">
        <v>300042899685</v>
      </c>
      <c r="N85" s="9"/>
      <c r="O85" s="9">
        <v>293624361911</v>
      </c>
      <c r="P85" s="9"/>
      <c r="Q85" s="9">
        <v>6418537774</v>
      </c>
    </row>
    <row r="86" spans="1:17">
      <c r="A86" s="1" t="s">
        <v>487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v>0</v>
      </c>
      <c r="J86" s="9"/>
      <c r="K86" s="9">
        <v>1778850</v>
      </c>
      <c r="L86" s="9"/>
      <c r="M86" s="9">
        <v>1778850000000</v>
      </c>
      <c r="N86" s="9"/>
      <c r="O86" s="9">
        <v>1749741605415</v>
      </c>
      <c r="P86" s="9"/>
      <c r="Q86" s="9">
        <v>29108394585</v>
      </c>
    </row>
    <row r="87" spans="1:17">
      <c r="A87" s="1" t="s">
        <v>408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v>0</v>
      </c>
      <c r="J87" s="9"/>
      <c r="K87" s="9">
        <v>4721729</v>
      </c>
      <c r="L87" s="9"/>
      <c r="M87" s="9">
        <v>4721729000000</v>
      </c>
      <c r="N87" s="9"/>
      <c r="O87" s="9">
        <v>4705804398527</v>
      </c>
      <c r="P87" s="9"/>
      <c r="Q87" s="9">
        <v>15924601473</v>
      </c>
    </row>
    <row r="88" spans="1:17">
      <c r="A88" s="1" t="s">
        <v>404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v>0</v>
      </c>
      <c r="J88" s="9"/>
      <c r="K88" s="9">
        <v>7206051</v>
      </c>
      <c r="L88" s="9"/>
      <c r="M88" s="9">
        <v>7206051000000</v>
      </c>
      <c r="N88" s="9"/>
      <c r="O88" s="9">
        <v>7134150190859</v>
      </c>
      <c r="P88" s="9"/>
      <c r="Q88" s="9">
        <v>71900809141</v>
      </c>
    </row>
    <row r="89" spans="1:17">
      <c r="A89" s="1" t="s">
        <v>266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v>0</v>
      </c>
      <c r="J89" s="9"/>
      <c r="K89" s="9">
        <v>130000</v>
      </c>
      <c r="L89" s="9"/>
      <c r="M89" s="9">
        <v>123181426565</v>
      </c>
      <c r="N89" s="9"/>
      <c r="O89" s="9">
        <v>123148127825</v>
      </c>
      <c r="P89" s="9"/>
      <c r="Q89" s="9">
        <v>33298740</v>
      </c>
    </row>
    <row r="90" spans="1:17">
      <c r="A90" s="1" t="s">
        <v>174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v>0</v>
      </c>
      <c r="J90" s="9"/>
      <c r="K90" s="9">
        <v>5000000</v>
      </c>
      <c r="L90" s="9"/>
      <c r="M90" s="9">
        <v>4810241875000</v>
      </c>
      <c r="N90" s="9"/>
      <c r="O90" s="9">
        <v>4769040192531</v>
      </c>
      <c r="P90" s="9"/>
      <c r="Q90" s="9">
        <v>41201682469</v>
      </c>
    </row>
    <row r="91" spans="1:17">
      <c r="A91" s="1" t="s">
        <v>230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v>0</v>
      </c>
      <c r="J91" s="9"/>
      <c r="K91" s="9">
        <v>4794200</v>
      </c>
      <c r="L91" s="9"/>
      <c r="M91" s="9">
        <v>4483684415859</v>
      </c>
      <c r="N91" s="9"/>
      <c r="O91" s="9">
        <v>4623528821490</v>
      </c>
      <c r="P91" s="9"/>
      <c r="Q91" s="9">
        <v>-139844405631</v>
      </c>
    </row>
    <row r="92" spans="1:17">
      <c r="A92" s="1" t="s">
        <v>488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v>0</v>
      </c>
      <c r="J92" s="9"/>
      <c r="K92" s="9">
        <v>540000</v>
      </c>
      <c r="L92" s="9"/>
      <c r="M92" s="9">
        <v>390665498164</v>
      </c>
      <c r="N92" s="9"/>
      <c r="O92" s="9">
        <v>368558150247</v>
      </c>
      <c r="P92" s="9"/>
      <c r="Q92" s="9">
        <v>22107347917</v>
      </c>
    </row>
    <row r="93" spans="1:17">
      <c r="A93" s="1" t="s">
        <v>421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v>0</v>
      </c>
      <c r="J93" s="9"/>
      <c r="K93" s="9">
        <v>1000</v>
      </c>
      <c r="L93" s="9"/>
      <c r="M93" s="9">
        <v>1000000000</v>
      </c>
      <c r="N93" s="9"/>
      <c r="O93" s="9">
        <v>999961250</v>
      </c>
      <c r="P93" s="9"/>
      <c r="Q93" s="9">
        <v>38750</v>
      </c>
    </row>
    <row r="94" spans="1:17">
      <c r="A94" s="1" t="s">
        <v>419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v>0</v>
      </c>
      <c r="J94" s="9"/>
      <c r="K94" s="9">
        <v>3497458</v>
      </c>
      <c r="L94" s="9"/>
      <c r="M94" s="9">
        <v>3497458000000</v>
      </c>
      <c r="N94" s="9"/>
      <c r="O94" s="9">
        <v>3447016987043</v>
      </c>
      <c r="P94" s="9"/>
      <c r="Q94" s="9">
        <v>50441012957</v>
      </c>
    </row>
    <row r="95" spans="1:17">
      <c r="A95" s="1" t="s">
        <v>414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v>0</v>
      </c>
      <c r="J95" s="9"/>
      <c r="K95" s="9">
        <v>3975000</v>
      </c>
      <c r="L95" s="9"/>
      <c r="M95" s="9">
        <v>3975000000000</v>
      </c>
      <c r="N95" s="9"/>
      <c r="O95" s="9">
        <v>3969976970156</v>
      </c>
      <c r="P95" s="9"/>
      <c r="Q95" s="9">
        <v>5023029844</v>
      </c>
    </row>
    <row r="96" spans="1:17">
      <c r="A96" s="1" t="s">
        <v>412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v>0</v>
      </c>
      <c r="J96" s="9"/>
      <c r="K96" s="9">
        <v>1000000</v>
      </c>
      <c r="L96" s="9"/>
      <c r="M96" s="9">
        <v>1000000000000</v>
      </c>
      <c r="N96" s="9"/>
      <c r="O96" s="9">
        <v>998711298437</v>
      </c>
      <c r="P96" s="9"/>
      <c r="Q96" s="9">
        <v>1288701563</v>
      </c>
    </row>
    <row r="97" spans="1:17">
      <c r="A97" s="1" t="s">
        <v>247</v>
      </c>
      <c r="C97" s="9">
        <v>0</v>
      </c>
      <c r="D97" s="9"/>
      <c r="E97" s="9">
        <v>0</v>
      </c>
      <c r="F97" s="9"/>
      <c r="G97" s="9">
        <v>0</v>
      </c>
      <c r="H97" s="9"/>
      <c r="I97" s="9">
        <v>0</v>
      </c>
      <c r="J97" s="9"/>
      <c r="K97" s="9">
        <v>35000</v>
      </c>
      <c r="L97" s="9"/>
      <c r="M97" s="9">
        <v>34114928000</v>
      </c>
      <c r="N97" s="9"/>
      <c r="O97" s="9">
        <v>33962283030</v>
      </c>
      <c r="P97" s="9"/>
      <c r="Q97" s="9">
        <v>152644970</v>
      </c>
    </row>
    <row r="98" spans="1:17">
      <c r="A98" s="1" t="s">
        <v>489</v>
      </c>
      <c r="C98" s="9">
        <v>0</v>
      </c>
      <c r="D98" s="9"/>
      <c r="E98" s="9">
        <v>0</v>
      </c>
      <c r="F98" s="9"/>
      <c r="G98" s="9">
        <v>0</v>
      </c>
      <c r="H98" s="9"/>
      <c r="I98" s="9">
        <v>0</v>
      </c>
      <c r="J98" s="9"/>
      <c r="K98" s="9">
        <v>3126396</v>
      </c>
      <c r="L98" s="9"/>
      <c r="M98" s="9">
        <v>3121979571310</v>
      </c>
      <c r="N98" s="9"/>
      <c r="O98" s="9">
        <v>3029905143717</v>
      </c>
      <c r="P98" s="9"/>
      <c r="Q98" s="9">
        <v>92074427593</v>
      </c>
    </row>
    <row r="99" spans="1:17">
      <c r="A99" s="1" t="s">
        <v>490</v>
      </c>
      <c r="C99" s="9">
        <v>0</v>
      </c>
      <c r="D99" s="9"/>
      <c r="E99" s="9">
        <v>0</v>
      </c>
      <c r="F99" s="9"/>
      <c r="G99" s="9">
        <v>0</v>
      </c>
      <c r="H99" s="9"/>
      <c r="I99" s="9">
        <v>0</v>
      </c>
      <c r="J99" s="9"/>
      <c r="K99" s="9">
        <v>442931</v>
      </c>
      <c r="L99" s="9"/>
      <c r="M99" s="9">
        <v>414914016309</v>
      </c>
      <c r="N99" s="9"/>
      <c r="O99" s="9">
        <v>370779053758</v>
      </c>
      <c r="P99" s="9"/>
      <c r="Q99" s="9">
        <v>44134962551</v>
      </c>
    </row>
    <row r="100" spans="1:17">
      <c r="A100" s="1" t="s">
        <v>491</v>
      </c>
      <c r="C100" s="9">
        <v>0</v>
      </c>
      <c r="D100" s="9"/>
      <c r="E100" s="9">
        <v>0</v>
      </c>
      <c r="F100" s="9"/>
      <c r="G100" s="9">
        <v>0</v>
      </c>
      <c r="H100" s="9"/>
      <c r="I100" s="9">
        <v>0</v>
      </c>
      <c r="J100" s="9"/>
      <c r="K100" s="9">
        <v>2600489</v>
      </c>
      <c r="L100" s="9"/>
      <c r="M100" s="9">
        <v>2391790087200</v>
      </c>
      <c r="N100" s="9"/>
      <c r="O100" s="9">
        <v>2345737380183</v>
      </c>
      <c r="P100" s="9"/>
      <c r="Q100" s="9">
        <v>46052707017</v>
      </c>
    </row>
    <row r="101" spans="1:17">
      <c r="A101" s="1" t="s">
        <v>400</v>
      </c>
      <c r="C101" s="9">
        <v>0</v>
      </c>
      <c r="D101" s="9"/>
      <c r="E101" s="9">
        <v>0</v>
      </c>
      <c r="F101" s="9"/>
      <c r="G101" s="9">
        <v>0</v>
      </c>
      <c r="H101" s="9"/>
      <c r="I101" s="9">
        <v>0</v>
      </c>
      <c r="J101" s="9"/>
      <c r="K101" s="9">
        <v>5000000</v>
      </c>
      <c r="L101" s="9"/>
      <c r="M101" s="9">
        <v>4839858756830</v>
      </c>
      <c r="N101" s="9"/>
      <c r="O101" s="9">
        <v>4817967607432</v>
      </c>
      <c r="P101" s="9"/>
      <c r="Q101" s="9">
        <v>21891149398</v>
      </c>
    </row>
    <row r="102" spans="1:17">
      <c r="A102" s="1" t="s">
        <v>396</v>
      </c>
      <c r="C102" s="9">
        <v>0</v>
      </c>
      <c r="D102" s="9"/>
      <c r="E102" s="9">
        <v>0</v>
      </c>
      <c r="F102" s="9"/>
      <c r="G102" s="9">
        <v>0</v>
      </c>
      <c r="H102" s="9"/>
      <c r="I102" s="9">
        <v>0</v>
      </c>
      <c r="J102" s="9"/>
      <c r="K102" s="9">
        <v>5840221</v>
      </c>
      <c r="L102" s="9"/>
      <c r="M102" s="9">
        <v>5760303233271</v>
      </c>
      <c r="N102" s="9"/>
      <c r="O102" s="9">
        <v>5758854044413</v>
      </c>
      <c r="P102" s="9"/>
      <c r="Q102" s="9">
        <v>1449188858</v>
      </c>
    </row>
    <row r="103" spans="1:17">
      <c r="A103" s="1" t="s">
        <v>398</v>
      </c>
      <c r="C103" s="9">
        <v>0</v>
      </c>
      <c r="D103" s="9"/>
      <c r="E103" s="9">
        <v>0</v>
      </c>
      <c r="F103" s="9"/>
      <c r="G103" s="9">
        <v>0</v>
      </c>
      <c r="H103" s="9"/>
      <c r="I103" s="9">
        <v>0</v>
      </c>
      <c r="J103" s="9"/>
      <c r="K103" s="9">
        <v>1011900</v>
      </c>
      <c r="L103" s="9"/>
      <c r="M103" s="9">
        <v>952429796994</v>
      </c>
      <c r="N103" s="9"/>
      <c r="O103" s="9">
        <v>971348918470</v>
      </c>
      <c r="P103" s="9"/>
      <c r="Q103" s="9">
        <v>-18919121476</v>
      </c>
    </row>
    <row r="104" spans="1:17">
      <c r="A104" s="1" t="s">
        <v>492</v>
      </c>
      <c r="C104" s="9">
        <v>0</v>
      </c>
      <c r="D104" s="9"/>
      <c r="E104" s="9">
        <v>0</v>
      </c>
      <c r="F104" s="9"/>
      <c r="G104" s="9">
        <v>0</v>
      </c>
      <c r="H104" s="9"/>
      <c r="I104" s="9">
        <v>0</v>
      </c>
      <c r="J104" s="9"/>
      <c r="K104" s="9">
        <v>2500000</v>
      </c>
      <c r="L104" s="9"/>
      <c r="M104" s="9">
        <v>2500000000000</v>
      </c>
      <c r="N104" s="9"/>
      <c r="O104" s="9">
        <v>2246490445121</v>
      </c>
      <c r="P104" s="9"/>
      <c r="Q104" s="9">
        <v>253509554879</v>
      </c>
    </row>
    <row r="105" spans="1:17">
      <c r="A105" s="1" t="s">
        <v>88</v>
      </c>
      <c r="C105" s="9">
        <v>0</v>
      </c>
      <c r="D105" s="9"/>
      <c r="E105" s="9">
        <v>0</v>
      </c>
      <c r="F105" s="9"/>
      <c r="G105" s="9">
        <v>0</v>
      </c>
      <c r="H105" s="9"/>
      <c r="I105" s="9">
        <v>0</v>
      </c>
      <c r="J105" s="9"/>
      <c r="K105" s="9">
        <v>447820</v>
      </c>
      <c r="L105" s="9"/>
      <c r="M105" s="9">
        <v>249934589465</v>
      </c>
      <c r="N105" s="9"/>
      <c r="O105" s="9">
        <v>241765324397</v>
      </c>
      <c r="P105" s="9"/>
      <c r="Q105" s="9">
        <v>8169265068</v>
      </c>
    </row>
    <row r="106" spans="1:17">
      <c r="A106" s="1" t="s">
        <v>238</v>
      </c>
      <c r="C106" s="9">
        <v>0</v>
      </c>
      <c r="D106" s="9"/>
      <c r="E106" s="9">
        <v>0</v>
      </c>
      <c r="F106" s="9"/>
      <c r="G106" s="9">
        <v>0</v>
      </c>
      <c r="H106" s="9"/>
      <c r="I106" s="9">
        <v>0</v>
      </c>
      <c r="J106" s="9"/>
      <c r="K106" s="9">
        <v>227000</v>
      </c>
      <c r="L106" s="9"/>
      <c r="M106" s="9">
        <v>204197606381</v>
      </c>
      <c r="N106" s="9"/>
      <c r="O106" s="9">
        <v>199927980000</v>
      </c>
      <c r="P106" s="9"/>
      <c r="Q106" s="9">
        <v>4269626381</v>
      </c>
    </row>
    <row r="107" spans="1:17">
      <c r="A107" s="1" t="s">
        <v>416</v>
      </c>
      <c r="C107" s="9">
        <v>0</v>
      </c>
      <c r="D107" s="9"/>
      <c r="E107" s="9">
        <v>0</v>
      </c>
      <c r="F107" s="9"/>
      <c r="G107" s="9">
        <v>0</v>
      </c>
      <c r="H107" s="9"/>
      <c r="I107" s="9">
        <v>0</v>
      </c>
      <c r="J107" s="9"/>
      <c r="K107" s="9">
        <v>1700000</v>
      </c>
      <c r="L107" s="9"/>
      <c r="M107" s="9">
        <v>1700000000000</v>
      </c>
      <c r="N107" s="9"/>
      <c r="O107" s="9">
        <v>1697282227765</v>
      </c>
      <c r="P107" s="9"/>
      <c r="Q107" s="9">
        <v>2717772235</v>
      </c>
    </row>
    <row r="108" spans="1:17">
      <c r="A108" s="1" t="s">
        <v>274</v>
      </c>
      <c r="C108" s="9">
        <v>0</v>
      </c>
      <c r="D108" s="9"/>
      <c r="E108" s="9">
        <v>0</v>
      </c>
      <c r="F108" s="9"/>
      <c r="G108" s="9">
        <v>0</v>
      </c>
      <c r="H108" s="9"/>
      <c r="I108" s="9">
        <v>0</v>
      </c>
      <c r="J108" s="9"/>
      <c r="K108" s="9">
        <v>10000</v>
      </c>
      <c r="L108" s="9"/>
      <c r="M108" s="9">
        <v>9596128140</v>
      </c>
      <c r="N108" s="9"/>
      <c r="O108" s="9">
        <v>9561728862</v>
      </c>
      <c r="P108" s="9"/>
      <c r="Q108" s="9">
        <v>34399278</v>
      </c>
    </row>
    <row r="109" spans="1:17">
      <c r="A109" s="1" t="s">
        <v>235</v>
      </c>
      <c r="C109" s="9">
        <v>0</v>
      </c>
      <c r="D109" s="9"/>
      <c r="E109" s="9">
        <v>0</v>
      </c>
      <c r="F109" s="9"/>
      <c r="G109" s="9">
        <v>0</v>
      </c>
      <c r="H109" s="9"/>
      <c r="I109" s="9">
        <v>0</v>
      </c>
      <c r="J109" s="9"/>
      <c r="K109" s="9">
        <v>1914900</v>
      </c>
      <c r="L109" s="9"/>
      <c r="M109" s="9">
        <v>1745762439237</v>
      </c>
      <c r="N109" s="9"/>
      <c r="O109" s="9">
        <v>1792912668718</v>
      </c>
      <c r="P109" s="9"/>
      <c r="Q109" s="9">
        <v>-47150229481</v>
      </c>
    </row>
    <row r="110" spans="1:17">
      <c r="A110" s="1" t="s">
        <v>217</v>
      </c>
      <c r="C110" s="9">
        <v>0</v>
      </c>
      <c r="D110" s="9"/>
      <c r="E110" s="9">
        <v>0</v>
      </c>
      <c r="F110" s="9"/>
      <c r="G110" s="9">
        <v>0</v>
      </c>
      <c r="H110" s="9"/>
      <c r="I110" s="9">
        <v>0</v>
      </c>
      <c r="J110" s="9"/>
      <c r="K110" s="9">
        <v>205000</v>
      </c>
      <c r="L110" s="9"/>
      <c r="M110" s="9">
        <v>168094091125</v>
      </c>
      <c r="N110" s="9"/>
      <c r="O110" s="9">
        <v>164159828929</v>
      </c>
      <c r="P110" s="9"/>
      <c r="Q110" s="9">
        <v>3934262196</v>
      </c>
    </row>
    <row r="111" spans="1:17">
      <c r="A111" s="1" t="s">
        <v>423</v>
      </c>
      <c r="C111" s="9">
        <v>0</v>
      </c>
      <c r="D111" s="9"/>
      <c r="E111" s="9">
        <v>0</v>
      </c>
      <c r="F111" s="9"/>
      <c r="G111" s="9">
        <v>0</v>
      </c>
      <c r="H111" s="9"/>
      <c r="I111" s="9">
        <v>0</v>
      </c>
      <c r="J111" s="9"/>
      <c r="K111" s="9">
        <v>979500</v>
      </c>
      <c r="L111" s="9"/>
      <c r="M111" s="9">
        <v>979500000000</v>
      </c>
      <c r="N111" s="9"/>
      <c r="O111" s="9">
        <v>968929889011</v>
      </c>
      <c r="P111" s="9"/>
      <c r="Q111" s="9">
        <v>10570110989</v>
      </c>
    </row>
    <row r="112" spans="1:17">
      <c r="A112" s="1" t="s">
        <v>410</v>
      </c>
      <c r="C112" s="9">
        <v>0</v>
      </c>
      <c r="D112" s="9"/>
      <c r="E112" s="9">
        <v>0</v>
      </c>
      <c r="F112" s="9"/>
      <c r="G112" s="9">
        <v>0</v>
      </c>
      <c r="H112" s="9"/>
      <c r="I112" s="9">
        <v>0</v>
      </c>
      <c r="J112" s="9"/>
      <c r="K112" s="9">
        <v>1000000</v>
      </c>
      <c r="L112" s="9"/>
      <c r="M112" s="9">
        <v>1000000000000</v>
      </c>
      <c r="N112" s="9"/>
      <c r="O112" s="9">
        <v>996489384540</v>
      </c>
      <c r="P112" s="9"/>
      <c r="Q112" s="9">
        <v>3510615460</v>
      </c>
    </row>
    <row r="113" spans="1:17">
      <c r="A113" s="1" t="s">
        <v>493</v>
      </c>
      <c r="C113" s="9">
        <v>0</v>
      </c>
      <c r="D113" s="9"/>
      <c r="E113" s="9">
        <v>0</v>
      </c>
      <c r="F113" s="9"/>
      <c r="G113" s="9">
        <v>0</v>
      </c>
      <c r="H113" s="9"/>
      <c r="I113" s="9">
        <v>0</v>
      </c>
      <c r="J113" s="9"/>
      <c r="K113" s="9">
        <v>2989603</v>
      </c>
      <c r="L113" s="9"/>
      <c r="M113" s="9">
        <v>2989603000000</v>
      </c>
      <c r="N113" s="9"/>
      <c r="O113" s="9">
        <v>2839999544264</v>
      </c>
      <c r="P113" s="9"/>
      <c r="Q113" s="9">
        <v>149603455736</v>
      </c>
    </row>
    <row r="114" spans="1:17">
      <c r="A114" s="1" t="s">
        <v>119</v>
      </c>
      <c r="C114" s="9">
        <v>0</v>
      </c>
      <c r="D114" s="9"/>
      <c r="E114" s="9">
        <v>0</v>
      </c>
      <c r="F114" s="9"/>
      <c r="G114" s="9">
        <v>0</v>
      </c>
      <c r="H114" s="9"/>
      <c r="I114" s="9">
        <v>0</v>
      </c>
      <c r="J114" s="9"/>
      <c r="K114" s="9">
        <v>4021430</v>
      </c>
      <c r="L114" s="9"/>
      <c r="M114" s="9">
        <v>2762946157477</v>
      </c>
      <c r="N114" s="9"/>
      <c r="O114" s="9">
        <v>2676145588311</v>
      </c>
      <c r="P114" s="9"/>
      <c r="Q114" s="9">
        <v>86800569166</v>
      </c>
    </row>
    <row r="115" spans="1:17">
      <c r="A115" s="1" t="s">
        <v>494</v>
      </c>
      <c r="C115" s="9">
        <v>0</v>
      </c>
      <c r="D115" s="9"/>
      <c r="E115" s="9">
        <v>0</v>
      </c>
      <c r="F115" s="9"/>
      <c r="G115" s="9">
        <v>0</v>
      </c>
      <c r="H115" s="9"/>
      <c r="I115" s="9">
        <v>0</v>
      </c>
      <c r="J115" s="9"/>
      <c r="K115" s="9">
        <v>4532621</v>
      </c>
      <c r="L115" s="9"/>
      <c r="M115" s="9">
        <v>4532615736301</v>
      </c>
      <c r="N115" s="9"/>
      <c r="O115" s="9">
        <v>3992038532501</v>
      </c>
      <c r="P115" s="9"/>
      <c r="Q115" s="9">
        <v>540577203800</v>
      </c>
    </row>
    <row r="116" spans="1:17">
      <c r="A116" s="1" t="s">
        <v>495</v>
      </c>
      <c r="C116" s="9">
        <v>0</v>
      </c>
      <c r="D116" s="9"/>
      <c r="E116" s="9">
        <v>0</v>
      </c>
      <c r="F116" s="9"/>
      <c r="G116" s="9">
        <v>0</v>
      </c>
      <c r="H116" s="9"/>
      <c r="I116" s="9">
        <v>0</v>
      </c>
      <c r="J116" s="9"/>
      <c r="K116" s="9">
        <v>979420</v>
      </c>
      <c r="L116" s="9"/>
      <c r="M116" s="9">
        <v>960296813518</v>
      </c>
      <c r="N116" s="9"/>
      <c r="O116" s="9">
        <v>897834566416</v>
      </c>
      <c r="P116" s="9"/>
      <c r="Q116" s="9">
        <v>62462247102</v>
      </c>
    </row>
    <row r="117" spans="1:17">
      <c r="A117" s="1" t="s">
        <v>496</v>
      </c>
      <c r="C117" s="9">
        <v>0</v>
      </c>
      <c r="D117" s="9"/>
      <c r="E117" s="9">
        <v>0</v>
      </c>
      <c r="F117" s="9"/>
      <c r="G117" s="9">
        <v>0</v>
      </c>
      <c r="H117" s="9"/>
      <c r="I117" s="9">
        <v>0</v>
      </c>
      <c r="J117" s="9"/>
      <c r="K117" s="9">
        <v>145665</v>
      </c>
      <c r="L117" s="9"/>
      <c r="M117" s="9">
        <v>136141286436</v>
      </c>
      <c r="N117" s="9"/>
      <c r="O117" s="9">
        <v>132375164545</v>
      </c>
      <c r="P117" s="9"/>
      <c r="Q117" s="9">
        <v>3766121891</v>
      </c>
    </row>
    <row r="118" spans="1:17">
      <c r="A118" s="1" t="s">
        <v>94</v>
      </c>
      <c r="C118" s="9">
        <v>0</v>
      </c>
      <c r="D118" s="9"/>
      <c r="E118" s="9">
        <v>0</v>
      </c>
      <c r="F118" s="9"/>
      <c r="G118" s="9">
        <v>0</v>
      </c>
      <c r="H118" s="9"/>
      <c r="I118" s="9">
        <v>0</v>
      </c>
      <c r="J118" s="9"/>
      <c r="K118" s="9">
        <v>3947900</v>
      </c>
      <c r="L118" s="9"/>
      <c r="M118" s="9">
        <v>3288756136606</v>
      </c>
      <c r="N118" s="9"/>
      <c r="O118" s="9">
        <v>3226883735917</v>
      </c>
      <c r="P118" s="9"/>
      <c r="Q118" s="9">
        <v>61872400689</v>
      </c>
    </row>
    <row r="119" spans="1:17">
      <c r="A119" s="1" t="s">
        <v>402</v>
      </c>
      <c r="C119" s="9">
        <v>0</v>
      </c>
      <c r="D119" s="9"/>
      <c r="E119" s="9">
        <v>0</v>
      </c>
      <c r="F119" s="9"/>
      <c r="G119" s="9">
        <v>0</v>
      </c>
      <c r="H119" s="9"/>
      <c r="I119" s="9">
        <v>0</v>
      </c>
      <c r="J119" s="9"/>
      <c r="K119" s="9">
        <v>6157306</v>
      </c>
      <c r="L119" s="9"/>
      <c r="M119" s="9">
        <v>6157306000000</v>
      </c>
      <c r="N119" s="9"/>
      <c r="O119" s="9">
        <v>6079392423913</v>
      </c>
      <c r="P119" s="9"/>
      <c r="Q119" s="9">
        <v>77913576087</v>
      </c>
    </row>
    <row r="120" spans="1:17">
      <c r="A120" s="1" t="s">
        <v>120</v>
      </c>
      <c r="C120" s="9">
        <v>0</v>
      </c>
      <c r="D120" s="9"/>
      <c r="E120" s="9">
        <v>0</v>
      </c>
      <c r="F120" s="9"/>
      <c r="G120" s="9">
        <v>0</v>
      </c>
      <c r="H120" s="9"/>
      <c r="I120" s="9">
        <v>0</v>
      </c>
      <c r="J120" s="9"/>
      <c r="K120" s="9">
        <v>6661345</v>
      </c>
      <c r="L120" s="9"/>
      <c r="M120" s="9">
        <v>4536367820000</v>
      </c>
      <c r="N120" s="9"/>
      <c r="O120" s="9">
        <v>4402115962119</v>
      </c>
      <c r="P120" s="9"/>
      <c r="Q120" s="9">
        <v>134251857881</v>
      </c>
    </row>
    <row r="121" spans="1:17">
      <c r="A121" s="1" t="s">
        <v>113</v>
      </c>
      <c r="C121" s="9">
        <v>0</v>
      </c>
      <c r="D121" s="9"/>
      <c r="E121" s="9">
        <v>0</v>
      </c>
      <c r="F121" s="9"/>
      <c r="G121" s="9">
        <v>0</v>
      </c>
      <c r="H121" s="9"/>
      <c r="I121" s="9">
        <v>0</v>
      </c>
      <c r="J121" s="9"/>
      <c r="K121" s="9">
        <v>1279700</v>
      </c>
      <c r="L121" s="9"/>
      <c r="M121" s="9">
        <v>921517267177</v>
      </c>
      <c r="N121" s="9"/>
      <c r="O121" s="9">
        <v>887019834334</v>
      </c>
      <c r="P121" s="9"/>
      <c r="Q121" s="9">
        <v>34497432843</v>
      </c>
    </row>
    <row r="122" spans="1:17">
      <c r="A122" s="1" t="s">
        <v>171</v>
      </c>
      <c r="C122" s="9">
        <v>0</v>
      </c>
      <c r="D122" s="9"/>
      <c r="E122" s="9">
        <v>0</v>
      </c>
      <c r="F122" s="9"/>
      <c r="G122" s="9">
        <v>0</v>
      </c>
      <c r="H122" s="9"/>
      <c r="I122" s="9">
        <v>0</v>
      </c>
      <c r="J122" s="9"/>
      <c r="K122" s="9">
        <v>1727000</v>
      </c>
      <c r="L122" s="9"/>
      <c r="M122" s="9">
        <v>1648420846628</v>
      </c>
      <c r="N122" s="9"/>
      <c r="O122" s="9">
        <v>1696093391088</v>
      </c>
      <c r="P122" s="9"/>
      <c r="Q122" s="9">
        <v>-47672544460</v>
      </c>
    </row>
    <row r="123" spans="1:17">
      <c r="A123" s="1" t="s">
        <v>227</v>
      </c>
      <c r="C123" s="9">
        <v>0</v>
      </c>
      <c r="D123" s="9"/>
      <c r="E123" s="9">
        <v>0</v>
      </c>
      <c r="F123" s="9"/>
      <c r="G123" s="9">
        <v>0</v>
      </c>
      <c r="H123" s="9"/>
      <c r="I123" s="9">
        <v>0</v>
      </c>
      <c r="J123" s="9"/>
      <c r="K123" s="9">
        <v>10000</v>
      </c>
      <c r="L123" s="9"/>
      <c r="M123" s="9">
        <v>9784920822</v>
      </c>
      <c r="N123" s="9"/>
      <c r="O123" s="9">
        <v>9784720827</v>
      </c>
      <c r="P123" s="9"/>
      <c r="Q123" s="9">
        <v>199995</v>
      </c>
    </row>
    <row r="124" spans="1:17">
      <c r="A124" s="1" t="s">
        <v>278</v>
      </c>
      <c r="C124" s="9">
        <v>0</v>
      </c>
      <c r="D124" s="9"/>
      <c r="E124" s="9">
        <v>0</v>
      </c>
      <c r="F124" s="9"/>
      <c r="G124" s="9">
        <v>0</v>
      </c>
      <c r="H124" s="9"/>
      <c r="I124" s="9">
        <v>0</v>
      </c>
      <c r="J124" s="9"/>
      <c r="K124" s="9">
        <v>3000000</v>
      </c>
      <c r="L124" s="9"/>
      <c r="M124" s="9">
        <v>3074056411500</v>
      </c>
      <c r="N124" s="9"/>
      <c r="O124" s="9">
        <v>3005784521340</v>
      </c>
      <c r="P124" s="9"/>
      <c r="Q124" s="9">
        <v>68271890160</v>
      </c>
    </row>
    <row r="125" spans="1:17">
      <c r="A125" s="1" t="s">
        <v>497</v>
      </c>
      <c r="C125" s="9">
        <v>0</v>
      </c>
      <c r="D125" s="9"/>
      <c r="E125" s="9">
        <v>0</v>
      </c>
      <c r="F125" s="9"/>
      <c r="G125" s="9">
        <v>0</v>
      </c>
      <c r="H125" s="9"/>
      <c r="I125" s="9">
        <v>0</v>
      </c>
      <c r="J125" s="9"/>
      <c r="K125" s="9">
        <v>89988</v>
      </c>
      <c r="L125" s="9"/>
      <c r="M125" s="9">
        <v>89987228294</v>
      </c>
      <c r="N125" s="9"/>
      <c r="O125" s="9">
        <v>77446673736</v>
      </c>
      <c r="P125" s="9"/>
      <c r="Q125" s="9">
        <v>12540554558</v>
      </c>
    </row>
    <row r="126" spans="1:17">
      <c r="A126" s="1" t="s">
        <v>415</v>
      </c>
      <c r="C126" s="9">
        <v>0</v>
      </c>
      <c r="D126" s="9"/>
      <c r="E126" s="9">
        <v>0</v>
      </c>
      <c r="F126" s="9"/>
      <c r="G126" s="9">
        <v>0</v>
      </c>
      <c r="H126" s="9"/>
      <c r="I126" s="9">
        <v>0</v>
      </c>
      <c r="J126" s="9"/>
      <c r="K126" s="9">
        <v>726612</v>
      </c>
      <c r="L126" s="9"/>
      <c r="M126" s="9">
        <v>726612000000</v>
      </c>
      <c r="N126" s="9"/>
      <c r="O126" s="9">
        <v>725675613980</v>
      </c>
      <c r="P126" s="9"/>
      <c r="Q126" s="9">
        <v>936386020</v>
      </c>
    </row>
    <row r="127" spans="1:17">
      <c r="A127" s="1" t="s">
        <v>498</v>
      </c>
      <c r="C127" s="9">
        <v>0</v>
      </c>
      <c r="D127" s="9"/>
      <c r="E127" s="9">
        <v>0</v>
      </c>
      <c r="F127" s="9"/>
      <c r="G127" s="9">
        <v>0</v>
      </c>
      <c r="H127" s="9"/>
      <c r="I127" s="9">
        <v>0</v>
      </c>
      <c r="J127" s="9"/>
      <c r="K127" s="9">
        <v>3727377</v>
      </c>
      <c r="L127" s="9"/>
      <c r="M127" s="9">
        <v>3724624231528</v>
      </c>
      <c r="N127" s="9"/>
      <c r="O127" s="9">
        <v>3547330265480</v>
      </c>
      <c r="P127" s="9"/>
      <c r="Q127" s="9">
        <v>177293966048</v>
      </c>
    </row>
    <row r="128" spans="1:17">
      <c r="A128" s="1" t="s">
        <v>499</v>
      </c>
      <c r="C128" s="9">
        <v>0</v>
      </c>
      <c r="D128" s="9"/>
      <c r="E128" s="9">
        <v>0</v>
      </c>
      <c r="F128" s="9"/>
      <c r="G128" s="9">
        <v>0</v>
      </c>
      <c r="H128" s="9"/>
      <c r="I128" s="9">
        <v>0</v>
      </c>
      <c r="J128" s="9"/>
      <c r="K128" s="9">
        <v>26600</v>
      </c>
      <c r="L128" s="9"/>
      <c r="M128" s="9">
        <v>25693556237</v>
      </c>
      <c r="N128" s="9"/>
      <c r="O128" s="9">
        <v>23236474371</v>
      </c>
      <c r="P128" s="9"/>
      <c r="Q128" s="9">
        <v>2457081866</v>
      </c>
    </row>
    <row r="129" spans="1:17">
      <c r="A129" s="1" t="s">
        <v>406</v>
      </c>
      <c r="C129" s="9">
        <v>0</v>
      </c>
      <c r="D129" s="9"/>
      <c r="E129" s="9">
        <v>0</v>
      </c>
      <c r="F129" s="9"/>
      <c r="G129" s="9">
        <v>0</v>
      </c>
      <c r="H129" s="9"/>
      <c r="I129" s="9">
        <v>0</v>
      </c>
      <c r="J129" s="9"/>
      <c r="K129" s="9">
        <v>1238600</v>
      </c>
      <c r="L129" s="9"/>
      <c r="M129" s="9">
        <v>1238600000000</v>
      </c>
      <c r="N129" s="9"/>
      <c r="O129" s="9">
        <v>1223486257670</v>
      </c>
      <c r="P129" s="9"/>
      <c r="Q129" s="9">
        <v>15113742330</v>
      </c>
    </row>
    <row r="130" spans="1:17">
      <c r="A130" s="1" t="s">
        <v>224</v>
      </c>
      <c r="C130" s="9">
        <v>0</v>
      </c>
      <c r="D130" s="9"/>
      <c r="E130" s="9">
        <v>0</v>
      </c>
      <c r="F130" s="9"/>
      <c r="G130" s="9">
        <v>0</v>
      </c>
      <c r="H130" s="9"/>
      <c r="I130" s="9">
        <v>0</v>
      </c>
      <c r="J130" s="9"/>
      <c r="K130" s="9">
        <v>80000</v>
      </c>
      <c r="L130" s="9"/>
      <c r="M130" s="9">
        <v>77040864558</v>
      </c>
      <c r="N130" s="9"/>
      <c r="O130" s="9">
        <v>76795824046</v>
      </c>
      <c r="P130" s="9"/>
      <c r="Q130" s="9">
        <v>245040512</v>
      </c>
    </row>
    <row r="131" spans="1:17">
      <c r="A131" s="1" t="s">
        <v>241</v>
      </c>
      <c r="C131" s="9">
        <v>0</v>
      </c>
      <c r="D131" s="9"/>
      <c r="E131" s="9">
        <v>0</v>
      </c>
      <c r="F131" s="9"/>
      <c r="G131" s="9">
        <v>0</v>
      </c>
      <c r="H131" s="9"/>
      <c r="I131" s="9">
        <v>0</v>
      </c>
      <c r="J131" s="9"/>
      <c r="K131" s="9">
        <v>600000</v>
      </c>
      <c r="L131" s="9"/>
      <c r="M131" s="9">
        <v>589107089750</v>
      </c>
      <c r="N131" s="9"/>
      <c r="O131" s="9">
        <v>586452674080</v>
      </c>
      <c r="P131" s="9"/>
      <c r="Q131" s="9">
        <v>2654415670</v>
      </c>
    </row>
    <row r="132" spans="1:17">
      <c r="A132" s="1" t="s">
        <v>131</v>
      </c>
      <c r="C132" s="9">
        <v>0</v>
      </c>
      <c r="D132" s="9"/>
      <c r="E132" s="9">
        <v>0</v>
      </c>
      <c r="F132" s="9"/>
      <c r="G132" s="9">
        <v>0</v>
      </c>
      <c r="H132" s="9"/>
      <c r="I132" s="9">
        <v>0</v>
      </c>
      <c r="J132" s="9"/>
      <c r="K132" s="9">
        <v>455550</v>
      </c>
      <c r="L132" s="9"/>
      <c r="M132" s="9">
        <v>399993269097</v>
      </c>
      <c r="N132" s="9"/>
      <c r="O132" s="9">
        <v>384836105649</v>
      </c>
      <c r="P132" s="9"/>
      <c r="Q132" s="9">
        <v>15157163448</v>
      </c>
    </row>
    <row r="133" spans="1:17">
      <c r="A133" s="1" t="s">
        <v>250</v>
      </c>
      <c r="C133" s="9">
        <v>0</v>
      </c>
      <c r="D133" s="9"/>
      <c r="E133" s="9">
        <v>0</v>
      </c>
      <c r="F133" s="9"/>
      <c r="G133" s="9">
        <v>0</v>
      </c>
      <c r="H133" s="9"/>
      <c r="I133" s="9">
        <v>0</v>
      </c>
      <c r="J133" s="9"/>
      <c r="K133" s="9">
        <v>1500</v>
      </c>
      <c r="L133" s="9"/>
      <c r="M133" s="9">
        <v>1499941875</v>
      </c>
      <c r="N133" s="9"/>
      <c r="O133" s="9">
        <v>1448412872</v>
      </c>
      <c r="P133" s="9"/>
      <c r="Q133" s="9">
        <v>51529003</v>
      </c>
    </row>
    <row r="134" spans="1:17">
      <c r="A134" s="1" t="s">
        <v>116</v>
      </c>
      <c r="C134" s="9">
        <v>0</v>
      </c>
      <c r="D134" s="9"/>
      <c r="E134" s="9">
        <v>0</v>
      </c>
      <c r="F134" s="9"/>
      <c r="G134" s="9">
        <v>0</v>
      </c>
      <c r="H134" s="9"/>
      <c r="I134" s="9">
        <v>0</v>
      </c>
      <c r="J134" s="9"/>
      <c r="K134" s="9">
        <v>1565100</v>
      </c>
      <c r="L134" s="9"/>
      <c r="M134" s="9">
        <v>1110730565187</v>
      </c>
      <c r="N134" s="9"/>
      <c r="O134" s="9">
        <v>1059771998299</v>
      </c>
      <c r="P134" s="9"/>
      <c r="Q134" s="9">
        <v>50958566888</v>
      </c>
    </row>
    <row r="135" spans="1:17">
      <c r="A135" s="1" t="s">
        <v>500</v>
      </c>
      <c r="C135" s="9">
        <v>0</v>
      </c>
      <c r="D135" s="9"/>
      <c r="E135" s="9">
        <v>0</v>
      </c>
      <c r="F135" s="9"/>
      <c r="G135" s="9">
        <v>0</v>
      </c>
      <c r="H135" s="9"/>
      <c r="I135" s="9">
        <v>0</v>
      </c>
      <c r="J135" s="9"/>
      <c r="K135" s="9">
        <v>420000</v>
      </c>
      <c r="L135" s="9"/>
      <c r="M135" s="9">
        <v>420000000000</v>
      </c>
      <c r="N135" s="9"/>
      <c r="O135" s="9">
        <v>393978324185</v>
      </c>
      <c r="P135" s="9"/>
      <c r="Q135" s="9">
        <v>26021675815</v>
      </c>
    </row>
    <row r="136" spans="1:17">
      <c r="A136" s="1" t="s">
        <v>16</v>
      </c>
      <c r="C136" s="9">
        <v>680000</v>
      </c>
      <c r="D136" s="9"/>
      <c r="E136" s="9">
        <v>19218707</v>
      </c>
      <c r="F136" s="9"/>
      <c r="G136" s="9">
        <v>37402524</v>
      </c>
      <c r="H136" s="9"/>
      <c r="I136" s="9">
        <f>E136-G136</f>
        <v>-18183817</v>
      </c>
      <c r="J136" s="9"/>
      <c r="K136" s="9">
        <v>680000</v>
      </c>
      <c r="L136" s="9"/>
      <c r="M136" s="9">
        <v>19218707</v>
      </c>
      <c r="N136" s="9"/>
      <c r="O136" s="9">
        <v>37402524</v>
      </c>
      <c r="P136" s="9"/>
      <c r="Q136" s="9">
        <f>M136-O136</f>
        <v>-18183817</v>
      </c>
    </row>
    <row r="137" spans="1:17">
      <c r="A137" s="1" t="s">
        <v>538</v>
      </c>
      <c r="C137" s="9">
        <v>50358000</v>
      </c>
      <c r="D137" s="9"/>
      <c r="E137" s="9">
        <v>29376239915</v>
      </c>
      <c r="F137" s="9"/>
      <c r="G137" s="9">
        <v>28048168347</v>
      </c>
      <c r="H137" s="9"/>
      <c r="I137" s="9">
        <f>E137-G137</f>
        <v>1328071568</v>
      </c>
      <c r="J137" s="9"/>
      <c r="K137" s="9">
        <v>50358000</v>
      </c>
      <c r="L137" s="9"/>
      <c r="M137" s="9">
        <v>29376239915</v>
      </c>
      <c r="N137" s="9"/>
      <c r="O137" s="9">
        <v>28048168347</v>
      </c>
      <c r="P137" s="9"/>
      <c r="Q137" s="9">
        <v>1328071568</v>
      </c>
    </row>
    <row r="138" spans="1:17">
      <c r="A138" s="1" t="s">
        <v>539</v>
      </c>
      <c r="C138" s="9">
        <v>1958000</v>
      </c>
      <c r="D138" s="9"/>
      <c r="E138" s="9">
        <v>935889988</v>
      </c>
      <c r="F138" s="9"/>
      <c r="G138" s="9">
        <v>605477804</v>
      </c>
      <c r="H138" s="9"/>
      <c r="I138" s="9">
        <f>E138-G138</f>
        <v>330412184</v>
      </c>
      <c r="J138" s="9"/>
      <c r="K138" s="9">
        <v>1958000</v>
      </c>
      <c r="L138" s="9"/>
      <c r="M138" s="9">
        <v>935889988</v>
      </c>
      <c r="N138" s="9"/>
      <c r="O138" s="9">
        <v>605477804</v>
      </c>
      <c r="P138" s="9"/>
      <c r="Q138" s="9">
        <f>M138-O138</f>
        <v>330412184</v>
      </c>
    </row>
    <row r="139" spans="1:17">
      <c r="A139" s="1" t="s">
        <v>540</v>
      </c>
      <c r="C139" s="9">
        <v>2038000</v>
      </c>
      <c r="D139" s="9"/>
      <c r="E139" s="9">
        <v>1849999991</v>
      </c>
      <c r="F139" s="9"/>
      <c r="G139" s="9">
        <v>674045485</v>
      </c>
      <c r="H139" s="9"/>
      <c r="I139" s="9">
        <f>E139-G139</f>
        <v>1175954506</v>
      </c>
      <c r="J139" s="9"/>
      <c r="K139" s="9">
        <v>2038000</v>
      </c>
      <c r="L139" s="9"/>
      <c r="M139" s="9">
        <v>1849999991</v>
      </c>
      <c r="N139" s="9"/>
      <c r="O139" s="9">
        <v>674045485</v>
      </c>
      <c r="P139" s="9"/>
      <c r="Q139" s="9">
        <f>M139-O139</f>
        <v>1175954506</v>
      </c>
    </row>
    <row r="140" spans="1:17">
      <c r="A140" s="1" t="s">
        <v>541</v>
      </c>
      <c r="C140" s="9">
        <v>38000</v>
      </c>
      <c r="D140" s="9"/>
      <c r="E140" s="9">
        <v>265077989</v>
      </c>
      <c r="F140" s="9"/>
      <c r="G140" s="9">
        <v>161910928</v>
      </c>
      <c r="H140" s="9"/>
      <c r="I140" s="9">
        <f>E140-G140</f>
        <v>103167061</v>
      </c>
      <c r="J140" s="9"/>
      <c r="K140" s="9">
        <v>38000</v>
      </c>
      <c r="L140" s="9"/>
      <c r="M140" s="9">
        <v>265077989</v>
      </c>
      <c r="N140" s="9"/>
      <c r="O140" s="9">
        <v>161910928</v>
      </c>
      <c r="P140" s="9"/>
      <c r="Q140" s="9">
        <f>M140-O140</f>
        <v>103167061</v>
      </c>
    </row>
    <row r="141" spans="1:17">
      <c r="A141" s="1" t="s">
        <v>542</v>
      </c>
      <c r="C141" s="9">
        <v>0</v>
      </c>
      <c r="D141" s="9"/>
      <c r="E141" s="9">
        <v>0</v>
      </c>
      <c r="F141" s="9"/>
      <c r="G141" s="9">
        <v>0</v>
      </c>
      <c r="H141" s="9"/>
      <c r="I141" s="9">
        <v>0</v>
      </c>
      <c r="J141" s="9"/>
      <c r="K141" s="9">
        <v>7500000</v>
      </c>
      <c r="L141" s="9"/>
      <c r="M141" s="9">
        <v>37497512</v>
      </c>
      <c r="N141" s="9"/>
      <c r="O141" s="9">
        <v>88003897</v>
      </c>
      <c r="P141" s="9"/>
      <c r="Q141" s="9">
        <f>M141-O141</f>
        <v>-50506385</v>
      </c>
    </row>
    <row r="142" spans="1:17">
      <c r="A142" s="1" t="s">
        <v>522</v>
      </c>
      <c r="C142" s="9">
        <v>0</v>
      </c>
      <c r="D142" s="9"/>
      <c r="E142" s="9">
        <v>0</v>
      </c>
      <c r="F142" s="9"/>
      <c r="G142" s="9">
        <v>0</v>
      </c>
      <c r="H142" s="9"/>
      <c r="I142" s="9">
        <v>0</v>
      </c>
      <c r="J142" s="9"/>
      <c r="K142" s="9">
        <v>1250000</v>
      </c>
      <c r="L142" s="9"/>
      <c r="M142" s="9">
        <v>254565812</v>
      </c>
      <c r="N142" s="9"/>
      <c r="O142" s="9">
        <v>265517906</v>
      </c>
      <c r="P142" s="9"/>
      <c r="Q142" s="9">
        <f>M142-O142</f>
        <v>-10952094</v>
      </c>
    </row>
    <row r="143" spans="1:17" ht="22.5" thickBot="1">
      <c r="E143" s="4">
        <f>SUM(E8:E142)</f>
        <v>17833670478834</v>
      </c>
      <c r="G143" s="4">
        <f>SUM(G8:G142)</f>
        <v>16723475671415</v>
      </c>
      <c r="I143" s="4">
        <f>SUM(I8:I141)</f>
        <v>1110194807419</v>
      </c>
      <c r="M143" s="4">
        <f>SUM(M8:M142)</f>
        <v>173065040157568</v>
      </c>
      <c r="O143" s="4">
        <f>SUM(O8:O142)</f>
        <v>168881453729154</v>
      </c>
      <c r="Q143" s="4">
        <f>SUM(Q8:Q142)</f>
        <v>4183586428414</v>
      </c>
    </row>
    <row r="144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1"/>
  <sheetViews>
    <sheetView rightToLeft="1" workbookViewId="0">
      <selection activeCell="K100" sqref="K100"/>
    </sheetView>
  </sheetViews>
  <sheetFormatPr defaultRowHeight="21.75"/>
  <cols>
    <col min="1" max="1" width="33.285156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2.5">
      <c r="A6" s="11" t="s">
        <v>3</v>
      </c>
      <c r="C6" s="13" t="s">
        <v>388</v>
      </c>
      <c r="D6" s="13" t="s">
        <v>388</v>
      </c>
      <c r="E6" s="13" t="s">
        <v>388</v>
      </c>
      <c r="F6" s="13" t="s">
        <v>388</v>
      </c>
      <c r="G6" s="13" t="s">
        <v>388</v>
      </c>
      <c r="H6" s="13" t="s">
        <v>388</v>
      </c>
      <c r="I6" s="13" t="s">
        <v>388</v>
      </c>
      <c r="J6" s="13" t="s">
        <v>388</v>
      </c>
      <c r="K6" s="13" t="s">
        <v>388</v>
      </c>
      <c r="M6" s="13" t="s">
        <v>389</v>
      </c>
      <c r="N6" s="13" t="s">
        <v>389</v>
      </c>
      <c r="O6" s="13" t="s">
        <v>389</v>
      </c>
      <c r="P6" s="13" t="s">
        <v>389</v>
      </c>
      <c r="Q6" s="13" t="s">
        <v>389</v>
      </c>
      <c r="R6" s="13" t="s">
        <v>389</v>
      </c>
      <c r="S6" s="13" t="s">
        <v>389</v>
      </c>
      <c r="T6" s="13" t="s">
        <v>389</v>
      </c>
      <c r="U6" s="13" t="s">
        <v>389</v>
      </c>
    </row>
    <row r="7" spans="1:21" ht="22.5">
      <c r="A7" s="13" t="s">
        <v>3</v>
      </c>
      <c r="C7" s="14" t="s">
        <v>501</v>
      </c>
      <c r="E7" s="14" t="s">
        <v>502</v>
      </c>
      <c r="G7" s="14" t="s">
        <v>503</v>
      </c>
      <c r="I7" s="14" t="s">
        <v>369</v>
      </c>
      <c r="K7" s="14" t="s">
        <v>504</v>
      </c>
      <c r="M7" s="14" t="s">
        <v>501</v>
      </c>
      <c r="O7" s="14" t="s">
        <v>502</v>
      </c>
      <c r="Q7" s="14" t="s">
        <v>503</v>
      </c>
      <c r="S7" s="14" t="s">
        <v>369</v>
      </c>
      <c r="U7" s="14" t="s">
        <v>504</v>
      </c>
    </row>
    <row r="8" spans="1:21">
      <c r="A8" s="1" t="s">
        <v>42</v>
      </c>
      <c r="C8" s="9">
        <v>42255177982</v>
      </c>
      <c r="D8" s="9"/>
      <c r="E8" s="9">
        <f>IFERROR(VLOOKUP(A8,'درآمد ناشی از تغییر قیمت اوراق'!A:Q,9,0),0)</f>
        <v>-46453394615</v>
      </c>
      <c r="F8" s="9"/>
      <c r="G8" s="9">
        <f>VLOOKUP(A8,'درآمد ناشی از فروش'!1:1048576,9,0)</f>
        <v>493090872</v>
      </c>
      <c r="H8" s="9"/>
      <c r="I8" s="9">
        <f>C8+E8+G8</f>
        <v>-3705125761</v>
      </c>
      <c r="J8" s="9"/>
      <c r="K8" s="5">
        <f>I8/$I$100</f>
        <v>-8.9672753322534132E-2</v>
      </c>
      <c r="L8" s="9"/>
      <c r="M8" s="9">
        <v>42255177982</v>
      </c>
      <c r="N8" s="9"/>
      <c r="O8" s="9">
        <f>VLOOKUP(A8,'درآمد ناشی از تغییر قیمت اوراق'!$1:$1048576,17,0)</f>
        <v>-42251578828</v>
      </c>
      <c r="P8" s="9"/>
      <c r="Q8" s="9">
        <f>IFERROR(VLOOKUP(A8,'درآمد ناشی از فروش'!$1:$1048576,17,0),0)</f>
        <v>19549129343</v>
      </c>
      <c r="R8" s="9"/>
      <c r="S8" s="9">
        <f>M8+O8+Q8</f>
        <v>19552728497</v>
      </c>
      <c r="U8" s="5">
        <v>1.073445139044606E-2</v>
      </c>
    </row>
    <row r="9" spans="1:21">
      <c r="A9" s="1" t="s">
        <v>38</v>
      </c>
      <c r="C9" s="9">
        <v>0</v>
      </c>
      <c r="D9" s="9"/>
      <c r="E9" s="9">
        <f>IFERROR(VLOOKUP(A9,'درآمد ناشی از تغییر قیمت اوراق'!A:Q,9,0),0)</f>
        <v>-24252099643</v>
      </c>
      <c r="F9" s="9"/>
      <c r="G9" s="9">
        <v>-132902940</v>
      </c>
      <c r="H9" s="9"/>
      <c r="I9" s="9">
        <f t="shared" ref="I9:I72" si="0">C9+E9+G9</f>
        <v>-24385002583</v>
      </c>
      <c r="J9" s="9"/>
      <c r="K9" s="5">
        <f t="shared" ref="K9:K72" si="1">I9/$I$100</f>
        <v>-0.59017438609277928</v>
      </c>
      <c r="L9" s="9"/>
      <c r="M9" s="9">
        <v>0</v>
      </c>
      <c r="N9" s="9"/>
      <c r="O9" s="9">
        <f>VLOOKUP(A9,'درآمد ناشی از تغییر قیمت اوراق'!$1:$1048576,17,0)</f>
        <v>-70458628552</v>
      </c>
      <c r="P9" s="9"/>
      <c r="Q9" s="9">
        <f>IFERROR(VLOOKUP(A9,'درآمد ناشی از فروش'!$1:$1048576,17,0),0)</f>
        <v>43291433996</v>
      </c>
      <c r="R9" s="9"/>
      <c r="S9" s="9">
        <f t="shared" ref="S9:S72" si="2">M9+O9+Q9</f>
        <v>-27167194556</v>
      </c>
      <c r="U9" s="5">
        <v>-1.4914794598662648E-2</v>
      </c>
    </row>
    <row r="10" spans="1:21">
      <c r="A10" s="1" t="s">
        <v>22</v>
      </c>
      <c r="C10" s="9">
        <v>0</v>
      </c>
      <c r="D10" s="9"/>
      <c r="E10" s="9">
        <f>IFERROR(VLOOKUP(A10,'درآمد ناشی از تغییر قیمت اوراق'!A:Q,9,0),0)</f>
        <v>0</v>
      </c>
      <c r="F10" s="9"/>
      <c r="G10" s="9">
        <v>-4114855243</v>
      </c>
      <c r="H10" s="9"/>
      <c r="I10" s="9">
        <f t="shared" si="0"/>
        <v>-4114855243</v>
      </c>
      <c r="J10" s="9"/>
      <c r="K10" s="5">
        <f t="shared" si="1"/>
        <v>-9.9589169967576496E-2</v>
      </c>
      <c r="L10" s="9"/>
      <c r="M10" s="9">
        <v>24638081500</v>
      </c>
      <c r="N10" s="9"/>
      <c r="O10" s="9">
        <v>0</v>
      </c>
      <c r="P10" s="9"/>
      <c r="Q10" s="9">
        <f>IFERROR(VLOOKUP(A10,'درآمد ناشی از فروش'!$1:$1048576,17,0),0)</f>
        <v>-14852566286</v>
      </c>
      <c r="R10" s="9"/>
      <c r="S10" s="9">
        <f t="shared" si="2"/>
        <v>9785515214</v>
      </c>
      <c r="U10" s="5">
        <v>5.3722495768951184E-3</v>
      </c>
    </row>
    <row r="11" spans="1:21">
      <c r="A11" s="1" t="s">
        <v>39</v>
      </c>
      <c r="C11" s="9">
        <v>0</v>
      </c>
      <c r="D11" s="9"/>
      <c r="E11" s="9">
        <f>IFERROR(VLOOKUP(A11,'درآمد ناشی از تغییر قیمت اوراق'!A:Q,9,0),0)</f>
        <v>0</v>
      </c>
      <c r="F11" s="9"/>
      <c r="G11" s="9">
        <v>2696710655</v>
      </c>
      <c r="H11" s="9"/>
      <c r="I11" s="9">
        <f t="shared" si="0"/>
        <v>2696710655</v>
      </c>
      <c r="J11" s="9"/>
      <c r="K11" s="5">
        <f t="shared" si="1"/>
        <v>6.5266737203219169E-2</v>
      </c>
      <c r="L11" s="9"/>
      <c r="M11" s="9">
        <v>0</v>
      </c>
      <c r="N11" s="9"/>
      <c r="O11" s="9">
        <v>0</v>
      </c>
      <c r="P11" s="9"/>
      <c r="Q11" s="9">
        <f>IFERROR(VLOOKUP(A11,'درآمد ناشی از فروش'!$1:$1048576,17,0),0)</f>
        <v>32492747007</v>
      </c>
      <c r="R11" s="9"/>
      <c r="S11" s="9">
        <f t="shared" si="2"/>
        <v>32492747007</v>
      </c>
      <c r="U11" s="5">
        <v>1.7838523832733565E-2</v>
      </c>
    </row>
    <row r="12" spans="1:21">
      <c r="A12" s="1" t="s">
        <v>15</v>
      </c>
      <c r="C12" s="9">
        <v>0</v>
      </c>
      <c r="D12" s="9"/>
      <c r="E12" s="9">
        <f>IFERROR(VLOOKUP(A12,'درآمد ناشی از تغییر قیمت اوراق'!A:Q,9,0),0)</f>
        <v>2731262669</v>
      </c>
      <c r="F12" s="9"/>
      <c r="G12" s="9">
        <v>-1446229233</v>
      </c>
      <c r="H12" s="9"/>
      <c r="I12" s="9">
        <f t="shared" si="0"/>
        <v>1285033436</v>
      </c>
      <c r="J12" s="9"/>
      <c r="K12" s="5">
        <f t="shared" si="1"/>
        <v>3.1100829971972561E-2</v>
      </c>
      <c r="L12" s="9"/>
      <c r="M12" s="9">
        <v>15689116725</v>
      </c>
      <c r="N12" s="9"/>
      <c r="O12" s="9">
        <f>VLOOKUP(A12,'درآمد ناشی از تغییر قیمت اوراق'!$1:$1048576,17,0)</f>
        <v>-6670925039</v>
      </c>
      <c r="P12" s="9"/>
      <c r="Q12" s="9">
        <f>IFERROR(VLOOKUP(A12,'درآمد ناشی از فروش'!$1:$1048576,17,0),0)</f>
        <v>3144972855</v>
      </c>
      <c r="R12" s="9"/>
      <c r="S12" s="9">
        <f t="shared" si="2"/>
        <v>12163164541</v>
      </c>
      <c r="U12" s="5">
        <v>6.6775794764088502E-3</v>
      </c>
    </row>
    <row r="13" spans="1:21">
      <c r="A13" s="1" t="s">
        <v>28</v>
      </c>
      <c r="C13" s="9">
        <v>0</v>
      </c>
      <c r="D13" s="9"/>
      <c r="E13" s="9">
        <f>IFERROR(VLOOKUP(A13,'درآمد ناشی از تغییر قیمت اوراق'!A:Q,9,0),0)</f>
        <v>0</v>
      </c>
      <c r="F13" s="9"/>
      <c r="G13" s="9">
        <v>-350441239</v>
      </c>
      <c r="H13" s="9"/>
      <c r="I13" s="9">
        <f t="shared" si="0"/>
        <v>-350441239</v>
      </c>
      <c r="J13" s="9"/>
      <c r="K13" s="5">
        <f t="shared" si="1"/>
        <v>-8.4815017912937794E-3</v>
      </c>
      <c r="L13" s="9"/>
      <c r="M13" s="9">
        <v>500415812</v>
      </c>
      <c r="N13" s="9"/>
      <c r="O13" s="9">
        <v>0</v>
      </c>
      <c r="P13" s="9"/>
      <c r="Q13" s="9">
        <f>IFERROR(VLOOKUP(A13,'درآمد ناشی از فروش'!$1:$1048576,17,0),0)</f>
        <v>14226288652</v>
      </c>
      <c r="R13" s="9"/>
      <c r="S13" s="9">
        <f t="shared" si="2"/>
        <v>14726704464</v>
      </c>
      <c r="U13" s="5">
        <v>8.0849633458843287E-3</v>
      </c>
    </row>
    <row r="14" spans="1:21">
      <c r="A14" s="1" t="s">
        <v>33</v>
      </c>
      <c r="C14" s="9">
        <v>0</v>
      </c>
      <c r="D14" s="9"/>
      <c r="E14" s="9">
        <f>IFERROR(VLOOKUP(A14,'درآمد ناشی از تغییر قیمت اوراق'!A:Q,9,0),0)</f>
        <v>-71657083879</v>
      </c>
      <c r="F14" s="9"/>
      <c r="G14" s="9">
        <v>124626943243</v>
      </c>
      <c r="H14" s="9"/>
      <c r="I14" s="9">
        <f t="shared" si="0"/>
        <v>52969859364</v>
      </c>
      <c r="J14" s="9"/>
      <c r="K14" s="5">
        <f t="shared" si="1"/>
        <v>1.2819951166773085</v>
      </c>
      <c r="L14" s="9"/>
      <c r="M14" s="9">
        <v>0</v>
      </c>
      <c r="N14" s="9"/>
      <c r="O14" s="9">
        <f>VLOOKUP(A14,'درآمد ناشی از تغییر قیمت اوراق'!$1:$1048576,17,0)</f>
        <v>165593686819</v>
      </c>
      <c r="P14" s="9"/>
      <c r="Q14" s="9">
        <f>IFERROR(VLOOKUP(A14,'درآمد ناشی از فروش'!$1:$1048576,17,0),0)</f>
        <v>388060973953</v>
      </c>
      <c r="R14" s="9"/>
      <c r="S14" s="9">
        <f t="shared" si="2"/>
        <v>553654660772</v>
      </c>
      <c r="U14" s="5">
        <v>0.30395650632917071</v>
      </c>
    </row>
    <row r="15" spans="1:21">
      <c r="A15" s="1" t="s">
        <v>21</v>
      </c>
      <c r="C15" s="9">
        <v>2243247059</v>
      </c>
      <c r="D15" s="9"/>
      <c r="E15" s="9">
        <f>IFERROR(VLOOKUP(A15,'درآمد ناشی از تغییر قیمت اوراق'!A:Q,9,0),0)</f>
        <v>-2648801767</v>
      </c>
      <c r="F15" s="9"/>
      <c r="G15" s="9">
        <v>-21051779</v>
      </c>
      <c r="H15" s="9"/>
      <c r="I15" s="9">
        <f t="shared" si="0"/>
        <v>-426606487</v>
      </c>
      <c r="J15" s="9"/>
      <c r="K15" s="5">
        <f t="shared" si="1"/>
        <v>-1.0324879840035169E-2</v>
      </c>
      <c r="L15" s="9"/>
      <c r="M15" s="9">
        <v>2243247059</v>
      </c>
      <c r="N15" s="9"/>
      <c r="O15" s="9">
        <f>VLOOKUP(A15,'درآمد ناشی از تغییر قیمت اوراق'!$1:$1048576,17,0)</f>
        <v>-2673975961</v>
      </c>
      <c r="P15" s="9"/>
      <c r="Q15" s="9">
        <f>IFERROR(VLOOKUP(A15,'درآمد ناشی از فروش'!$1:$1048576,17,0),0)</f>
        <v>53791836467</v>
      </c>
      <c r="R15" s="9"/>
      <c r="S15" s="9">
        <f t="shared" si="2"/>
        <v>53361107565</v>
      </c>
      <c r="U15" s="5">
        <v>2.9295257456510061E-2</v>
      </c>
    </row>
    <row r="16" spans="1:21">
      <c r="A16" s="1" t="s">
        <v>26</v>
      </c>
      <c r="C16" s="9">
        <v>0</v>
      </c>
      <c r="D16" s="9"/>
      <c r="E16" s="9">
        <f>IFERROR(VLOOKUP(A16,'درآمد ناشی از تغییر قیمت اوراق'!A:Q,9,0),0)</f>
        <v>12347680984</v>
      </c>
      <c r="F16" s="9"/>
      <c r="G16" s="9">
        <v>-655390295</v>
      </c>
      <c r="H16" s="9"/>
      <c r="I16" s="9">
        <f t="shared" si="0"/>
        <v>11692290689</v>
      </c>
      <c r="J16" s="9"/>
      <c r="K16" s="5">
        <f t="shared" si="1"/>
        <v>0.28298092058475194</v>
      </c>
      <c r="L16" s="9"/>
      <c r="M16" s="9">
        <v>244127793515</v>
      </c>
      <c r="N16" s="9"/>
      <c r="O16" s="9">
        <f>VLOOKUP(A16,'درآمد ناشی از تغییر قیمت اوراق'!$1:$1048576,17,0)</f>
        <v>-247148102901</v>
      </c>
      <c r="P16" s="9"/>
      <c r="Q16" s="9">
        <f>IFERROR(VLOOKUP(A16,'درآمد ناشی از فروش'!$1:$1048576,17,0),0)</f>
        <v>146706590284</v>
      </c>
      <c r="R16" s="9"/>
      <c r="S16" s="9">
        <f t="shared" si="2"/>
        <v>143686280898</v>
      </c>
      <c r="U16" s="5">
        <v>7.8883793533481045E-2</v>
      </c>
    </row>
    <row r="17" spans="1:21">
      <c r="A17" s="1" t="s">
        <v>18</v>
      </c>
      <c r="C17" s="9">
        <v>0</v>
      </c>
      <c r="D17" s="9"/>
      <c r="E17" s="9">
        <f>IFERROR(VLOOKUP(A17,'درآمد ناشی از تغییر قیمت اوراق'!A:Q,9,0),0)</f>
        <v>0</v>
      </c>
      <c r="F17" s="9"/>
      <c r="G17" s="9">
        <v>-159874911</v>
      </c>
      <c r="H17" s="9"/>
      <c r="I17" s="9">
        <f t="shared" si="0"/>
        <v>-159874911</v>
      </c>
      <c r="J17" s="9"/>
      <c r="K17" s="5">
        <f t="shared" si="1"/>
        <v>-3.8693486756832107E-3</v>
      </c>
      <c r="L17" s="9"/>
      <c r="M17" s="9">
        <v>0</v>
      </c>
      <c r="N17" s="9"/>
      <c r="O17" s="9">
        <v>0</v>
      </c>
      <c r="P17" s="9"/>
      <c r="Q17" s="9">
        <f>IFERROR(VLOOKUP(A17,'درآمد ناشی از فروش'!$1:$1048576,17,0),0)</f>
        <v>-159874911</v>
      </c>
      <c r="R17" s="9"/>
      <c r="S17" s="9">
        <f t="shared" si="2"/>
        <v>-159874911</v>
      </c>
      <c r="U17" s="5">
        <v>-8.7771354312248754E-5</v>
      </c>
    </row>
    <row r="18" spans="1:21">
      <c r="A18" s="1" t="s">
        <v>453</v>
      </c>
      <c r="C18" s="9">
        <v>0</v>
      </c>
      <c r="D18" s="9"/>
      <c r="E18" s="9">
        <f>IFERROR(VLOOKUP(A18,'درآمد ناشی از تغییر قیمت اوراق'!A:Q,9,0),0)</f>
        <v>0</v>
      </c>
      <c r="F18" s="9"/>
      <c r="G18" s="9">
        <v>0</v>
      </c>
      <c r="H18" s="9"/>
      <c r="I18" s="9">
        <f t="shared" si="0"/>
        <v>0</v>
      </c>
      <c r="J18" s="9"/>
      <c r="K18" s="5">
        <f t="shared" si="1"/>
        <v>0</v>
      </c>
      <c r="L18" s="9"/>
      <c r="M18" s="9">
        <v>0</v>
      </c>
      <c r="N18" s="9"/>
      <c r="O18" s="9">
        <v>0</v>
      </c>
      <c r="P18" s="9"/>
      <c r="Q18" s="9">
        <f>IFERROR(VLOOKUP(A18,'درآمد ناشی از فروش'!$1:$1048576,17,0),0)</f>
        <v>8622537941</v>
      </c>
      <c r="R18" s="9"/>
      <c r="S18" s="9">
        <f t="shared" si="2"/>
        <v>8622537941</v>
      </c>
      <c r="U18" s="5">
        <v>4.7337748490775943E-3</v>
      </c>
    </row>
    <row r="19" spans="1:21">
      <c r="A19" s="1" t="s">
        <v>454</v>
      </c>
      <c r="C19" s="9">
        <v>0</v>
      </c>
      <c r="D19" s="9"/>
      <c r="E19" s="9">
        <f>IFERROR(VLOOKUP(A19,'درآمد ناشی از تغییر قیمت اوراق'!A:Q,9,0),0)</f>
        <v>0</v>
      </c>
      <c r="F19" s="9"/>
      <c r="G19" s="9">
        <v>0</v>
      </c>
      <c r="H19" s="9"/>
      <c r="I19" s="9">
        <f t="shared" si="0"/>
        <v>0</v>
      </c>
      <c r="J19" s="9"/>
      <c r="K19" s="5">
        <f t="shared" si="1"/>
        <v>0</v>
      </c>
      <c r="L19" s="9"/>
      <c r="M19" s="9">
        <v>0</v>
      </c>
      <c r="N19" s="9"/>
      <c r="O19" s="9">
        <v>0</v>
      </c>
      <c r="P19" s="9"/>
      <c r="Q19" s="9">
        <f>IFERROR(VLOOKUP(A19,'درآمد ناشی از فروش'!$1:$1048576,17,0),0)</f>
        <v>2614510658</v>
      </c>
      <c r="R19" s="9"/>
      <c r="S19" s="9">
        <f t="shared" si="2"/>
        <v>2614510658</v>
      </c>
      <c r="U19" s="5">
        <v>1.4353668119725716E-3</v>
      </c>
    </row>
    <row r="20" spans="1:21">
      <c r="A20" s="1" t="s">
        <v>455</v>
      </c>
      <c r="C20" s="9">
        <v>0</v>
      </c>
      <c r="D20" s="9"/>
      <c r="E20" s="9">
        <f>IFERROR(VLOOKUP(A20,'درآمد ناشی از تغییر قیمت اوراق'!A:Q,9,0),0)</f>
        <v>0</v>
      </c>
      <c r="F20" s="9"/>
      <c r="G20" s="9">
        <v>0</v>
      </c>
      <c r="H20" s="9"/>
      <c r="I20" s="9">
        <f t="shared" si="0"/>
        <v>0</v>
      </c>
      <c r="J20" s="9"/>
      <c r="K20" s="5">
        <f t="shared" si="1"/>
        <v>0</v>
      </c>
      <c r="L20" s="9"/>
      <c r="M20" s="9">
        <v>0</v>
      </c>
      <c r="N20" s="9"/>
      <c r="O20" s="9">
        <v>0</v>
      </c>
      <c r="P20" s="9"/>
      <c r="Q20" s="9">
        <f>IFERROR(VLOOKUP(A20,'درآمد ناشی از فروش'!$1:$1048576,17,0),0)</f>
        <v>32288586520</v>
      </c>
      <c r="R20" s="9"/>
      <c r="S20" s="9">
        <f t="shared" si="2"/>
        <v>32288586520</v>
      </c>
      <c r="U20" s="5">
        <v>1.7726439689393286E-2</v>
      </c>
    </row>
    <row r="21" spans="1:21">
      <c r="A21" s="1" t="s">
        <v>440</v>
      </c>
      <c r="C21" s="9">
        <v>0</v>
      </c>
      <c r="D21" s="9"/>
      <c r="E21" s="9">
        <f>IFERROR(VLOOKUP(A21,'درآمد ناشی از تغییر قیمت اوراق'!A:Q,9,0),0)</f>
        <v>0</v>
      </c>
      <c r="F21" s="9"/>
      <c r="G21" s="9">
        <v>0</v>
      </c>
      <c r="H21" s="9"/>
      <c r="I21" s="9">
        <f t="shared" si="0"/>
        <v>0</v>
      </c>
      <c r="J21" s="9"/>
      <c r="K21" s="5">
        <f t="shared" si="1"/>
        <v>0</v>
      </c>
      <c r="L21" s="9"/>
      <c r="M21" s="9">
        <v>12016324400</v>
      </c>
      <c r="N21" s="9"/>
      <c r="O21" s="9">
        <v>0</v>
      </c>
      <c r="P21" s="9"/>
      <c r="Q21" s="9">
        <f>IFERROR(VLOOKUP(A21,'درآمد ناشی از فروش'!$1:$1048576,17,0),0)</f>
        <v>-7762683936</v>
      </c>
      <c r="R21" s="9"/>
      <c r="S21" s="9">
        <f t="shared" si="2"/>
        <v>4253640464</v>
      </c>
      <c r="U21" s="5">
        <v>2.3352493643149686E-3</v>
      </c>
    </row>
    <row r="22" spans="1:21">
      <c r="A22" s="1" t="s">
        <v>34</v>
      </c>
      <c r="C22" s="9">
        <v>0</v>
      </c>
      <c r="D22" s="9"/>
      <c r="E22" s="9">
        <f>IFERROR(VLOOKUP(A22,'درآمد ناشی از تغییر قیمت اوراق'!A:Q,9,0),0)</f>
        <v>-13345135955</v>
      </c>
      <c r="F22" s="9"/>
      <c r="G22" s="9">
        <v>0</v>
      </c>
      <c r="H22" s="9"/>
      <c r="I22" s="9">
        <f t="shared" si="0"/>
        <v>-13345135955</v>
      </c>
      <c r="J22" s="9"/>
      <c r="K22" s="5">
        <f t="shared" si="1"/>
        <v>-0.32298366148451929</v>
      </c>
      <c r="L22" s="9"/>
      <c r="M22" s="9">
        <v>0</v>
      </c>
      <c r="N22" s="9"/>
      <c r="O22" s="9">
        <f>VLOOKUP(A22,'درآمد ناشی از تغییر قیمت اوراق'!$1:$1048576,17,0)</f>
        <v>44018436685</v>
      </c>
      <c r="P22" s="9"/>
      <c r="Q22" s="9">
        <f>IFERROR(VLOOKUP(A22,'درآمد ناشی از فروش'!$1:$1048576,17,0),0)</f>
        <v>61080799943</v>
      </c>
      <c r="R22" s="9"/>
      <c r="S22" s="9">
        <f t="shared" si="2"/>
        <v>105099236628</v>
      </c>
      <c r="U22" s="5">
        <v>5.7699499429419918E-2</v>
      </c>
    </row>
    <row r="23" spans="1:21">
      <c r="A23" s="1" t="s">
        <v>456</v>
      </c>
      <c r="C23" s="9">
        <v>0</v>
      </c>
      <c r="D23" s="9"/>
      <c r="E23" s="9">
        <f>IFERROR(VLOOKUP(A23,'درآمد ناشی از تغییر قیمت اوراق'!A:Q,9,0),0)</f>
        <v>0</v>
      </c>
      <c r="F23" s="9"/>
      <c r="G23" s="9">
        <v>0</v>
      </c>
      <c r="H23" s="9"/>
      <c r="I23" s="9">
        <f t="shared" si="0"/>
        <v>0</v>
      </c>
      <c r="J23" s="9"/>
      <c r="K23" s="5">
        <f t="shared" si="1"/>
        <v>0</v>
      </c>
      <c r="L23" s="9"/>
      <c r="M23" s="9">
        <v>0</v>
      </c>
      <c r="N23" s="9"/>
      <c r="O23" s="9">
        <v>0</v>
      </c>
      <c r="P23" s="9"/>
      <c r="Q23" s="9">
        <f>IFERROR(VLOOKUP(A23,'درآمد ناشی از فروش'!$1:$1048576,17,0),0)</f>
        <v>665770873</v>
      </c>
      <c r="R23" s="9"/>
      <c r="S23" s="9">
        <f t="shared" si="2"/>
        <v>665770873</v>
      </c>
      <c r="U23" s="5">
        <v>3.6550832659952608E-4</v>
      </c>
    </row>
    <row r="24" spans="1:21">
      <c r="A24" s="1" t="s">
        <v>457</v>
      </c>
      <c r="C24" s="9">
        <v>0</v>
      </c>
      <c r="D24" s="9"/>
      <c r="E24" s="9">
        <f>IFERROR(VLOOKUP(A24,'درآمد ناشی از تغییر قیمت اوراق'!A:Q,9,0),0)</f>
        <v>0</v>
      </c>
      <c r="F24" s="9"/>
      <c r="G24" s="9">
        <v>0</v>
      </c>
      <c r="H24" s="9"/>
      <c r="I24" s="9">
        <f t="shared" si="0"/>
        <v>0</v>
      </c>
      <c r="J24" s="9"/>
      <c r="K24" s="5">
        <f t="shared" si="1"/>
        <v>0</v>
      </c>
      <c r="L24" s="9"/>
      <c r="M24" s="9">
        <v>0</v>
      </c>
      <c r="N24" s="9"/>
      <c r="O24" s="9">
        <v>0</v>
      </c>
      <c r="P24" s="9"/>
      <c r="Q24" s="9">
        <f>IFERROR(VLOOKUP(A24,'درآمد ناشی از فروش'!$1:$1048576,17,0),0)</f>
        <v>6639232190</v>
      </c>
      <c r="R24" s="9"/>
      <c r="S24" s="9">
        <f t="shared" si="2"/>
        <v>6639232190</v>
      </c>
      <c r="U24" s="5">
        <v>3.6449396422793146E-3</v>
      </c>
    </row>
    <row r="25" spans="1:21">
      <c r="A25" s="1" t="s">
        <v>430</v>
      </c>
      <c r="C25" s="9">
        <v>0</v>
      </c>
      <c r="D25" s="9"/>
      <c r="E25" s="9">
        <f>IFERROR(VLOOKUP(A25,'درآمد ناشی از تغییر قیمت اوراق'!A:Q,9,0),0)</f>
        <v>0</v>
      </c>
      <c r="F25" s="9"/>
      <c r="G25" s="9">
        <v>0</v>
      </c>
      <c r="H25" s="9"/>
      <c r="I25" s="9">
        <f t="shared" si="0"/>
        <v>0</v>
      </c>
      <c r="J25" s="9"/>
      <c r="K25" s="5">
        <f t="shared" si="1"/>
        <v>0</v>
      </c>
      <c r="L25" s="9"/>
      <c r="M25" s="9">
        <v>100189848300</v>
      </c>
      <c r="N25" s="9"/>
      <c r="O25" s="9">
        <v>0</v>
      </c>
      <c r="P25" s="9"/>
      <c r="Q25" s="9">
        <f>IFERROR(VLOOKUP(A25,'درآمد ناشی از فروش'!$1:$1048576,17,0),0)</f>
        <v>-44074290772</v>
      </c>
      <c r="R25" s="9"/>
      <c r="S25" s="9">
        <f t="shared" si="2"/>
        <v>56115557528</v>
      </c>
      <c r="U25" s="5">
        <v>3.0807450971587817E-2</v>
      </c>
    </row>
    <row r="26" spans="1:21">
      <c r="A26" s="1" t="s">
        <v>458</v>
      </c>
      <c r="C26" s="9">
        <v>0</v>
      </c>
      <c r="D26" s="9"/>
      <c r="E26" s="9">
        <f>IFERROR(VLOOKUP(A26,'درآمد ناشی از تغییر قیمت اوراق'!A:Q,9,0),0)</f>
        <v>0</v>
      </c>
      <c r="F26" s="9"/>
      <c r="G26" s="9">
        <v>0</v>
      </c>
      <c r="H26" s="9"/>
      <c r="I26" s="9">
        <f t="shared" si="0"/>
        <v>0</v>
      </c>
      <c r="J26" s="9"/>
      <c r="K26" s="5">
        <f t="shared" si="1"/>
        <v>0</v>
      </c>
      <c r="L26" s="9"/>
      <c r="M26" s="9">
        <v>0</v>
      </c>
      <c r="N26" s="9"/>
      <c r="O26" s="9">
        <v>0</v>
      </c>
      <c r="P26" s="9"/>
      <c r="Q26" s="9">
        <f>IFERROR(VLOOKUP(A26,'درآمد ناشی از فروش'!$1:$1048576,17,0),0)</f>
        <v>518746301</v>
      </c>
      <c r="R26" s="9"/>
      <c r="S26" s="9">
        <f t="shared" si="2"/>
        <v>518746301</v>
      </c>
      <c r="U26" s="5">
        <v>2.8479181066277145E-4</v>
      </c>
    </row>
    <row r="27" spans="1:21">
      <c r="A27" s="1" t="s">
        <v>432</v>
      </c>
      <c r="C27" s="9">
        <v>0</v>
      </c>
      <c r="D27" s="9"/>
      <c r="E27" s="9">
        <f>IFERROR(VLOOKUP(A27,'درآمد ناشی از تغییر قیمت اوراق'!A:Q,9,0),0)</f>
        <v>0</v>
      </c>
      <c r="F27" s="9"/>
      <c r="G27" s="9">
        <v>0</v>
      </c>
      <c r="H27" s="9"/>
      <c r="I27" s="9">
        <f t="shared" si="0"/>
        <v>0</v>
      </c>
      <c r="J27" s="9"/>
      <c r="K27" s="5">
        <f t="shared" si="1"/>
        <v>0</v>
      </c>
      <c r="L27" s="9"/>
      <c r="M27" s="9">
        <v>22747512665</v>
      </c>
      <c r="N27" s="9"/>
      <c r="O27" s="9">
        <v>0</v>
      </c>
      <c r="P27" s="9"/>
      <c r="Q27" s="9">
        <f>IFERROR(VLOOKUP(A27,'درآمد ناشی از فروش'!$1:$1048576,17,0),0)</f>
        <v>-2081227088</v>
      </c>
      <c r="R27" s="9"/>
      <c r="S27" s="9">
        <f t="shared" si="2"/>
        <v>20666285577</v>
      </c>
      <c r="U27" s="5">
        <v>1.1345794423597729E-2</v>
      </c>
    </row>
    <row r="28" spans="1:21">
      <c r="A28" s="1" t="s">
        <v>459</v>
      </c>
      <c r="C28" s="9">
        <v>0</v>
      </c>
      <c r="D28" s="9"/>
      <c r="E28" s="9">
        <f>IFERROR(VLOOKUP(A28,'درآمد ناشی از تغییر قیمت اوراق'!A:Q,9,0),0)</f>
        <v>0</v>
      </c>
      <c r="F28" s="9"/>
      <c r="G28" s="9">
        <v>0</v>
      </c>
      <c r="H28" s="9"/>
      <c r="I28" s="9">
        <f t="shared" si="0"/>
        <v>0</v>
      </c>
      <c r="J28" s="9"/>
      <c r="K28" s="5">
        <f t="shared" si="1"/>
        <v>0</v>
      </c>
      <c r="L28" s="9"/>
      <c r="M28" s="9">
        <v>0</v>
      </c>
      <c r="N28" s="9"/>
      <c r="O28" s="9">
        <v>0</v>
      </c>
      <c r="P28" s="9"/>
      <c r="Q28" s="9">
        <f>IFERROR(VLOOKUP(A28,'درآمد ناشی از فروش'!$1:$1048576,17,0),0)</f>
        <v>8331550005</v>
      </c>
      <c r="R28" s="9"/>
      <c r="S28" s="9">
        <f t="shared" si="2"/>
        <v>8331550005</v>
      </c>
      <c r="U28" s="5">
        <v>4.5740224209355335E-3</v>
      </c>
    </row>
    <row r="29" spans="1:21">
      <c r="A29" s="1" t="s">
        <v>460</v>
      </c>
      <c r="C29" s="9">
        <v>0</v>
      </c>
      <c r="D29" s="9"/>
      <c r="E29" s="9">
        <f>IFERROR(VLOOKUP(A29,'درآمد ناشی از تغییر قیمت اوراق'!A:Q,9,0),0)</f>
        <v>0</v>
      </c>
      <c r="F29" s="9"/>
      <c r="G29" s="9">
        <v>0</v>
      </c>
      <c r="H29" s="9"/>
      <c r="I29" s="9">
        <f t="shared" si="0"/>
        <v>0</v>
      </c>
      <c r="J29" s="9"/>
      <c r="K29" s="5">
        <f t="shared" si="1"/>
        <v>0</v>
      </c>
      <c r="L29" s="9"/>
      <c r="M29" s="9">
        <v>0</v>
      </c>
      <c r="N29" s="9"/>
      <c r="O29" s="9">
        <v>0</v>
      </c>
      <c r="P29" s="9"/>
      <c r="Q29" s="9">
        <f>IFERROR(VLOOKUP(A29,'درآمد ناشی از فروش'!$1:$1048576,17,0),0)</f>
        <v>0</v>
      </c>
      <c r="R29" s="9"/>
      <c r="S29" s="9">
        <f t="shared" si="2"/>
        <v>0</v>
      </c>
      <c r="U29" s="5">
        <v>0</v>
      </c>
    </row>
    <row r="30" spans="1:21">
      <c r="A30" s="1" t="s">
        <v>29</v>
      </c>
      <c r="C30" s="9">
        <v>0</v>
      </c>
      <c r="D30" s="9"/>
      <c r="E30" s="9">
        <f>IFERROR(VLOOKUP(A30,'درآمد ناشی از تغییر قیمت اوراق'!A:Q,9,0),0)</f>
        <v>47000701</v>
      </c>
      <c r="F30" s="9"/>
      <c r="G30" s="9">
        <v>0</v>
      </c>
      <c r="H30" s="9"/>
      <c r="I30" s="9">
        <f t="shared" si="0"/>
        <v>47000701</v>
      </c>
      <c r="J30" s="9"/>
      <c r="K30" s="5">
        <f t="shared" si="1"/>
        <v>1.1375274521374561E-3</v>
      </c>
      <c r="L30" s="9"/>
      <c r="M30" s="9">
        <v>4094394649</v>
      </c>
      <c r="N30" s="9"/>
      <c r="O30" s="9">
        <f>VLOOKUP(A30,'درآمد ناشی از تغییر قیمت اوراق'!$1:$1048576,17,0)</f>
        <v>-4068028942</v>
      </c>
      <c r="P30" s="9"/>
      <c r="Q30" s="9">
        <f>IFERROR(VLOOKUP(A30,'درآمد ناشی از فروش'!$1:$1048576,17,0),0)</f>
        <v>506591660</v>
      </c>
      <c r="R30" s="9"/>
      <c r="S30" s="9">
        <f t="shared" si="2"/>
        <v>532957367</v>
      </c>
      <c r="U30" s="5">
        <v>2.9259368840105367E-4</v>
      </c>
    </row>
    <row r="31" spans="1:21">
      <c r="A31" s="1" t="s">
        <v>461</v>
      </c>
      <c r="C31" s="9">
        <v>0</v>
      </c>
      <c r="D31" s="9"/>
      <c r="E31" s="9">
        <f>IFERROR(VLOOKUP(A31,'درآمد ناشی از تغییر قیمت اوراق'!A:Q,9,0),0)</f>
        <v>0</v>
      </c>
      <c r="F31" s="9"/>
      <c r="G31" s="9">
        <v>0</v>
      </c>
      <c r="H31" s="9"/>
      <c r="I31" s="9">
        <f t="shared" si="0"/>
        <v>0</v>
      </c>
      <c r="J31" s="9"/>
      <c r="K31" s="5">
        <f t="shared" si="1"/>
        <v>0</v>
      </c>
      <c r="L31" s="9"/>
      <c r="M31" s="9">
        <v>0</v>
      </c>
      <c r="N31" s="9"/>
      <c r="O31" s="9">
        <v>0</v>
      </c>
      <c r="P31" s="9"/>
      <c r="Q31" s="9">
        <f>IFERROR(VLOOKUP(A31,'درآمد ناشی از فروش'!$1:$1048576,17,0),0)</f>
        <v>6397818206</v>
      </c>
      <c r="R31" s="9"/>
      <c r="S31" s="9">
        <f t="shared" si="2"/>
        <v>6397818206</v>
      </c>
      <c r="U31" s="5">
        <v>3.5124033225212032E-3</v>
      </c>
    </row>
    <row r="32" spans="1:21">
      <c r="A32" s="1" t="s">
        <v>462</v>
      </c>
      <c r="C32" s="9">
        <v>0</v>
      </c>
      <c r="D32" s="9"/>
      <c r="E32" s="9">
        <f>IFERROR(VLOOKUP(A32,'درآمد ناشی از تغییر قیمت اوراق'!A:Q,9,0),0)</f>
        <v>0</v>
      </c>
      <c r="F32" s="9"/>
      <c r="G32" s="9">
        <v>0</v>
      </c>
      <c r="H32" s="9"/>
      <c r="I32" s="9">
        <f t="shared" si="0"/>
        <v>0</v>
      </c>
      <c r="J32" s="9"/>
      <c r="K32" s="5">
        <f t="shared" si="1"/>
        <v>0</v>
      </c>
      <c r="L32" s="9"/>
      <c r="M32" s="9">
        <v>0</v>
      </c>
      <c r="N32" s="9"/>
      <c r="O32" s="9">
        <v>0</v>
      </c>
      <c r="P32" s="9"/>
      <c r="Q32" s="9">
        <f>IFERROR(VLOOKUP(A32,'درآمد ناشی از فروش'!$1:$1048576,17,0),0)</f>
        <v>8311125491</v>
      </c>
      <c r="R32" s="9"/>
      <c r="S32" s="9">
        <f t="shared" si="2"/>
        <v>8311125491</v>
      </c>
      <c r="U32" s="5">
        <v>4.5628093591503138E-3</v>
      </c>
    </row>
    <row r="33" spans="1:21">
      <c r="A33" s="1" t="s">
        <v>463</v>
      </c>
      <c r="C33" s="9">
        <v>0</v>
      </c>
      <c r="D33" s="9"/>
      <c r="E33" s="9">
        <f>IFERROR(VLOOKUP(A33,'درآمد ناشی از تغییر قیمت اوراق'!A:Q,9,0),0)</f>
        <v>0</v>
      </c>
      <c r="F33" s="9"/>
      <c r="G33" s="9">
        <v>0</v>
      </c>
      <c r="H33" s="9"/>
      <c r="I33" s="9">
        <f t="shared" si="0"/>
        <v>0</v>
      </c>
      <c r="J33" s="9"/>
      <c r="K33" s="5">
        <f t="shared" si="1"/>
        <v>0</v>
      </c>
      <c r="L33" s="9"/>
      <c r="M33" s="9">
        <v>0</v>
      </c>
      <c r="N33" s="9"/>
      <c r="O33" s="9">
        <v>0</v>
      </c>
      <c r="P33" s="9"/>
      <c r="Q33" s="9">
        <f>IFERROR(VLOOKUP(A33,'درآمد ناشی از فروش'!$1:$1048576,17,0),0)</f>
        <v>0</v>
      </c>
      <c r="R33" s="9"/>
      <c r="S33" s="9">
        <f t="shared" si="2"/>
        <v>0</v>
      </c>
      <c r="U33" s="5">
        <v>0</v>
      </c>
    </row>
    <row r="34" spans="1:21">
      <c r="A34" s="1" t="s">
        <v>435</v>
      </c>
      <c r="C34" s="9">
        <v>0</v>
      </c>
      <c r="D34" s="9"/>
      <c r="E34" s="9">
        <f>IFERROR(VLOOKUP(A34,'درآمد ناشی از تغییر قیمت اوراق'!A:Q,9,0),0)</f>
        <v>0</v>
      </c>
      <c r="F34" s="9"/>
      <c r="G34" s="9">
        <v>0</v>
      </c>
      <c r="H34" s="9"/>
      <c r="I34" s="9">
        <f t="shared" si="0"/>
        <v>0</v>
      </c>
      <c r="J34" s="9"/>
      <c r="K34" s="5">
        <f t="shared" si="1"/>
        <v>0</v>
      </c>
      <c r="L34" s="9"/>
      <c r="M34" s="9">
        <v>4275090468</v>
      </c>
      <c r="N34" s="9"/>
      <c r="O34" s="9">
        <v>0</v>
      </c>
      <c r="P34" s="9"/>
      <c r="Q34" s="9">
        <f>IFERROR(VLOOKUP(A34,'درآمد ناشی از فروش'!$1:$1048576,17,0),0)</f>
        <v>-1715394297</v>
      </c>
      <c r="R34" s="9"/>
      <c r="S34" s="9">
        <f t="shared" si="2"/>
        <v>2559696171</v>
      </c>
      <c r="U34" s="5">
        <v>1.4052736489501313E-3</v>
      </c>
    </row>
    <row r="35" spans="1:21">
      <c r="A35" s="1" t="s">
        <v>20</v>
      </c>
      <c r="C35" s="9">
        <v>197340000</v>
      </c>
      <c r="D35" s="9"/>
      <c r="E35" s="9">
        <f>IFERROR(VLOOKUP(A35,'درآمد ناشی از تغییر قیمت اوراق'!A:Q,9,0),0)</f>
        <v>-219623836</v>
      </c>
      <c r="F35" s="9"/>
      <c r="G35" s="9">
        <v>0</v>
      </c>
      <c r="H35" s="9"/>
      <c r="I35" s="9">
        <f t="shared" si="0"/>
        <v>-22283836</v>
      </c>
      <c r="J35" s="9"/>
      <c r="K35" s="5">
        <f t="shared" si="1"/>
        <v>-5.3932121542035977E-4</v>
      </c>
      <c r="L35" s="9"/>
      <c r="M35" s="9">
        <v>197340000</v>
      </c>
      <c r="N35" s="9"/>
      <c r="O35" s="9">
        <f>VLOOKUP(A35,'درآمد ناشی از تغییر قیمت اوراق'!$1:$1048576,17,0)</f>
        <v>-249677658</v>
      </c>
      <c r="P35" s="9"/>
      <c r="Q35" s="9">
        <f>IFERROR(VLOOKUP(A35,'درآمد ناشی از فروش'!$1:$1048576,17,0),0)</f>
        <v>-23788582</v>
      </c>
      <c r="R35" s="9"/>
      <c r="S35" s="9">
        <f t="shared" si="2"/>
        <v>-76126240</v>
      </c>
      <c r="U35" s="5">
        <v>-4.1793319175009791E-5</v>
      </c>
    </row>
    <row r="36" spans="1:21">
      <c r="A36" s="1" t="s">
        <v>35</v>
      </c>
      <c r="C36" s="9">
        <v>0</v>
      </c>
      <c r="D36" s="9"/>
      <c r="E36" s="9">
        <f>IFERROR(VLOOKUP(A36,'درآمد ناشی از تغییر قیمت اوراق'!A:Q,9,0),0)</f>
        <v>-707644804</v>
      </c>
      <c r="F36" s="9"/>
      <c r="G36" s="9">
        <v>0</v>
      </c>
      <c r="H36" s="9"/>
      <c r="I36" s="9">
        <f t="shared" si="0"/>
        <v>-707644804</v>
      </c>
      <c r="J36" s="9"/>
      <c r="K36" s="5">
        <f t="shared" si="1"/>
        <v>-1.7126667768474973E-2</v>
      </c>
      <c r="L36" s="9"/>
      <c r="M36" s="9">
        <v>0</v>
      </c>
      <c r="N36" s="9"/>
      <c r="O36" s="9">
        <f>VLOOKUP(A36,'درآمد ناشی از تغییر قیمت اوراق'!$1:$1048576,17,0)</f>
        <v>38501920339</v>
      </c>
      <c r="P36" s="9"/>
      <c r="Q36" s="9">
        <f>IFERROR(VLOOKUP(A36,'درآمد ناشی از فروش'!$1:$1048576,17,0),0)</f>
        <v>13659099217</v>
      </c>
      <c r="R36" s="9"/>
      <c r="S36" s="9">
        <f t="shared" si="2"/>
        <v>52161019556</v>
      </c>
      <c r="U36" s="5">
        <v>2.8636408928088861E-2</v>
      </c>
    </row>
    <row r="37" spans="1:21">
      <c r="A37" s="1" t="s">
        <v>464</v>
      </c>
      <c r="C37" s="9">
        <v>0</v>
      </c>
      <c r="D37" s="9"/>
      <c r="E37" s="9">
        <f>IFERROR(VLOOKUP(A37,'درآمد ناشی از تغییر قیمت اوراق'!A:Q,9,0),0)</f>
        <v>0</v>
      </c>
      <c r="F37" s="9"/>
      <c r="G37" s="9">
        <v>0</v>
      </c>
      <c r="H37" s="9"/>
      <c r="I37" s="9">
        <f t="shared" si="0"/>
        <v>0</v>
      </c>
      <c r="J37" s="9"/>
      <c r="K37" s="5">
        <f t="shared" si="1"/>
        <v>0</v>
      </c>
      <c r="L37" s="9"/>
      <c r="M37" s="9">
        <v>0</v>
      </c>
      <c r="N37" s="9"/>
      <c r="O37" s="9">
        <v>0</v>
      </c>
      <c r="P37" s="9"/>
      <c r="Q37" s="9">
        <f>IFERROR(VLOOKUP(A37,'درآمد ناشی از فروش'!$1:$1048576,17,0),0)</f>
        <v>56915727369</v>
      </c>
      <c r="R37" s="9"/>
      <c r="S37" s="9">
        <f t="shared" si="2"/>
        <v>56915727369</v>
      </c>
      <c r="U37" s="5">
        <v>3.1246744355303207E-2</v>
      </c>
    </row>
    <row r="38" spans="1:21">
      <c r="A38" s="1" t="s">
        <v>465</v>
      </c>
      <c r="C38" s="9">
        <v>0</v>
      </c>
      <c r="D38" s="9"/>
      <c r="E38" s="9">
        <f>IFERROR(VLOOKUP(A38,'درآمد ناشی از تغییر قیمت اوراق'!A:Q,9,0),0)</f>
        <v>0</v>
      </c>
      <c r="F38" s="9"/>
      <c r="G38" s="9">
        <v>0</v>
      </c>
      <c r="H38" s="9"/>
      <c r="I38" s="9">
        <f t="shared" si="0"/>
        <v>0</v>
      </c>
      <c r="J38" s="9"/>
      <c r="K38" s="5">
        <f t="shared" si="1"/>
        <v>0</v>
      </c>
      <c r="L38" s="9"/>
      <c r="M38" s="9">
        <v>0</v>
      </c>
      <c r="N38" s="9"/>
      <c r="O38" s="9">
        <v>0</v>
      </c>
      <c r="P38" s="9"/>
      <c r="Q38" s="9">
        <f>IFERROR(VLOOKUP(A38,'درآمد ناشی از فروش'!$1:$1048576,17,0),0)</f>
        <v>49114447735</v>
      </c>
      <c r="R38" s="9"/>
      <c r="S38" s="9">
        <f t="shared" si="2"/>
        <v>49114447735</v>
      </c>
      <c r="U38" s="5">
        <v>2.6963840461491223E-2</v>
      </c>
    </row>
    <row r="39" spans="1:21">
      <c r="A39" s="1" t="s">
        <v>466</v>
      </c>
      <c r="C39" s="9">
        <v>0</v>
      </c>
      <c r="D39" s="9"/>
      <c r="E39" s="9">
        <f>IFERROR(VLOOKUP(A39,'درآمد ناشی از تغییر قیمت اوراق'!A:Q,9,0),0)</f>
        <v>0</v>
      </c>
      <c r="F39" s="9"/>
      <c r="G39" s="9">
        <v>0</v>
      </c>
      <c r="H39" s="9"/>
      <c r="I39" s="9">
        <f t="shared" si="0"/>
        <v>0</v>
      </c>
      <c r="J39" s="9"/>
      <c r="K39" s="5">
        <f t="shared" si="1"/>
        <v>0</v>
      </c>
      <c r="L39" s="9"/>
      <c r="M39" s="9">
        <v>0</v>
      </c>
      <c r="N39" s="9"/>
      <c r="O39" s="9">
        <v>0</v>
      </c>
      <c r="P39" s="9"/>
      <c r="Q39" s="9">
        <f>IFERROR(VLOOKUP(A39,'درآمد ناشی از فروش'!$1:$1048576,17,0),0)</f>
        <v>638047761</v>
      </c>
      <c r="R39" s="9"/>
      <c r="S39" s="9">
        <f t="shared" si="2"/>
        <v>638047761</v>
      </c>
      <c r="U39" s="5">
        <v>3.5028833322614338E-4</v>
      </c>
    </row>
    <row r="40" spans="1:21">
      <c r="A40" s="1" t="s">
        <v>40</v>
      </c>
      <c r="C40" s="9">
        <v>0</v>
      </c>
      <c r="D40" s="9"/>
      <c r="E40" s="9">
        <f>IFERROR(VLOOKUP(A40,'درآمد ناشی از تغییر قیمت اوراق'!A:Q,9,0),0)</f>
        <v>-1730563</v>
      </c>
      <c r="F40" s="9"/>
      <c r="G40" s="9">
        <v>0</v>
      </c>
      <c r="H40" s="9"/>
      <c r="I40" s="9">
        <f t="shared" si="0"/>
        <v>-1730563</v>
      </c>
      <c r="J40" s="9"/>
      <c r="K40" s="5">
        <f t="shared" si="1"/>
        <v>-4.1883692759249534E-5</v>
      </c>
      <c r="L40" s="9"/>
      <c r="M40" s="9">
        <v>0</v>
      </c>
      <c r="N40" s="9"/>
      <c r="O40" s="9">
        <f>VLOOKUP(A40,'درآمد ناشی از تغییر قیمت اوراق'!$1:$1048576,17,0)</f>
        <v>-501290674</v>
      </c>
      <c r="P40" s="9"/>
      <c r="Q40" s="9">
        <f>IFERROR(VLOOKUP(A40,'درآمد ناشی از فروش'!$1:$1048576,17,0),0)</f>
        <v>6232785101</v>
      </c>
      <c r="R40" s="9"/>
      <c r="S40" s="9">
        <f t="shared" si="2"/>
        <v>5731494427</v>
      </c>
      <c r="U40" s="5">
        <v>3.1465914504302437E-3</v>
      </c>
    </row>
    <row r="41" spans="1:21">
      <c r="A41" s="1" t="s">
        <v>467</v>
      </c>
      <c r="C41" s="9">
        <v>0</v>
      </c>
      <c r="D41" s="9"/>
      <c r="E41" s="9">
        <f>IFERROR(VLOOKUP(A41,'درآمد ناشی از تغییر قیمت اوراق'!A:Q,9,0),0)</f>
        <v>0</v>
      </c>
      <c r="F41" s="9"/>
      <c r="G41" s="9">
        <v>0</v>
      </c>
      <c r="H41" s="9"/>
      <c r="I41" s="9">
        <f t="shared" si="0"/>
        <v>0</v>
      </c>
      <c r="J41" s="9"/>
      <c r="K41" s="5">
        <f t="shared" si="1"/>
        <v>0</v>
      </c>
      <c r="L41" s="9"/>
      <c r="M41" s="9">
        <v>0</v>
      </c>
      <c r="N41" s="9"/>
      <c r="O41" s="9">
        <v>0</v>
      </c>
      <c r="P41" s="9"/>
      <c r="Q41" s="9">
        <f>IFERROR(VLOOKUP(A41,'درآمد ناشی از فروش'!$1:$1048576,17,0),0)</f>
        <v>524166245</v>
      </c>
      <c r="R41" s="9"/>
      <c r="S41" s="9">
        <f t="shared" si="2"/>
        <v>524166245</v>
      </c>
      <c r="U41" s="5">
        <v>2.8776736087387714E-4</v>
      </c>
    </row>
    <row r="42" spans="1:21">
      <c r="A42" s="1" t="s">
        <v>468</v>
      </c>
      <c r="C42" s="9">
        <v>0</v>
      </c>
      <c r="D42" s="9"/>
      <c r="E42" s="9">
        <f>IFERROR(VLOOKUP(A42,'درآمد ناشی از تغییر قیمت اوراق'!A:Q,9,0),0)</f>
        <v>0</v>
      </c>
      <c r="F42" s="9"/>
      <c r="G42" s="9">
        <v>0</v>
      </c>
      <c r="H42" s="9"/>
      <c r="I42" s="9">
        <f t="shared" si="0"/>
        <v>0</v>
      </c>
      <c r="J42" s="9"/>
      <c r="K42" s="5">
        <f t="shared" si="1"/>
        <v>0</v>
      </c>
      <c r="L42" s="9"/>
      <c r="M42" s="9">
        <v>0</v>
      </c>
      <c r="N42" s="9"/>
      <c r="O42" s="9">
        <v>0</v>
      </c>
      <c r="P42" s="9"/>
      <c r="Q42" s="9">
        <f>IFERROR(VLOOKUP(A42,'درآمد ناشی از فروش'!$1:$1048576,17,0),0)</f>
        <v>7405046006</v>
      </c>
      <c r="R42" s="9"/>
      <c r="S42" s="9">
        <f t="shared" si="2"/>
        <v>7405046006</v>
      </c>
      <c r="U42" s="5">
        <v>4.0653715622154659E-3</v>
      </c>
    </row>
    <row r="43" spans="1:21">
      <c r="A43" s="1" t="s">
        <v>438</v>
      </c>
      <c r="C43" s="9">
        <v>0</v>
      </c>
      <c r="D43" s="9"/>
      <c r="E43" s="9">
        <f>IFERROR(VLOOKUP(A43,'درآمد ناشی از تغییر قیمت اوراق'!A:Q,9,0),0)</f>
        <v>0</v>
      </c>
      <c r="F43" s="9"/>
      <c r="G43" s="9">
        <v>0</v>
      </c>
      <c r="H43" s="9"/>
      <c r="I43" s="9">
        <f t="shared" si="0"/>
        <v>0</v>
      </c>
      <c r="J43" s="9"/>
      <c r="K43" s="5">
        <f t="shared" si="1"/>
        <v>0</v>
      </c>
      <c r="L43" s="9"/>
      <c r="M43" s="9">
        <v>82692537300</v>
      </c>
      <c r="N43" s="9"/>
      <c r="O43" s="9">
        <v>0</v>
      </c>
      <c r="P43" s="9"/>
      <c r="Q43" s="9">
        <f>IFERROR(VLOOKUP(A43,'درآمد ناشی از فروش'!$1:$1048576,17,0),0)</f>
        <v>-63857226531</v>
      </c>
      <c r="R43" s="9"/>
      <c r="S43" s="9">
        <f t="shared" si="2"/>
        <v>18835310769</v>
      </c>
      <c r="U43" s="5">
        <v>1.0340588931350295E-2</v>
      </c>
    </row>
    <row r="44" spans="1:21">
      <c r="A44" s="1" t="s">
        <v>469</v>
      </c>
      <c r="C44" s="9">
        <v>0</v>
      </c>
      <c r="D44" s="9"/>
      <c r="E44" s="9">
        <f>IFERROR(VLOOKUP(A44,'درآمد ناشی از تغییر قیمت اوراق'!A:Q,9,0),0)</f>
        <v>0</v>
      </c>
      <c r="F44" s="9"/>
      <c r="G44" s="9">
        <v>0</v>
      </c>
      <c r="H44" s="9"/>
      <c r="I44" s="9">
        <f t="shared" si="0"/>
        <v>0</v>
      </c>
      <c r="J44" s="9"/>
      <c r="K44" s="5">
        <f t="shared" si="1"/>
        <v>0</v>
      </c>
      <c r="L44" s="9"/>
      <c r="M44" s="9">
        <v>0</v>
      </c>
      <c r="N44" s="9"/>
      <c r="O44" s="9">
        <v>0</v>
      </c>
      <c r="P44" s="9"/>
      <c r="Q44" s="9">
        <f>IFERROR(VLOOKUP(A44,'درآمد ناشی از فروش'!$1:$1048576,17,0),0)</f>
        <v>217108843</v>
      </c>
      <c r="R44" s="9"/>
      <c r="S44" s="9">
        <f t="shared" si="2"/>
        <v>217108843</v>
      </c>
      <c r="U44" s="5">
        <v>1.1919279306604516E-4</v>
      </c>
    </row>
    <row r="45" spans="1:21">
      <c r="A45" s="1" t="s">
        <v>30</v>
      </c>
      <c r="C45" s="9">
        <v>0</v>
      </c>
      <c r="D45" s="9"/>
      <c r="E45" s="9">
        <f>IFERROR(VLOOKUP(A45,'درآمد ناشی از تغییر قیمت اوراق'!A:Q,9,0),0)</f>
        <v>-46202334</v>
      </c>
      <c r="F45" s="9"/>
      <c r="G45" s="9">
        <v>0</v>
      </c>
      <c r="H45" s="9"/>
      <c r="I45" s="9">
        <f t="shared" si="0"/>
        <v>-46202334</v>
      </c>
      <c r="J45" s="9"/>
      <c r="K45" s="5">
        <f t="shared" si="1"/>
        <v>-1.1182050939585722E-3</v>
      </c>
      <c r="L45" s="9"/>
      <c r="M45" s="9">
        <v>1605118712</v>
      </c>
      <c r="N45" s="9"/>
      <c r="O45" s="9">
        <f>VLOOKUP(A45,'درآمد ناشی از تغییر قیمت اوراق'!$1:$1048576,17,0)</f>
        <v>-1559086075</v>
      </c>
      <c r="P45" s="9"/>
      <c r="Q45" s="9">
        <f>IFERROR(VLOOKUP(A45,'درآمد ناشی از فروش'!$1:$1048576,17,0),0)</f>
        <v>2900272787</v>
      </c>
      <c r="R45" s="9"/>
      <c r="S45" s="9">
        <f t="shared" si="2"/>
        <v>2946305424</v>
      </c>
      <c r="U45" s="5">
        <v>1.617522196975636E-3</v>
      </c>
    </row>
    <row r="46" spans="1:21">
      <c r="A46" s="1" t="s">
        <v>443</v>
      </c>
      <c r="C46" s="9">
        <v>0</v>
      </c>
      <c r="D46" s="9"/>
      <c r="E46" s="9">
        <f>IFERROR(VLOOKUP(A46,'درآمد ناشی از تغییر قیمت اوراق'!A:Q,9,0),0)</f>
        <v>0</v>
      </c>
      <c r="F46" s="9"/>
      <c r="G46" s="9">
        <v>0</v>
      </c>
      <c r="H46" s="9"/>
      <c r="I46" s="9">
        <f t="shared" si="0"/>
        <v>0</v>
      </c>
      <c r="J46" s="9"/>
      <c r="K46" s="5">
        <f t="shared" si="1"/>
        <v>0</v>
      </c>
      <c r="L46" s="9"/>
      <c r="M46" s="9">
        <v>75285522000</v>
      </c>
      <c r="N46" s="9"/>
      <c r="O46" s="9">
        <v>0</v>
      </c>
      <c r="P46" s="9"/>
      <c r="Q46" s="9">
        <f>IFERROR(VLOOKUP(A46,'درآمد ناشی از فروش'!$1:$1048576,17,0),0)</f>
        <v>-55626145245</v>
      </c>
      <c r="R46" s="9"/>
      <c r="S46" s="9">
        <f t="shared" si="2"/>
        <v>19659376755</v>
      </c>
      <c r="U46" s="5">
        <v>1.0793001302881676E-2</v>
      </c>
    </row>
    <row r="47" spans="1:21">
      <c r="A47" s="1" t="s">
        <v>470</v>
      </c>
      <c r="C47" s="9">
        <v>0</v>
      </c>
      <c r="D47" s="9"/>
      <c r="E47" s="9">
        <f>IFERROR(VLOOKUP(A47,'درآمد ناشی از تغییر قیمت اوراق'!A:Q,9,0),0)</f>
        <v>0</v>
      </c>
      <c r="F47" s="9"/>
      <c r="G47" s="9">
        <v>0</v>
      </c>
      <c r="H47" s="9"/>
      <c r="I47" s="9">
        <f t="shared" si="0"/>
        <v>0</v>
      </c>
      <c r="J47" s="9"/>
      <c r="K47" s="5">
        <f t="shared" si="1"/>
        <v>0</v>
      </c>
      <c r="L47" s="9"/>
      <c r="M47" s="9">
        <v>0</v>
      </c>
      <c r="N47" s="9"/>
      <c r="O47" s="9">
        <v>0</v>
      </c>
      <c r="P47" s="9"/>
      <c r="Q47" s="9">
        <f>IFERROR(VLOOKUP(A47,'درآمد ناشی از فروش'!$1:$1048576,17,0),0)</f>
        <v>5095821268</v>
      </c>
      <c r="R47" s="9"/>
      <c r="S47" s="9">
        <f t="shared" si="2"/>
        <v>5095821268</v>
      </c>
      <c r="U47" s="5">
        <v>2.7976067741205543E-3</v>
      </c>
    </row>
    <row r="48" spans="1:21">
      <c r="A48" s="1" t="s">
        <v>31</v>
      </c>
      <c r="C48" s="9">
        <v>0</v>
      </c>
      <c r="D48" s="9"/>
      <c r="E48" s="9">
        <f>IFERROR(VLOOKUP(A48,'درآمد ناشی از تغییر قیمت اوراق'!A:Q,9,0),0)</f>
        <v>-6422753552</v>
      </c>
      <c r="F48" s="9"/>
      <c r="G48" s="9">
        <v>0</v>
      </c>
      <c r="H48" s="9"/>
      <c r="I48" s="9">
        <f t="shared" si="0"/>
        <v>-6422753552</v>
      </c>
      <c r="J48" s="9"/>
      <c r="K48" s="5">
        <f t="shared" si="1"/>
        <v>-0.15544573438837339</v>
      </c>
      <c r="L48" s="9"/>
      <c r="M48" s="9">
        <v>0</v>
      </c>
      <c r="N48" s="9"/>
      <c r="O48" s="9">
        <f>VLOOKUP(A48,'درآمد ناشی از تغییر قیمت اوراق'!$1:$1048576,17,0)</f>
        <v>15906906623</v>
      </c>
      <c r="P48" s="9"/>
      <c r="Q48" s="9">
        <f>IFERROR(VLOOKUP(A48,'درآمد ناشی از فروش'!$1:$1048576,17,0),0)</f>
        <v>18166323867</v>
      </c>
      <c r="R48" s="9"/>
      <c r="S48" s="9">
        <f t="shared" si="2"/>
        <v>34073230490</v>
      </c>
      <c r="U48" s="5">
        <v>1.870620954341427E-2</v>
      </c>
    </row>
    <row r="49" spans="1:21">
      <c r="A49" s="1" t="s">
        <v>471</v>
      </c>
      <c r="C49" s="9">
        <v>0</v>
      </c>
      <c r="D49" s="9"/>
      <c r="E49" s="9">
        <f>IFERROR(VLOOKUP(A49,'درآمد ناشی از تغییر قیمت اوراق'!A:Q,9,0),0)</f>
        <v>0</v>
      </c>
      <c r="F49" s="9"/>
      <c r="G49" s="9">
        <v>0</v>
      </c>
      <c r="H49" s="9"/>
      <c r="I49" s="9">
        <f t="shared" si="0"/>
        <v>0</v>
      </c>
      <c r="J49" s="9"/>
      <c r="K49" s="5">
        <f t="shared" si="1"/>
        <v>0</v>
      </c>
      <c r="L49" s="9"/>
      <c r="M49" s="9">
        <v>0</v>
      </c>
      <c r="N49" s="9"/>
      <c r="O49" s="9">
        <v>0</v>
      </c>
      <c r="P49" s="9"/>
      <c r="Q49" s="9">
        <f>IFERROR(VLOOKUP(A49,'درآمد ناشی از فروش'!$1:$1048576,17,0),0)</f>
        <v>41564904048</v>
      </c>
      <c r="R49" s="9"/>
      <c r="S49" s="9">
        <f t="shared" si="2"/>
        <v>41564904048</v>
      </c>
      <c r="U49" s="5">
        <v>2.2819139646943293E-2</v>
      </c>
    </row>
    <row r="50" spans="1:21">
      <c r="A50" s="1" t="s">
        <v>472</v>
      </c>
      <c r="C50" s="9">
        <v>0</v>
      </c>
      <c r="D50" s="9"/>
      <c r="E50" s="9">
        <f>IFERROR(VLOOKUP(A50,'درآمد ناشی از تغییر قیمت اوراق'!A:Q,9,0),0)</f>
        <v>0</v>
      </c>
      <c r="F50" s="9"/>
      <c r="G50" s="9">
        <v>0</v>
      </c>
      <c r="H50" s="9"/>
      <c r="I50" s="9">
        <f t="shared" si="0"/>
        <v>0</v>
      </c>
      <c r="J50" s="9"/>
      <c r="K50" s="5">
        <f t="shared" si="1"/>
        <v>0</v>
      </c>
      <c r="L50" s="9"/>
      <c r="M50" s="9">
        <v>0</v>
      </c>
      <c r="N50" s="9"/>
      <c r="O50" s="9">
        <v>0</v>
      </c>
      <c r="P50" s="9"/>
      <c r="Q50" s="9">
        <f>IFERROR(VLOOKUP(A50,'درآمد ناشی از فروش'!$1:$1048576,17,0),0)</f>
        <v>39557984771</v>
      </c>
      <c r="R50" s="9"/>
      <c r="S50" s="9">
        <f t="shared" si="2"/>
        <v>39557984771</v>
      </c>
      <c r="U50" s="5">
        <v>2.1717340610209825E-2</v>
      </c>
    </row>
    <row r="51" spans="1:21">
      <c r="A51" s="1" t="s">
        <v>473</v>
      </c>
      <c r="C51" s="9">
        <v>0</v>
      </c>
      <c r="D51" s="9"/>
      <c r="E51" s="9">
        <f>IFERROR(VLOOKUP(A51,'درآمد ناشی از تغییر قیمت اوراق'!A:Q,9,0),0)</f>
        <v>0</v>
      </c>
      <c r="F51" s="9"/>
      <c r="G51" s="9">
        <v>0</v>
      </c>
      <c r="H51" s="9"/>
      <c r="I51" s="9">
        <f t="shared" si="0"/>
        <v>0</v>
      </c>
      <c r="J51" s="9"/>
      <c r="K51" s="5">
        <f t="shared" si="1"/>
        <v>0</v>
      </c>
      <c r="L51" s="9"/>
      <c r="M51" s="9">
        <v>0</v>
      </c>
      <c r="N51" s="9"/>
      <c r="O51" s="9">
        <v>0</v>
      </c>
      <c r="P51" s="9"/>
      <c r="Q51" s="9">
        <f>IFERROR(VLOOKUP(A51,'درآمد ناشی از فروش'!$1:$1048576,17,0),0)</f>
        <v>8545171731</v>
      </c>
      <c r="R51" s="9"/>
      <c r="S51" s="9">
        <f t="shared" si="2"/>
        <v>8545171731</v>
      </c>
      <c r="U51" s="5">
        <v>4.6913007861540765E-3</v>
      </c>
    </row>
    <row r="52" spans="1:21">
      <c r="A52" s="1" t="s">
        <v>474</v>
      </c>
      <c r="C52" s="9">
        <v>0</v>
      </c>
      <c r="D52" s="9"/>
      <c r="E52" s="9">
        <f>IFERROR(VLOOKUP(A52,'درآمد ناشی از تغییر قیمت اوراق'!A:Q,9,0),0)</f>
        <v>0</v>
      </c>
      <c r="F52" s="9"/>
      <c r="G52" s="9">
        <v>0</v>
      </c>
      <c r="H52" s="9"/>
      <c r="I52" s="9">
        <f t="shared" si="0"/>
        <v>0</v>
      </c>
      <c r="J52" s="9"/>
      <c r="K52" s="5">
        <f t="shared" si="1"/>
        <v>0</v>
      </c>
      <c r="L52" s="9"/>
      <c r="M52" s="9">
        <v>0</v>
      </c>
      <c r="N52" s="9"/>
      <c r="O52" s="9">
        <v>0</v>
      </c>
      <c r="P52" s="9"/>
      <c r="Q52" s="9">
        <f>IFERROR(VLOOKUP(A52,'درآمد ناشی از فروش'!$1:$1048576,17,0),0)</f>
        <v>6546197733</v>
      </c>
      <c r="R52" s="9"/>
      <c r="S52" s="9">
        <f t="shared" si="2"/>
        <v>6546197733</v>
      </c>
      <c r="U52" s="5">
        <v>3.5938637089917291E-3</v>
      </c>
    </row>
    <row r="53" spans="1:21">
      <c r="A53" s="1" t="s">
        <v>475</v>
      </c>
      <c r="C53" s="9">
        <v>0</v>
      </c>
      <c r="D53" s="9"/>
      <c r="E53" s="9">
        <f>IFERROR(VLOOKUP(A53,'درآمد ناشی از تغییر قیمت اوراق'!A:Q,9,0),0)</f>
        <v>0</v>
      </c>
      <c r="F53" s="9"/>
      <c r="G53" s="9">
        <v>0</v>
      </c>
      <c r="H53" s="9"/>
      <c r="I53" s="9">
        <f t="shared" si="0"/>
        <v>0</v>
      </c>
      <c r="J53" s="9"/>
      <c r="K53" s="5">
        <f t="shared" si="1"/>
        <v>0</v>
      </c>
      <c r="L53" s="9"/>
      <c r="M53" s="9">
        <v>0</v>
      </c>
      <c r="N53" s="9"/>
      <c r="O53" s="9">
        <v>0</v>
      </c>
      <c r="P53" s="9"/>
      <c r="Q53" s="9">
        <f>IFERROR(VLOOKUP(A53,'درآمد ناشی از فروش'!$1:$1048576,17,0),0)</f>
        <v>39529868123</v>
      </c>
      <c r="R53" s="9"/>
      <c r="S53" s="9">
        <f t="shared" si="2"/>
        <v>39529868123</v>
      </c>
      <c r="U53" s="5">
        <v>2.1701904565503093E-2</v>
      </c>
    </row>
    <row r="54" spans="1:21">
      <c r="A54" s="1" t="s">
        <v>476</v>
      </c>
      <c r="C54" s="9">
        <v>0</v>
      </c>
      <c r="D54" s="9"/>
      <c r="E54" s="9">
        <f>IFERROR(VLOOKUP(A54,'درآمد ناشی از تغییر قیمت اوراق'!A:Q,9,0),0)</f>
        <v>0</v>
      </c>
      <c r="F54" s="9"/>
      <c r="G54" s="9">
        <v>0</v>
      </c>
      <c r="H54" s="9"/>
      <c r="I54" s="9">
        <f t="shared" si="0"/>
        <v>0</v>
      </c>
      <c r="J54" s="9"/>
      <c r="K54" s="5">
        <f t="shared" si="1"/>
        <v>0</v>
      </c>
      <c r="L54" s="9"/>
      <c r="M54" s="9">
        <v>0</v>
      </c>
      <c r="N54" s="9"/>
      <c r="O54" s="9">
        <v>0</v>
      </c>
      <c r="P54" s="9"/>
      <c r="Q54" s="9">
        <f>IFERROR(VLOOKUP(A54,'درآمد ناشی از فروش'!$1:$1048576,17,0),0)</f>
        <v>20446861023</v>
      </c>
      <c r="R54" s="9"/>
      <c r="S54" s="9">
        <f t="shared" si="2"/>
        <v>20446861023</v>
      </c>
      <c r="U54" s="5">
        <v>1.1225330304784608E-2</v>
      </c>
    </row>
    <row r="55" spans="1:21">
      <c r="A55" s="1" t="s">
        <v>477</v>
      </c>
      <c r="C55" s="9">
        <v>0</v>
      </c>
      <c r="D55" s="9"/>
      <c r="E55" s="9">
        <f>IFERROR(VLOOKUP(A55,'درآمد ناشی از تغییر قیمت اوراق'!A:Q,9,0),0)</f>
        <v>0</v>
      </c>
      <c r="F55" s="9"/>
      <c r="G55" s="9">
        <v>0</v>
      </c>
      <c r="H55" s="9"/>
      <c r="I55" s="9">
        <f t="shared" si="0"/>
        <v>0</v>
      </c>
      <c r="J55" s="9"/>
      <c r="K55" s="5">
        <f t="shared" si="1"/>
        <v>0</v>
      </c>
      <c r="L55" s="9"/>
      <c r="M55" s="9">
        <v>0</v>
      </c>
      <c r="N55" s="9"/>
      <c r="O55" s="9">
        <v>0</v>
      </c>
      <c r="P55" s="9"/>
      <c r="Q55" s="9">
        <f>IFERROR(VLOOKUP(A55,'درآمد ناشی از فروش'!$1:$1048576,17,0),0)</f>
        <v>13014850114</v>
      </c>
      <c r="R55" s="9"/>
      <c r="S55" s="9">
        <f t="shared" si="2"/>
        <v>13014850114</v>
      </c>
      <c r="U55" s="5">
        <v>7.145155006070371E-3</v>
      </c>
    </row>
    <row r="56" spans="1:21">
      <c r="A56" s="1" t="s">
        <v>41</v>
      </c>
      <c r="C56" s="9">
        <v>239852105</v>
      </c>
      <c r="D56" s="9"/>
      <c r="E56" s="9">
        <f>IFERROR(VLOOKUP(A56,'درآمد ناشی از تغییر قیمت اوراق'!A:Q,9,0),0)</f>
        <v>-253879872</v>
      </c>
      <c r="F56" s="9"/>
      <c r="G56" s="9">
        <v>0</v>
      </c>
      <c r="H56" s="9"/>
      <c r="I56" s="9">
        <f t="shared" si="0"/>
        <v>-14027767</v>
      </c>
      <c r="J56" s="9"/>
      <c r="K56" s="5">
        <f t="shared" si="1"/>
        <v>-3.3950493748354703E-4</v>
      </c>
      <c r="L56" s="9"/>
      <c r="M56" s="9">
        <v>239852105</v>
      </c>
      <c r="N56" s="9"/>
      <c r="O56" s="9">
        <f>VLOOKUP(A56,'درآمد ناشی از تغییر قیمت اوراق'!$1:$1048576,17,0)</f>
        <v>-278300953</v>
      </c>
      <c r="P56" s="9"/>
      <c r="Q56" s="9">
        <f>IFERROR(VLOOKUP(A56,'درآمد ناشی از فروش'!$1:$1048576,17,0),0)</f>
        <v>78829237197</v>
      </c>
      <c r="R56" s="9"/>
      <c r="S56" s="9">
        <f t="shared" si="2"/>
        <v>78790788349</v>
      </c>
      <c r="U56" s="5">
        <v>4.3256156688159034E-2</v>
      </c>
    </row>
    <row r="57" spans="1:21">
      <c r="A57" s="1" t="s">
        <v>478</v>
      </c>
      <c r="C57" s="9">
        <v>0</v>
      </c>
      <c r="D57" s="9"/>
      <c r="E57" s="9">
        <f>IFERROR(VLOOKUP(A57,'درآمد ناشی از تغییر قیمت اوراق'!A:Q,9,0),0)</f>
        <v>0</v>
      </c>
      <c r="F57" s="9"/>
      <c r="G57" s="9">
        <v>0</v>
      </c>
      <c r="H57" s="9"/>
      <c r="I57" s="9">
        <f t="shared" si="0"/>
        <v>0</v>
      </c>
      <c r="J57" s="9"/>
      <c r="K57" s="5">
        <f t="shared" si="1"/>
        <v>0</v>
      </c>
      <c r="L57" s="9"/>
      <c r="M57" s="9">
        <v>0</v>
      </c>
      <c r="N57" s="9"/>
      <c r="O57" s="9">
        <v>0</v>
      </c>
      <c r="P57" s="9"/>
      <c r="Q57" s="9">
        <f>IFERROR(VLOOKUP(A57,'درآمد ناشی از فروش'!$1:$1048576,17,0),0)</f>
        <v>16322357934</v>
      </c>
      <c r="R57" s="9"/>
      <c r="S57" s="9">
        <f t="shared" si="2"/>
        <v>16322357934</v>
      </c>
      <c r="U57" s="5">
        <v>8.9609773821013022E-3</v>
      </c>
    </row>
    <row r="58" spans="1:21">
      <c r="A58" s="1" t="s">
        <v>37</v>
      </c>
      <c r="C58" s="9">
        <v>0</v>
      </c>
      <c r="D58" s="9"/>
      <c r="E58" s="9">
        <f>IFERROR(VLOOKUP(A58,'درآمد ناشی از تغییر قیمت اوراق'!A:Q,9,0),0)</f>
        <v>1047350196</v>
      </c>
      <c r="F58" s="9"/>
      <c r="G58" s="9">
        <v>0</v>
      </c>
      <c r="H58" s="9"/>
      <c r="I58" s="9">
        <f t="shared" si="0"/>
        <v>1047350196</v>
      </c>
      <c r="J58" s="9"/>
      <c r="K58" s="5">
        <f t="shared" si="1"/>
        <v>2.534833682483896E-2</v>
      </c>
      <c r="L58" s="9"/>
      <c r="M58" s="9">
        <v>0</v>
      </c>
      <c r="N58" s="9"/>
      <c r="O58" s="9">
        <f>VLOOKUP(A58,'درآمد ناشی از تغییر قیمت اوراق'!$1:$1048576,17,0)</f>
        <v>94463338361</v>
      </c>
      <c r="P58" s="9"/>
      <c r="Q58" s="9">
        <f>IFERROR(VLOOKUP(A58,'درآمد ناشی از فروش'!$1:$1048576,17,0),0)</f>
        <v>22775212768</v>
      </c>
      <c r="R58" s="9"/>
      <c r="S58" s="9">
        <f t="shared" si="2"/>
        <v>117238551129</v>
      </c>
      <c r="U58" s="5">
        <v>6.4363985229665896E-2</v>
      </c>
    </row>
    <row r="59" spans="1:21">
      <c r="A59" s="1" t="s">
        <v>479</v>
      </c>
      <c r="C59" s="9">
        <v>0</v>
      </c>
      <c r="D59" s="9"/>
      <c r="E59" s="9">
        <f>IFERROR(VLOOKUP(A59,'درآمد ناشی از تغییر قیمت اوراق'!A:Q,9,0),0)</f>
        <v>0</v>
      </c>
      <c r="F59" s="9"/>
      <c r="G59" s="9">
        <v>0</v>
      </c>
      <c r="H59" s="9"/>
      <c r="I59" s="9">
        <f t="shared" si="0"/>
        <v>0</v>
      </c>
      <c r="J59" s="9"/>
      <c r="K59" s="5">
        <f t="shared" si="1"/>
        <v>0</v>
      </c>
      <c r="L59" s="9"/>
      <c r="M59" s="9">
        <v>0</v>
      </c>
      <c r="N59" s="9"/>
      <c r="O59" s="9">
        <v>0</v>
      </c>
      <c r="P59" s="9"/>
      <c r="Q59" s="9">
        <f>IFERROR(VLOOKUP(A59,'درآمد ناشی از فروش'!$1:$1048576,17,0),0)</f>
        <v>19576955542</v>
      </c>
      <c r="R59" s="9"/>
      <c r="S59" s="9">
        <f t="shared" si="2"/>
        <v>19576955542</v>
      </c>
      <c r="U59" s="5">
        <v>1.0747752042420363E-2</v>
      </c>
    </row>
    <row r="60" spans="1:21">
      <c r="A60" s="1" t="s">
        <v>480</v>
      </c>
      <c r="C60" s="9">
        <v>0</v>
      </c>
      <c r="D60" s="9"/>
      <c r="E60" s="9">
        <f>IFERROR(VLOOKUP(A60,'درآمد ناشی از تغییر قیمت اوراق'!A:Q,9,0),0)</f>
        <v>0</v>
      </c>
      <c r="F60" s="9"/>
      <c r="G60" s="9">
        <v>0</v>
      </c>
      <c r="H60" s="9"/>
      <c r="I60" s="9">
        <f t="shared" si="0"/>
        <v>0</v>
      </c>
      <c r="J60" s="9"/>
      <c r="K60" s="5">
        <f t="shared" si="1"/>
        <v>0</v>
      </c>
      <c r="L60" s="9"/>
      <c r="M60" s="9">
        <v>0</v>
      </c>
      <c r="N60" s="9"/>
      <c r="O60" s="9">
        <v>0</v>
      </c>
      <c r="P60" s="9"/>
      <c r="Q60" s="9">
        <f>IFERROR(VLOOKUP(A60,'درآمد ناشی از فروش'!$1:$1048576,17,0),0)</f>
        <v>3635129035</v>
      </c>
      <c r="R60" s="9"/>
      <c r="S60" s="9">
        <f t="shared" si="2"/>
        <v>3635129035</v>
      </c>
      <c r="U60" s="5">
        <v>1.9956864807995291E-3</v>
      </c>
    </row>
    <row r="61" spans="1:21">
      <c r="A61" s="1" t="s">
        <v>481</v>
      </c>
      <c r="C61" s="9">
        <v>0</v>
      </c>
      <c r="D61" s="9"/>
      <c r="E61" s="9">
        <f>IFERROR(VLOOKUP(A61,'درآمد ناشی از تغییر قیمت اوراق'!A:Q,9,0),0)</f>
        <v>0</v>
      </c>
      <c r="F61" s="9"/>
      <c r="G61" s="9">
        <v>0</v>
      </c>
      <c r="H61" s="9"/>
      <c r="I61" s="9">
        <f t="shared" si="0"/>
        <v>0</v>
      </c>
      <c r="J61" s="9"/>
      <c r="K61" s="5">
        <f t="shared" si="1"/>
        <v>0</v>
      </c>
      <c r="L61" s="9"/>
      <c r="M61" s="9">
        <v>0</v>
      </c>
      <c r="N61" s="9"/>
      <c r="O61" s="9">
        <v>0</v>
      </c>
      <c r="P61" s="9"/>
      <c r="Q61" s="9">
        <f>IFERROR(VLOOKUP(A61,'درآمد ناشی از فروش'!$1:$1048576,17,0),0)</f>
        <v>13120492345</v>
      </c>
      <c r="R61" s="9"/>
      <c r="S61" s="9">
        <f t="shared" si="2"/>
        <v>13120492345</v>
      </c>
      <c r="U61" s="5">
        <v>7.2031526095057063E-3</v>
      </c>
    </row>
    <row r="62" spans="1:21">
      <c r="A62" s="1" t="s">
        <v>482</v>
      </c>
      <c r="C62" s="9">
        <v>0</v>
      </c>
      <c r="D62" s="9"/>
      <c r="E62" s="9">
        <f>IFERROR(VLOOKUP(A62,'درآمد ناشی از تغییر قیمت اوراق'!A:Q,9,0),0)</f>
        <v>0</v>
      </c>
      <c r="F62" s="9"/>
      <c r="G62" s="9">
        <v>0</v>
      </c>
      <c r="H62" s="9"/>
      <c r="I62" s="9">
        <f t="shared" si="0"/>
        <v>0</v>
      </c>
      <c r="J62" s="9"/>
      <c r="K62" s="5">
        <f t="shared" si="1"/>
        <v>0</v>
      </c>
      <c r="L62" s="9"/>
      <c r="M62" s="9">
        <v>0</v>
      </c>
      <c r="N62" s="9"/>
      <c r="O62" s="9">
        <v>0</v>
      </c>
      <c r="P62" s="9"/>
      <c r="Q62" s="9">
        <f>IFERROR(VLOOKUP(A62,'درآمد ناشی از فروش'!$1:$1048576,17,0),0)</f>
        <v>-1719415041</v>
      </c>
      <c r="R62" s="9"/>
      <c r="S62" s="9">
        <f t="shared" si="2"/>
        <v>-1719415041</v>
      </c>
      <c r="U62" s="5">
        <v>-9.4395916050530725E-4</v>
      </c>
    </row>
    <row r="63" spans="1:21">
      <c r="A63" s="1" t="s">
        <v>27</v>
      </c>
      <c r="C63" s="9">
        <v>0</v>
      </c>
      <c r="D63" s="9"/>
      <c r="E63" s="9">
        <f>IFERROR(VLOOKUP(A63,'درآمد ناشی از تغییر قیمت اوراق'!A:Q,9,0),0)</f>
        <v>88503641</v>
      </c>
      <c r="F63" s="9"/>
      <c r="G63" s="9">
        <v>0</v>
      </c>
      <c r="H63" s="9"/>
      <c r="I63" s="9">
        <f t="shared" si="0"/>
        <v>88503641</v>
      </c>
      <c r="J63" s="9"/>
      <c r="K63" s="5">
        <f t="shared" si="1"/>
        <v>2.1419961640916398E-3</v>
      </c>
      <c r="L63" s="9"/>
      <c r="M63" s="9">
        <v>0</v>
      </c>
      <c r="N63" s="9"/>
      <c r="O63" s="9">
        <f>VLOOKUP(A63,'درآمد ناشی از تغییر قیمت اوراق'!$1:$1048576,17,0)</f>
        <v>-8679832233</v>
      </c>
      <c r="P63" s="9"/>
      <c r="Q63" s="9">
        <f>IFERROR(VLOOKUP(A63,'درآمد ناشی از فروش'!$1:$1048576,17,0),0)</f>
        <v>-14848614076</v>
      </c>
      <c r="R63" s="9"/>
      <c r="S63" s="9">
        <f t="shared" si="2"/>
        <v>-23528446309</v>
      </c>
      <c r="U63" s="5">
        <v>-1.2917121169837339E-2</v>
      </c>
    </row>
    <row r="64" spans="1:21">
      <c r="A64" s="1" t="s">
        <v>36</v>
      </c>
      <c r="C64" s="9">
        <v>0</v>
      </c>
      <c r="D64" s="9"/>
      <c r="E64" s="9">
        <f>IFERROR(VLOOKUP(A64,'درآمد ناشی از تغییر قیمت اوراق'!A:Q,9,0),0)</f>
        <v>21615036</v>
      </c>
      <c r="F64" s="9"/>
      <c r="G64" s="9">
        <v>0</v>
      </c>
      <c r="H64" s="9"/>
      <c r="I64" s="9">
        <f t="shared" si="0"/>
        <v>21615036</v>
      </c>
      <c r="J64" s="9"/>
      <c r="K64" s="5">
        <f t="shared" si="1"/>
        <v>5.2313468322396706E-4</v>
      </c>
      <c r="L64" s="9"/>
      <c r="M64" s="9">
        <v>0</v>
      </c>
      <c r="N64" s="9"/>
      <c r="O64" s="9">
        <f>VLOOKUP(A64,'درآمد ناشی از تغییر قیمت اوراق'!$1:$1048576,17,0)</f>
        <v>5676307544</v>
      </c>
      <c r="P64" s="9"/>
      <c r="Q64" s="9">
        <f>IFERROR(VLOOKUP(A64,'درآمد ناشی از فروش'!$1:$1048576,17,0),0)</f>
        <v>6908504397</v>
      </c>
      <c r="R64" s="9"/>
      <c r="S64" s="9">
        <f t="shared" si="2"/>
        <v>12584811941</v>
      </c>
      <c r="U64" s="5">
        <v>6.9090639733117975E-3</v>
      </c>
    </row>
    <row r="65" spans="1:21">
      <c r="A65" s="1" t="s">
        <v>483</v>
      </c>
      <c r="C65" s="9">
        <v>0</v>
      </c>
      <c r="D65" s="9"/>
      <c r="E65" s="9">
        <f>IFERROR(VLOOKUP(A65,'درآمد ناشی از تغییر قیمت اوراق'!A:Q,9,0),0)</f>
        <v>0</v>
      </c>
      <c r="F65" s="9"/>
      <c r="G65" s="9">
        <v>0</v>
      </c>
      <c r="H65" s="9"/>
      <c r="I65" s="9">
        <f t="shared" si="0"/>
        <v>0</v>
      </c>
      <c r="J65" s="9"/>
      <c r="K65" s="5">
        <f t="shared" si="1"/>
        <v>0</v>
      </c>
      <c r="L65" s="9"/>
      <c r="M65" s="9">
        <v>0</v>
      </c>
      <c r="N65" s="9"/>
      <c r="O65" s="9">
        <v>0</v>
      </c>
      <c r="P65" s="9"/>
      <c r="Q65" s="9">
        <f>IFERROR(VLOOKUP(A65,'درآمد ناشی از فروش'!$1:$1048576,17,0),0)</f>
        <v>3655938658</v>
      </c>
      <c r="R65" s="9"/>
      <c r="S65" s="9">
        <f t="shared" si="2"/>
        <v>3655938658</v>
      </c>
      <c r="U65" s="5">
        <v>2.0071109674936129E-3</v>
      </c>
    </row>
    <row r="66" spans="1:21">
      <c r="A66" s="1" t="s">
        <v>484</v>
      </c>
      <c r="C66" s="9">
        <v>0</v>
      </c>
      <c r="D66" s="9"/>
      <c r="E66" s="9">
        <f>IFERROR(VLOOKUP(A66,'درآمد ناشی از تغییر قیمت اوراق'!A:Q,9,0),0)</f>
        <v>0</v>
      </c>
      <c r="F66" s="9"/>
      <c r="G66" s="9">
        <v>0</v>
      </c>
      <c r="H66" s="9"/>
      <c r="I66" s="9">
        <f t="shared" si="0"/>
        <v>0</v>
      </c>
      <c r="J66" s="9"/>
      <c r="K66" s="5">
        <f t="shared" si="1"/>
        <v>0</v>
      </c>
      <c r="L66" s="9"/>
      <c r="M66" s="9">
        <v>0</v>
      </c>
      <c r="N66" s="9"/>
      <c r="O66" s="9">
        <v>0</v>
      </c>
      <c r="P66" s="9"/>
      <c r="Q66" s="9">
        <f>IFERROR(VLOOKUP(A66,'درآمد ناشی از فروش'!$1:$1048576,17,0),0)</f>
        <v>5872365642</v>
      </c>
      <c r="R66" s="9"/>
      <c r="S66" s="9">
        <f t="shared" si="2"/>
        <v>5872365642</v>
      </c>
      <c r="U66" s="5">
        <v>3.2239297722896506E-3</v>
      </c>
    </row>
    <row r="67" spans="1:21">
      <c r="A67" s="1" t="s">
        <v>485</v>
      </c>
      <c r="C67" s="9">
        <v>0</v>
      </c>
      <c r="D67" s="9"/>
      <c r="E67" s="9">
        <f>IFERROR(VLOOKUP(A67,'درآمد ناشی از تغییر قیمت اوراق'!A:Q,9,0),0)</f>
        <v>0</v>
      </c>
      <c r="F67" s="9"/>
      <c r="G67" s="9">
        <v>0</v>
      </c>
      <c r="H67" s="9"/>
      <c r="I67" s="9">
        <f t="shared" si="0"/>
        <v>0</v>
      </c>
      <c r="J67" s="9"/>
      <c r="K67" s="5">
        <f t="shared" si="1"/>
        <v>0</v>
      </c>
      <c r="L67" s="9"/>
      <c r="M67" s="9">
        <v>0</v>
      </c>
      <c r="N67" s="9"/>
      <c r="O67" s="9">
        <v>0</v>
      </c>
      <c r="P67" s="9"/>
      <c r="Q67" s="9">
        <f>IFERROR(VLOOKUP(A67,'درآمد ناشی از فروش'!$1:$1048576,17,0),0)</f>
        <v>5141948546</v>
      </c>
      <c r="R67" s="9"/>
      <c r="S67" s="9">
        <f t="shared" si="2"/>
        <v>5141948546</v>
      </c>
      <c r="U67" s="5">
        <v>2.8229306578711295E-3</v>
      </c>
    </row>
    <row r="68" spans="1:21">
      <c r="A68" s="1" t="s">
        <v>486</v>
      </c>
      <c r="C68" s="9">
        <v>0</v>
      </c>
      <c r="D68" s="9"/>
      <c r="E68" s="9">
        <f>IFERROR(VLOOKUP(A68,'درآمد ناشی از تغییر قیمت اوراق'!A:Q,9,0),0)</f>
        <v>0</v>
      </c>
      <c r="F68" s="9"/>
      <c r="G68" s="9">
        <v>0</v>
      </c>
      <c r="H68" s="9"/>
      <c r="I68" s="9">
        <f t="shared" si="0"/>
        <v>0</v>
      </c>
      <c r="J68" s="9"/>
      <c r="K68" s="5">
        <f t="shared" si="1"/>
        <v>0</v>
      </c>
      <c r="L68" s="9"/>
      <c r="M68" s="9">
        <v>0</v>
      </c>
      <c r="N68" s="9"/>
      <c r="O68" s="9">
        <v>0</v>
      </c>
      <c r="P68" s="9"/>
      <c r="Q68" s="9">
        <f>IFERROR(VLOOKUP(A68,'درآمد ناشی از فروش'!$1:$1048576,17,0),0)</f>
        <v>3011774763</v>
      </c>
      <c r="R68" s="9"/>
      <c r="S68" s="9">
        <f t="shared" si="2"/>
        <v>3011774763</v>
      </c>
      <c r="U68" s="5">
        <v>1.6534648756236807E-3</v>
      </c>
    </row>
    <row r="69" spans="1:21">
      <c r="A69" s="1" t="s">
        <v>445</v>
      </c>
      <c r="C69" s="9">
        <v>0</v>
      </c>
      <c r="D69" s="9"/>
      <c r="E69" s="9">
        <f>IFERROR(VLOOKUP(A69,'درآمد ناشی از تغییر قیمت اوراق'!A:Q,9,0),0)</f>
        <v>0</v>
      </c>
      <c r="F69" s="9"/>
      <c r="G69" s="9">
        <v>0</v>
      </c>
      <c r="H69" s="9"/>
      <c r="I69" s="9">
        <f t="shared" si="0"/>
        <v>0</v>
      </c>
      <c r="J69" s="9"/>
      <c r="K69" s="5">
        <f t="shared" si="1"/>
        <v>0</v>
      </c>
      <c r="L69" s="9"/>
      <c r="M69" s="9">
        <v>15138900000</v>
      </c>
      <c r="N69" s="9"/>
      <c r="O69" s="9">
        <v>0</v>
      </c>
      <c r="P69" s="9"/>
      <c r="Q69" s="9">
        <f>IFERROR(VLOOKUP(A69,'درآمد ناشی از فروش'!$1:$1048576,17,0),0)</f>
        <v>-11342477623</v>
      </c>
      <c r="R69" s="9"/>
      <c r="S69" s="9">
        <f t="shared" si="2"/>
        <v>3796422377</v>
      </c>
      <c r="U69" s="5">
        <v>2.0842365539807343E-3</v>
      </c>
    </row>
    <row r="70" spans="1:21">
      <c r="A70" s="1" t="s">
        <v>19</v>
      </c>
      <c r="C70" s="9">
        <v>2973266</v>
      </c>
      <c r="D70" s="9"/>
      <c r="E70" s="9">
        <f>IFERROR(VLOOKUP(A70,'درآمد ناشی از تغییر قیمت اوراق'!A:Q,9,0),0)</f>
        <v>-13191725</v>
      </c>
      <c r="F70" s="9"/>
      <c r="G70" s="9">
        <v>0</v>
      </c>
      <c r="H70" s="9"/>
      <c r="I70" s="9">
        <f t="shared" si="0"/>
        <v>-10218459</v>
      </c>
      <c r="J70" s="9"/>
      <c r="K70" s="5">
        <f t="shared" si="1"/>
        <v>-2.4731072906851025E-4</v>
      </c>
      <c r="L70" s="9"/>
      <c r="M70" s="9">
        <v>2973266</v>
      </c>
      <c r="N70" s="9"/>
      <c r="O70" s="9">
        <f>VLOOKUP(A70,'درآمد ناشی از تغییر قیمت اوراق'!$1:$1048576,17,0)</f>
        <v>-27915923</v>
      </c>
      <c r="P70" s="9"/>
      <c r="Q70" s="9">
        <f>IFERROR(VLOOKUP(A70,'درآمد ناشی از فروش'!$1:$1048576,17,0),0)</f>
        <v>0</v>
      </c>
      <c r="R70" s="9"/>
      <c r="S70" s="9">
        <f t="shared" si="2"/>
        <v>-24942657</v>
      </c>
      <c r="U70" s="5">
        <v>-1.369352308840936E-5</v>
      </c>
    </row>
    <row r="71" spans="1:21">
      <c r="A71" s="1" t="s">
        <v>32</v>
      </c>
      <c r="C71" s="9">
        <v>0</v>
      </c>
      <c r="D71" s="9"/>
      <c r="E71" s="9">
        <f>IFERROR(VLOOKUP(A71,'درآمد ناشی از تغییر قیمت اوراق'!A:Q,9,0),0)</f>
        <v>-16709596</v>
      </c>
      <c r="F71" s="9"/>
      <c r="G71" s="9">
        <v>0</v>
      </c>
      <c r="H71" s="9"/>
      <c r="I71" s="9">
        <f t="shared" si="0"/>
        <v>-16709596</v>
      </c>
      <c r="J71" s="9"/>
      <c r="K71" s="5">
        <f t="shared" si="1"/>
        <v>-4.0441150365238653E-4</v>
      </c>
      <c r="L71" s="9"/>
      <c r="M71" s="9">
        <v>0</v>
      </c>
      <c r="N71" s="9"/>
      <c r="O71" s="9">
        <f>VLOOKUP(A71,'درآمد ناشی از تغییر قیمت اوراق'!$1:$1048576,17,0)</f>
        <v>7611249</v>
      </c>
      <c r="P71" s="9"/>
      <c r="Q71" s="9">
        <f>IFERROR(VLOOKUP(A71,'درآمد ناشی از فروش'!$1:$1048576,17,0),0)</f>
        <v>0</v>
      </c>
      <c r="R71" s="9"/>
      <c r="S71" s="9">
        <f t="shared" si="2"/>
        <v>7611249</v>
      </c>
      <c r="U71" s="5">
        <v>4.1785770422586759E-6</v>
      </c>
    </row>
    <row r="72" spans="1:21">
      <c r="A72" s="1" t="s">
        <v>24</v>
      </c>
      <c r="C72" s="9">
        <v>0</v>
      </c>
      <c r="D72" s="9"/>
      <c r="E72" s="9">
        <f>IFERROR(VLOOKUP(A72,'درآمد ناشی از تغییر قیمت اوراق'!A:Q,9,0),0)</f>
        <v>5726777</v>
      </c>
      <c r="F72" s="9"/>
      <c r="G72" s="9">
        <v>0</v>
      </c>
      <c r="H72" s="9"/>
      <c r="I72" s="9">
        <f t="shared" si="0"/>
        <v>5726777</v>
      </c>
      <c r="J72" s="9"/>
      <c r="K72" s="5">
        <f t="shared" si="1"/>
        <v>1.386014657476999E-4</v>
      </c>
      <c r="L72" s="9"/>
      <c r="M72" s="9">
        <v>0</v>
      </c>
      <c r="N72" s="9"/>
      <c r="O72" s="9">
        <f>VLOOKUP(A72,'درآمد ناشی از تغییر قیمت اوراق'!$1:$1048576,17,0)</f>
        <v>-81309173</v>
      </c>
      <c r="P72" s="9"/>
      <c r="Q72" s="9">
        <f>IFERROR(VLOOKUP(A72,'درآمد ناشی از فروش'!$1:$1048576,17,0),0)</f>
        <v>0</v>
      </c>
      <c r="R72" s="9"/>
      <c r="S72" s="9">
        <f t="shared" si="2"/>
        <v>-81309173</v>
      </c>
      <c r="U72" s="5">
        <v>-4.4638750305349225E-5</v>
      </c>
    </row>
    <row r="73" spans="1:21">
      <c r="A73" s="1" t="s">
        <v>23</v>
      </c>
      <c r="C73" s="9">
        <v>0</v>
      </c>
      <c r="D73" s="9"/>
      <c r="E73" s="9">
        <f>IFERROR(VLOOKUP(A73,'درآمد ناشی از تغییر قیمت اوراق'!A:Q,9,0),0)</f>
        <v>187912302</v>
      </c>
      <c r="F73" s="9"/>
      <c r="G73" s="9">
        <v>0</v>
      </c>
      <c r="H73" s="9"/>
      <c r="I73" s="9">
        <f t="shared" ref="I73:I75" si="3">C73+E73+G73</f>
        <v>187912302</v>
      </c>
      <c r="J73" s="9"/>
      <c r="K73" s="5">
        <f t="shared" ref="K73:K99" si="4">I73/$I$100</f>
        <v>4.5479194474002463E-3</v>
      </c>
      <c r="L73" s="9"/>
      <c r="M73" s="9">
        <v>0</v>
      </c>
      <c r="N73" s="9"/>
      <c r="O73" s="9">
        <f>VLOOKUP(A73,'درآمد ناشی از تغییر قیمت اوراق'!$1:$1048576,17,0)</f>
        <v>28597125024</v>
      </c>
      <c r="P73" s="9"/>
      <c r="Q73" s="9">
        <f>IFERROR(VLOOKUP(A73,'درآمد ناشی از فروش'!$1:$1048576,17,0),0)</f>
        <v>0</v>
      </c>
      <c r="R73" s="9"/>
      <c r="S73" s="9">
        <f t="shared" ref="S73:S99" si="5">M73+O73+Q73</f>
        <v>28597125024</v>
      </c>
      <c r="U73" s="5">
        <v>1.5699826677577817E-2</v>
      </c>
    </row>
    <row r="74" spans="1:21">
      <c r="A74" s="1" t="s">
        <v>17</v>
      </c>
      <c r="C74" s="9">
        <v>0</v>
      </c>
      <c r="D74" s="9"/>
      <c r="E74" s="9">
        <f>IFERROR(VLOOKUP(A74,'درآمد ناشی از تغییر قیمت اوراق'!A:Q,9,0),0)</f>
        <v>2309844075</v>
      </c>
      <c r="F74" s="9"/>
      <c r="G74" s="9">
        <v>0</v>
      </c>
      <c r="H74" s="9"/>
      <c r="I74" s="9">
        <f t="shared" si="3"/>
        <v>2309844075</v>
      </c>
      <c r="J74" s="9"/>
      <c r="K74" s="5">
        <f t="shared" si="4"/>
        <v>5.5903656532049366E-2</v>
      </c>
      <c r="L74" s="9"/>
      <c r="M74" s="9">
        <v>0</v>
      </c>
      <c r="N74" s="9"/>
      <c r="O74" s="9">
        <f>VLOOKUP(A74,'درآمد ناشی از تغییر قیمت اوراق'!$1:$1048576,17,0)</f>
        <v>2679560455</v>
      </c>
      <c r="P74" s="9"/>
      <c r="Q74" s="9">
        <f>IFERROR(VLOOKUP(A74,'درآمد ناشی از فروش'!$1:$1048576,17,0),0)</f>
        <v>0</v>
      </c>
      <c r="R74" s="9"/>
      <c r="S74" s="9">
        <f t="shared" si="5"/>
        <v>2679560455</v>
      </c>
      <c r="U74" s="5">
        <v>1.4710791619886843E-3</v>
      </c>
    </row>
    <row r="75" spans="1:21">
      <c r="A75" s="1" t="s">
        <v>25</v>
      </c>
      <c r="C75" s="9">
        <v>0</v>
      </c>
      <c r="D75" s="9"/>
      <c r="E75" s="9">
        <f>IFERROR(VLOOKUP(A75,'درآمد ناشی از تغییر قیمت اوراق'!A:Q,9,0),0)</f>
        <v>-98809252</v>
      </c>
      <c r="F75" s="9"/>
      <c r="G75" s="9">
        <v>0</v>
      </c>
      <c r="H75" s="9"/>
      <c r="I75" s="9">
        <f t="shared" si="3"/>
        <v>-98809252</v>
      </c>
      <c r="J75" s="9"/>
      <c r="K75" s="5">
        <f t="shared" si="4"/>
        <v>-2.3914161764346416E-3</v>
      </c>
      <c r="L75" s="9"/>
      <c r="M75" s="9">
        <v>0</v>
      </c>
      <c r="N75" s="9"/>
      <c r="O75" s="9">
        <f>VLOOKUP(A75,'درآمد ناشی از تغییر قیمت اوراق'!$1:$1048576,17,0)</f>
        <v>40943500</v>
      </c>
      <c r="P75" s="9"/>
      <c r="Q75" s="9">
        <f>IFERROR(VLOOKUP(A75,'درآمد ناشی از فروش'!$1:$1048576,17,0),0)</f>
        <v>0</v>
      </c>
      <c r="R75" s="9"/>
      <c r="S75" s="9">
        <f t="shared" si="5"/>
        <v>40943500</v>
      </c>
      <c r="U75" s="5">
        <v>2.2477988715087116E-5</v>
      </c>
    </row>
    <row r="76" spans="1:21">
      <c r="A76" s="1" t="s">
        <v>518</v>
      </c>
      <c r="C76" s="9">
        <v>0</v>
      </c>
      <c r="D76" s="9"/>
      <c r="E76" s="9">
        <f>IFERROR(VLOOKUP(A76,'درآمد ناشی از تغییر قیمت اوراق'!A:Q,9,0),0)</f>
        <v>1129403759</v>
      </c>
      <c r="F76" s="9"/>
      <c r="G76" s="9">
        <v>0</v>
      </c>
      <c r="H76" s="9"/>
      <c r="I76" s="9">
        <f>C76+E76+G76</f>
        <v>1129403759</v>
      </c>
      <c r="J76" s="9"/>
      <c r="K76" s="5">
        <f t="shared" si="4"/>
        <v>2.7334225938667075E-2</v>
      </c>
      <c r="L76" s="9"/>
      <c r="M76" s="9">
        <v>0</v>
      </c>
      <c r="N76" s="9"/>
      <c r="O76" s="9">
        <f>VLOOKUP(A76,'درآمد ناشی از تغییر قیمت اوراق'!$1:$1048576,17,0)</f>
        <v>1814204087</v>
      </c>
      <c r="P76" s="9"/>
      <c r="Q76" s="9">
        <f>IFERROR(VLOOKUP(A76,'درآمد ناشی از فروش'!$1:$1048576,17,0),0)</f>
        <v>0</v>
      </c>
      <c r="R76" s="9"/>
      <c r="S76" s="9">
        <f t="shared" si="5"/>
        <v>1814204087</v>
      </c>
      <c r="U76" s="5">
        <v>9.9599836346308743E-4</v>
      </c>
    </row>
    <row r="77" spans="1:21">
      <c r="A77" s="1" t="s">
        <v>519</v>
      </c>
      <c r="C77" s="9">
        <v>0</v>
      </c>
      <c r="D77" s="9"/>
      <c r="E77" s="9">
        <f>IFERROR(VLOOKUP(A77,'درآمد ناشی از تغییر قیمت اوراق'!A:Q,9,0),0)</f>
        <v>5503193508</v>
      </c>
      <c r="F77" s="9"/>
      <c r="G77" s="9">
        <v>0</v>
      </c>
      <c r="H77" s="9"/>
      <c r="I77" s="9">
        <f t="shared" ref="I77:I99" si="6">C77+E77+G77</f>
        <v>5503193508</v>
      </c>
      <c r="J77" s="9"/>
      <c r="K77" s="5">
        <f t="shared" si="4"/>
        <v>0.13319021964746078</v>
      </c>
      <c r="L77" s="9"/>
      <c r="M77" s="9">
        <v>0</v>
      </c>
      <c r="N77" s="9"/>
      <c r="O77" s="9">
        <f>VLOOKUP(A77,'درآمد ناشی از تغییر قیمت اوراق'!$1:$1048576,17,0)</f>
        <v>7718073739</v>
      </c>
      <c r="P77" s="9"/>
      <c r="Q77" s="9">
        <f>IFERROR(VLOOKUP(A77,'درآمد ناشی از فروش'!$1:$1048576,17,0),0)</f>
        <v>0</v>
      </c>
      <c r="R77" s="9"/>
      <c r="S77" s="9">
        <f t="shared" si="5"/>
        <v>7718073739</v>
      </c>
      <c r="U77" s="5">
        <v>4.2372238427943925E-3</v>
      </c>
    </row>
    <row r="78" spans="1:21">
      <c r="A78" s="1" t="s">
        <v>520</v>
      </c>
      <c r="C78" s="9">
        <v>0</v>
      </c>
      <c r="D78" s="9"/>
      <c r="E78" s="9">
        <f>IFERROR(VLOOKUP(A78,'درآمد ناشی از تغییر قیمت اوراق'!A:Q,9,0),0)</f>
        <v>176988052</v>
      </c>
      <c r="F78" s="9"/>
      <c r="G78" s="9">
        <v>0</v>
      </c>
      <c r="H78" s="9"/>
      <c r="I78" s="9">
        <f t="shared" si="6"/>
        <v>176988052</v>
      </c>
      <c r="J78" s="9"/>
      <c r="K78" s="5">
        <f t="shared" si="4"/>
        <v>4.2835269169779321E-3</v>
      </c>
      <c r="L78" s="9"/>
      <c r="M78" s="9">
        <v>0</v>
      </c>
      <c r="N78" s="9"/>
      <c r="O78" s="9">
        <f>VLOOKUP(A78,'درآمد ناشی از تغییر قیمت اوراق'!$1:$1048576,17,0)</f>
        <v>210016875</v>
      </c>
      <c r="P78" s="9"/>
      <c r="Q78" s="9">
        <f>IFERROR(VLOOKUP(A78,'درآمد ناشی از فروش'!$1:$1048576,17,0),0)</f>
        <v>0</v>
      </c>
      <c r="R78" s="9"/>
      <c r="S78" s="9">
        <f t="shared" si="5"/>
        <v>210016875</v>
      </c>
      <c r="U78" s="5">
        <v>1.1529930138429448E-4</v>
      </c>
    </row>
    <row r="79" spans="1:21">
      <c r="A79" s="1" t="s">
        <v>521</v>
      </c>
      <c r="C79" s="9">
        <v>0</v>
      </c>
      <c r="D79" s="9"/>
      <c r="E79" s="9">
        <f>IFERROR(VLOOKUP(A79,'درآمد ناشی از تغییر قیمت اوراق'!A:Q,9,0),0)</f>
        <v>115592196</v>
      </c>
      <c r="F79" s="9"/>
      <c r="G79" s="9">
        <v>0</v>
      </c>
      <c r="H79" s="9"/>
      <c r="I79" s="9">
        <f t="shared" si="6"/>
        <v>115592196</v>
      </c>
      <c r="J79" s="9"/>
      <c r="K79" s="5">
        <f t="shared" si="4"/>
        <v>2.7976028741114618E-3</v>
      </c>
      <c r="L79" s="9"/>
      <c r="M79" s="9">
        <v>0</v>
      </c>
      <c r="N79" s="9"/>
      <c r="O79" s="9">
        <f>VLOOKUP(A79,'درآمد ناشی از تغییر قیمت اوراق'!$1:$1048576,17,0)</f>
        <v>148324222</v>
      </c>
      <c r="P79" s="9"/>
      <c r="Q79" s="9">
        <f>IFERROR(VLOOKUP(A79,'درآمد ناشی از فروش'!$1:$1048576,17,0),0)</f>
        <v>0</v>
      </c>
      <c r="R79" s="9"/>
      <c r="S79" s="9">
        <f t="shared" si="5"/>
        <v>148324222</v>
      </c>
      <c r="U79" s="5">
        <v>8.1430024015779692E-5</v>
      </c>
    </row>
    <row r="80" spans="1:21">
      <c r="A80" s="1" t="s">
        <v>522</v>
      </c>
      <c r="C80" s="9">
        <v>0</v>
      </c>
      <c r="D80" s="9"/>
      <c r="E80" s="9">
        <f>IFERROR(VLOOKUP(A80,'درآمد ناشی از تغییر قیمت اوراق'!A:Q,9,0),0)</f>
        <v>2667319943</v>
      </c>
      <c r="F80" s="9"/>
      <c r="G80" s="9">
        <v>0</v>
      </c>
      <c r="H80" s="9"/>
      <c r="I80" s="9">
        <f t="shared" si="6"/>
        <v>2667319943</v>
      </c>
      <c r="J80" s="9"/>
      <c r="K80" s="5">
        <f t="shared" si="4"/>
        <v>6.4555412881952864E-2</v>
      </c>
      <c r="L80" s="9"/>
      <c r="M80" s="9">
        <v>0</v>
      </c>
      <c r="N80" s="9"/>
      <c r="O80" s="9">
        <f>VLOOKUP(A80,'درآمد ناشی از تغییر قیمت اوراق'!$1:$1048576,17,0)</f>
        <v>4666242750</v>
      </c>
      <c r="P80" s="9"/>
      <c r="Q80" s="9">
        <f>IFERROR(VLOOKUP(A80,'درآمد ناشی از فروش'!$1:$1048576,17,0),0)</f>
        <v>-10952094</v>
      </c>
      <c r="R80" s="9"/>
      <c r="S80" s="9">
        <f t="shared" si="5"/>
        <v>4655290656</v>
      </c>
      <c r="U80" s="5">
        <v>2.5557553905019965E-3</v>
      </c>
    </row>
    <row r="81" spans="1:21">
      <c r="A81" s="1" t="s">
        <v>523</v>
      </c>
      <c r="C81" s="9">
        <v>0</v>
      </c>
      <c r="D81" s="9"/>
      <c r="E81" s="9">
        <f>IFERROR(VLOOKUP(A81,'درآمد ناشی از تغییر قیمت اوراق'!A:Q,9,0),0)</f>
        <v>7609374</v>
      </c>
      <c r="F81" s="9"/>
      <c r="G81" s="9">
        <v>0</v>
      </c>
      <c r="H81" s="9"/>
      <c r="I81" s="9">
        <f t="shared" si="6"/>
        <v>7609374</v>
      </c>
      <c r="J81" s="9"/>
      <c r="K81" s="5">
        <f t="shared" si="4"/>
        <v>1.8416473870423768E-4</v>
      </c>
      <c r="L81" s="9"/>
      <c r="M81" s="9">
        <v>0</v>
      </c>
      <c r="N81" s="9"/>
      <c r="O81" s="9">
        <f>VLOOKUP(A81,'درآمد ناشی از تغییر قیمت اوراق'!$1:$1048576,17,0)</f>
        <v>42347291</v>
      </c>
      <c r="P81" s="9"/>
      <c r="Q81" s="9">
        <f>IFERROR(VLOOKUP(A81,'درآمد ناشی از فروش'!$1:$1048576,17,0),0)</f>
        <v>0</v>
      </c>
      <c r="R81" s="9"/>
      <c r="S81" s="9">
        <f t="shared" si="5"/>
        <v>42347291</v>
      </c>
      <c r="U81" s="5">
        <v>2.3248670221463972E-5</v>
      </c>
    </row>
    <row r="82" spans="1:21">
      <c r="A82" s="1" t="s">
        <v>524</v>
      </c>
      <c r="C82" s="9">
        <v>0</v>
      </c>
      <c r="D82" s="9"/>
      <c r="E82" s="9">
        <f>IFERROR(VLOOKUP(A82,'درآمد ناشی از تغییر قیمت اوراق'!A:Q,9,0),0)</f>
        <v>1104513</v>
      </c>
      <c r="F82" s="9"/>
      <c r="G82" s="9">
        <v>0</v>
      </c>
      <c r="H82" s="9"/>
      <c r="I82" s="9">
        <f t="shared" si="6"/>
        <v>1104513</v>
      </c>
      <c r="J82" s="9"/>
      <c r="K82" s="5">
        <f t="shared" si="4"/>
        <v>2.6731811058364813E-5</v>
      </c>
      <c r="L82" s="9"/>
      <c r="M82" s="9">
        <v>0</v>
      </c>
      <c r="N82" s="9"/>
      <c r="O82" s="9">
        <f>VLOOKUP(A82,'درآمد ناشی از تغییر قیمت اوراق'!$1:$1048576,17,0)</f>
        <v>4048072</v>
      </c>
      <c r="P82" s="9"/>
      <c r="Q82" s="9">
        <f>IFERROR(VLOOKUP(A82,'درآمد ناشی از فروش'!$1:$1048576,17,0),0)</f>
        <v>0</v>
      </c>
      <c r="R82" s="9"/>
      <c r="S82" s="9">
        <f t="shared" si="5"/>
        <v>4048072</v>
      </c>
      <c r="U82" s="5">
        <v>2.2223922413535759E-6</v>
      </c>
    </row>
    <row r="83" spans="1:21">
      <c r="A83" s="1" t="s">
        <v>525</v>
      </c>
      <c r="C83" s="9">
        <v>0</v>
      </c>
      <c r="D83" s="9"/>
      <c r="E83" s="9">
        <f>IFERROR(VLOOKUP(A83,'درآمد ناشی از تغییر قیمت اوراق'!A:Q,9,0),0)</f>
        <v>138901620</v>
      </c>
      <c r="F83" s="9"/>
      <c r="G83" s="9">
        <v>0</v>
      </c>
      <c r="H83" s="9"/>
      <c r="I83" s="9">
        <f t="shared" si="6"/>
        <v>138901620</v>
      </c>
      <c r="J83" s="9"/>
      <c r="K83" s="5">
        <f t="shared" si="4"/>
        <v>3.3617457300554967E-3</v>
      </c>
      <c r="L83" s="9"/>
      <c r="M83" s="9">
        <v>0</v>
      </c>
      <c r="N83" s="9"/>
      <c r="O83" s="9">
        <f>VLOOKUP(A83,'درآمد ناشی از تغییر قیمت اوراق'!$1:$1048576,17,0)</f>
        <v>358315761</v>
      </c>
      <c r="P83" s="9"/>
      <c r="Q83" s="9">
        <f>IFERROR(VLOOKUP(A83,'درآمد ناشی از فروش'!$1:$1048576,17,0),0)</f>
        <v>0</v>
      </c>
      <c r="R83" s="9"/>
      <c r="S83" s="9">
        <f t="shared" si="5"/>
        <v>358315761</v>
      </c>
      <c r="U83" s="5">
        <v>1.9671541593160947E-4</v>
      </c>
    </row>
    <row r="84" spans="1:21">
      <c r="A84" s="1" t="s">
        <v>526</v>
      </c>
      <c r="C84" s="9">
        <v>0</v>
      </c>
      <c r="D84" s="9"/>
      <c r="E84" s="9">
        <f>IFERROR(VLOOKUP(A84,'درآمد ناشی از تغییر قیمت اوراق'!A:Q,9,0),0)</f>
        <v>1412945620</v>
      </c>
      <c r="F84" s="9"/>
      <c r="G84" s="9">
        <v>0</v>
      </c>
      <c r="H84" s="9"/>
      <c r="I84" s="9">
        <f t="shared" si="6"/>
        <v>1412945620</v>
      </c>
      <c r="J84" s="9"/>
      <c r="K84" s="5">
        <f t="shared" si="4"/>
        <v>3.4196605517168313E-2</v>
      </c>
      <c r="L84" s="9"/>
      <c r="M84" s="9">
        <v>0</v>
      </c>
      <c r="N84" s="9"/>
      <c r="O84" s="9">
        <f>VLOOKUP(A84,'درآمد ناشی از تغییر قیمت اوراق'!$1:$1048576,17,0)</f>
        <v>2321468641</v>
      </c>
      <c r="P84" s="9"/>
      <c r="Q84" s="9">
        <f>IFERROR(VLOOKUP(A84,'درآمد ناشی از فروش'!$1:$1048576,17,0),0)</f>
        <v>0</v>
      </c>
      <c r="R84" s="9"/>
      <c r="S84" s="9">
        <f t="shared" si="5"/>
        <v>2321468641</v>
      </c>
      <c r="U84" s="5">
        <v>1.2744866929995389E-3</v>
      </c>
    </row>
    <row r="85" spans="1:21">
      <c r="A85" s="1" t="s">
        <v>527</v>
      </c>
      <c r="C85" s="9">
        <v>0</v>
      </c>
      <c r="D85" s="9"/>
      <c r="E85" s="9">
        <f>IFERROR(VLOOKUP(A85,'درآمد ناشی از تغییر قیمت اوراق'!A:Q,9,0),0)</f>
        <v>3064793112</v>
      </c>
      <c r="F85" s="9"/>
      <c r="G85" s="9">
        <v>0</v>
      </c>
      <c r="H85" s="9"/>
      <c r="I85" s="9">
        <f t="shared" si="6"/>
        <v>3064793112</v>
      </c>
      <c r="J85" s="9"/>
      <c r="K85" s="5">
        <f t="shared" si="4"/>
        <v>7.4175197940596363E-2</v>
      </c>
      <c r="L85" s="9"/>
      <c r="M85" s="9">
        <v>0</v>
      </c>
      <c r="N85" s="9"/>
      <c r="O85" s="9">
        <f>VLOOKUP(A85,'درآمد ناشی از تغییر قیمت اوراق'!$1:$1048576,17,0)</f>
        <v>5230937850</v>
      </c>
      <c r="P85" s="9"/>
      <c r="Q85" s="9">
        <f>IFERROR(VLOOKUP(A85,'درآمد ناشی از فروش'!$1:$1048576,17,0),0)</f>
        <v>0</v>
      </c>
      <c r="R85" s="9"/>
      <c r="S85" s="9">
        <f t="shared" si="5"/>
        <v>5230937850</v>
      </c>
      <c r="U85" s="5">
        <v>2.871785801448876E-3</v>
      </c>
    </row>
    <row r="86" spans="1:21">
      <c r="A86" s="1" t="s">
        <v>528</v>
      </c>
      <c r="C86" s="9">
        <v>0</v>
      </c>
      <c r="D86" s="9"/>
      <c r="E86" s="9">
        <f>IFERROR(VLOOKUP(A86,'درآمد ناشی از تغییر قیمت اوراق'!A:Q,9,0),0)</f>
        <v>34827649</v>
      </c>
      <c r="F86" s="9"/>
      <c r="G86" s="9">
        <v>0</v>
      </c>
      <c r="H86" s="9"/>
      <c r="I86" s="9">
        <f t="shared" si="6"/>
        <v>34827649</v>
      </c>
      <c r="J86" s="9"/>
      <c r="K86" s="5">
        <f t="shared" si="4"/>
        <v>8.429109776662187E-4</v>
      </c>
      <c r="L86" s="9"/>
      <c r="M86" s="9">
        <v>0</v>
      </c>
      <c r="N86" s="9"/>
      <c r="O86" s="9">
        <f>VLOOKUP(A86,'درآمد ناشی از تغییر قیمت اوراق'!$1:$1048576,17,0)</f>
        <v>72645177</v>
      </c>
      <c r="P86" s="9"/>
      <c r="Q86" s="9">
        <f>IFERROR(VLOOKUP(A86,'درآمد ناشی از فروش'!$1:$1048576,17,0),0)</f>
        <v>0</v>
      </c>
      <c r="R86" s="9"/>
      <c r="S86" s="9">
        <f t="shared" si="5"/>
        <v>72645177</v>
      </c>
      <c r="U86" s="5">
        <v>3.9882214974574866E-5</v>
      </c>
    </row>
    <row r="87" spans="1:21">
      <c r="A87" s="1" t="s">
        <v>529</v>
      </c>
      <c r="C87" s="9">
        <v>0</v>
      </c>
      <c r="D87" s="9"/>
      <c r="E87" s="9">
        <f>IFERROR(VLOOKUP(A87,'درآمد ناشی از تغییر قیمت اوراق'!A:Q,9,0),0)</f>
        <v>507911132</v>
      </c>
      <c r="F87" s="9"/>
      <c r="G87" s="9">
        <v>1328071568</v>
      </c>
      <c r="H87" s="9"/>
      <c r="I87" s="9">
        <f t="shared" si="6"/>
        <v>1835982700</v>
      </c>
      <c r="J87" s="9"/>
      <c r="K87" s="5">
        <f t="shared" si="4"/>
        <v>4.4435097316941029E-2</v>
      </c>
      <c r="L87" s="9"/>
      <c r="M87" s="9">
        <v>0</v>
      </c>
      <c r="N87" s="9"/>
      <c r="O87" s="9">
        <f>VLOOKUP(A87,'درآمد ناشی از تغییر قیمت اوراق'!$1:$1048576,17,0)</f>
        <v>2171955647</v>
      </c>
      <c r="P87" s="9"/>
      <c r="Q87" s="9">
        <v>1328071568</v>
      </c>
      <c r="R87" s="9"/>
      <c r="S87" s="9">
        <f t="shared" si="5"/>
        <v>3500027215</v>
      </c>
      <c r="U87" s="5">
        <v>1.9215155578118086E-3</v>
      </c>
    </row>
    <row r="88" spans="1:21">
      <c r="A88" s="1" t="s">
        <v>530</v>
      </c>
      <c r="C88" s="9">
        <v>0</v>
      </c>
      <c r="D88" s="9"/>
      <c r="E88" s="9">
        <f>IFERROR(VLOOKUP(A88,'درآمد ناشی از تغییر قیمت اوراق'!A:Q,9,0),0)</f>
        <v>74994937</v>
      </c>
      <c r="F88" s="9"/>
      <c r="G88" s="9">
        <v>0</v>
      </c>
      <c r="H88" s="9"/>
      <c r="I88" s="9">
        <f t="shared" si="6"/>
        <v>74994937</v>
      </c>
      <c r="J88" s="9"/>
      <c r="K88" s="5">
        <f t="shared" si="4"/>
        <v>1.8150537714069208E-3</v>
      </c>
      <c r="L88" s="9"/>
      <c r="M88" s="9">
        <v>0</v>
      </c>
      <c r="N88" s="9"/>
      <c r="O88" s="9">
        <f>VLOOKUP(A88,'درآمد ناشی از تغییر قیمت اوراق'!$1:$1048576,17,0)</f>
        <v>208560750</v>
      </c>
      <c r="P88" s="9"/>
      <c r="Q88" s="9">
        <f>IFERROR(VLOOKUP(A88,'درآمد ناشی از فروش'!$1:$1048576,17,0),0)</f>
        <v>0</v>
      </c>
      <c r="R88" s="9"/>
      <c r="S88" s="9">
        <f t="shared" si="5"/>
        <v>208560750</v>
      </c>
      <c r="U88" s="5">
        <v>1.144998885026953E-4</v>
      </c>
    </row>
    <row r="89" spans="1:21">
      <c r="A89" s="1" t="s">
        <v>531</v>
      </c>
      <c r="C89" s="9">
        <v>0</v>
      </c>
      <c r="D89" s="9"/>
      <c r="E89" s="9">
        <f>IFERROR(VLOOKUP(A89,'درآمد ناشی از تغییر قیمت اوراق'!A:Q,9,0),0)</f>
        <v>76994802</v>
      </c>
      <c r="F89" s="9"/>
      <c r="G89" s="9">
        <v>0</v>
      </c>
      <c r="H89" s="9"/>
      <c r="I89" s="9">
        <f t="shared" si="6"/>
        <v>76994802</v>
      </c>
      <c r="J89" s="9"/>
      <c r="K89" s="5">
        <f t="shared" si="4"/>
        <v>1.8634552056338034E-3</v>
      </c>
      <c r="L89" s="9"/>
      <c r="M89" s="9">
        <v>0</v>
      </c>
      <c r="N89" s="9"/>
      <c r="O89" s="9">
        <f>VLOOKUP(A89,'درآمد ناشی از تغییر قیمت اوراق'!$1:$1048576,17,0)</f>
        <v>317617957</v>
      </c>
      <c r="P89" s="9"/>
      <c r="Q89" s="9">
        <f>IFERROR(VLOOKUP(A89,'درآمد ناشی از فروش'!$1:$1048576,17,0),0)</f>
        <v>0</v>
      </c>
      <c r="R89" s="9"/>
      <c r="S89" s="9">
        <f t="shared" si="5"/>
        <v>317617957</v>
      </c>
      <c r="U89" s="5">
        <v>1.7437231436381902E-4</v>
      </c>
    </row>
    <row r="90" spans="1:21">
      <c r="A90" s="1" t="s">
        <v>532</v>
      </c>
      <c r="C90" s="9">
        <v>0</v>
      </c>
      <c r="D90" s="9"/>
      <c r="E90" s="9">
        <f>IFERROR(VLOOKUP(A90,'درآمد ناشی از تغییر قیمت اوراق'!A:Q,9,0),0)</f>
        <v>226784691</v>
      </c>
      <c r="F90" s="9"/>
      <c r="G90" s="9">
        <v>0</v>
      </c>
      <c r="H90" s="9"/>
      <c r="I90" s="9">
        <f t="shared" si="6"/>
        <v>226784691</v>
      </c>
      <c r="J90" s="9"/>
      <c r="K90" s="5">
        <f t="shared" si="4"/>
        <v>5.4887226413284831E-3</v>
      </c>
      <c r="L90" s="9"/>
      <c r="M90" s="9">
        <v>0</v>
      </c>
      <c r="N90" s="9"/>
      <c r="O90" s="9">
        <f>VLOOKUP(A90,'درآمد ناشی از تغییر قیمت اوراق'!$1:$1048576,17,0)</f>
        <v>229206075</v>
      </c>
      <c r="P90" s="9"/>
      <c r="Q90" s="9">
        <f>IFERROR(VLOOKUP(A90,'درآمد ناشی از فروش'!$1:$1048576,17,0),0)</f>
        <v>0</v>
      </c>
      <c r="R90" s="9"/>
      <c r="S90" s="9">
        <f t="shared" si="5"/>
        <v>229206075</v>
      </c>
      <c r="U90" s="5">
        <v>1.2583417556582635E-4</v>
      </c>
    </row>
    <row r="91" spans="1:21">
      <c r="A91" s="1" t="s">
        <v>533</v>
      </c>
      <c r="C91" s="9">
        <v>0</v>
      </c>
      <c r="D91" s="9"/>
      <c r="E91" s="9">
        <f>IFERROR(VLOOKUP(A91,'درآمد ناشی از تغییر قیمت اوراق'!A:Q,9,0),0)</f>
        <v>211485724</v>
      </c>
      <c r="F91" s="9"/>
      <c r="G91" s="9">
        <v>0</v>
      </c>
      <c r="H91" s="9"/>
      <c r="I91" s="9">
        <f t="shared" si="6"/>
        <v>211485724</v>
      </c>
      <c r="J91" s="9"/>
      <c r="K91" s="5">
        <f t="shared" si="4"/>
        <v>5.1184516755434194E-3</v>
      </c>
      <c r="L91" s="9"/>
      <c r="M91" s="9">
        <v>0</v>
      </c>
      <c r="N91" s="9"/>
      <c r="O91" s="9">
        <f>VLOOKUP(A91,'درآمد ناشی از تغییر قیمت اوراق'!$1:$1048576,17,0)</f>
        <v>366012420</v>
      </c>
      <c r="P91" s="9"/>
      <c r="Q91" s="9">
        <f>IFERROR(VLOOKUP(A91,'درآمد ناشی از فروش'!$1:$1048576,17,0),0)</f>
        <v>0</v>
      </c>
      <c r="R91" s="9"/>
      <c r="S91" s="9">
        <f t="shared" si="5"/>
        <v>366012420</v>
      </c>
      <c r="U91" s="5">
        <v>2.0094088307891914E-4</v>
      </c>
    </row>
    <row r="92" spans="1:21">
      <c r="A92" s="1" t="s">
        <v>534</v>
      </c>
      <c r="C92" s="9">
        <v>0</v>
      </c>
      <c r="D92" s="9"/>
      <c r="E92" s="9">
        <f>IFERROR(VLOOKUP(A92,'درآمد ناشی از تغییر قیمت اوراق'!A:Q,9,0),0)</f>
        <v>288905498</v>
      </c>
      <c r="F92" s="9"/>
      <c r="G92" s="9">
        <v>0</v>
      </c>
      <c r="H92" s="9"/>
      <c r="I92" s="9">
        <f t="shared" si="6"/>
        <v>288905498</v>
      </c>
      <c r="J92" s="9"/>
      <c r="K92" s="5">
        <f t="shared" si="4"/>
        <v>6.9921922025895514E-3</v>
      </c>
      <c r="L92" s="9"/>
      <c r="M92" s="9">
        <v>0</v>
      </c>
      <c r="N92" s="9"/>
      <c r="O92" s="9">
        <f>VLOOKUP(A92,'درآمد ناشی از تغییر قیمت اوراق'!$1:$1048576,17,0)</f>
        <v>498902415</v>
      </c>
      <c r="P92" s="9"/>
      <c r="Q92" s="9">
        <f>IFERROR(VLOOKUP(A92,'درآمد ناشی از فروش'!$1:$1048576,17,0),0)</f>
        <v>0</v>
      </c>
      <c r="R92" s="9"/>
      <c r="S92" s="9">
        <f t="shared" si="5"/>
        <v>498902415</v>
      </c>
      <c r="U92" s="5">
        <v>2.7389751375187047E-4</v>
      </c>
    </row>
    <row r="93" spans="1:21">
      <c r="A93" s="1" t="s">
        <v>535</v>
      </c>
      <c r="C93" s="9">
        <v>0</v>
      </c>
      <c r="D93" s="9"/>
      <c r="E93" s="9">
        <f>IFERROR(VLOOKUP(A93,'درآمد ناشی از تغییر قیمت اوراق'!A:Q,9,0),0)</f>
        <v>2623621010</v>
      </c>
      <c r="F93" s="9"/>
      <c r="G93" s="9">
        <v>103167061</v>
      </c>
      <c r="H93" s="9"/>
      <c r="I93" s="9">
        <f t="shared" si="6"/>
        <v>2726788071</v>
      </c>
      <c r="J93" s="9"/>
      <c r="K93" s="5">
        <f t="shared" si="4"/>
        <v>6.5994681375570088E-2</v>
      </c>
      <c r="L93" s="9"/>
      <c r="M93" s="9">
        <v>0</v>
      </c>
      <c r="N93" s="9"/>
      <c r="O93" s="9">
        <f>VLOOKUP(A93,'درآمد ناشی از تغییر قیمت اوراق'!$1:$1048576,17,0)</f>
        <v>3545821639</v>
      </c>
      <c r="P93" s="9"/>
      <c r="Q93" s="9">
        <v>103167061</v>
      </c>
      <c r="R93" s="9"/>
      <c r="S93" s="9">
        <f t="shared" si="5"/>
        <v>3648988700</v>
      </c>
      <c r="U93" s="5">
        <v>2.0032954393268869E-3</v>
      </c>
    </row>
    <row r="94" spans="1:21">
      <c r="A94" s="1" t="s">
        <v>536</v>
      </c>
      <c r="C94" s="9">
        <v>0</v>
      </c>
      <c r="D94" s="9"/>
      <c r="E94" s="9">
        <f>IFERROR(VLOOKUP(A94,'درآمد ناشی از تغییر قیمت اوراق'!A:Q,9,0),0)</f>
        <v>1016931352</v>
      </c>
      <c r="F94" s="9"/>
      <c r="G94" s="9">
        <v>0</v>
      </c>
      <c r="H94" s="9"/>
      <c r="I94" s="9">
        <f t="shared" si="6"/>
        <v>1016931352</v>
      </c>
      <c r="J94" s="9"/>
      <c r="K94" s="5">
        <f t="shared" si="4"/>
        <v>2.4612129292268609E-2</v>
      </c>
      <c r="L94" s="9"/>
      <c r="M94" s="9">
        <v>0</v>
      </c>
      <c r="N94" s="9"/>
      <c r="O94" s="9">
        <f>VLOOKUP(A94,'درآمد ناشی از تغییر قیمت اوراق'!$1:$1048576,17,0)</f>
        <v>1220251241</v>
      </c>
      <c r="P94" s="9"/>
      <c r="Q94" s="9">
        <f>IFERROR(VLOOKUP(A94,'درآمد ناشی از فروش'!$1:$1048576,17,0),0)</f>
        <v>0</v>
      </c>
      <c r="R94" s="9"/>
      <c r="S94" s="9">
        <f t="shared" si="5"/>
        <v>1220251241</v>
      </c>
      <c r="U94" s="5">
        <v>6.6991814634237542E-4</v>
      </c>
    </row>
    <row r="95" spans="1:21">
      <c r="A95" s="1" t="s">
        <v>537</v>
      </c>
      <c r="C95" s="9">
        <v>0</v>
      </c>
      <c r="D95" s="9"/>
      <c r="E95" s="9">
        <f>IFERROR(VLOOKUP(A95,'درآمد ناشی از تغییر قیمت اوراق'!A:Q,9,0),0)</f>
        <v>594145893</v>
      </c>
      <c r="F95" s="9"/>
      <c r="G95" s="9">
        <v>0</v>
      </c>
      <c r="H95" s="9"/>
      <c r="I95" s="9">
        <f t="shared" si="6"/>
        <v>594145893</v>
      </c>
      <c r="J95" s="9"/>
      <c r="K95" s="5">
        <f t="shared" si="4"/>
        <v>1.4379727312199527E-2</v>
      </c>
      <c r="L95" s="9"/>
      <c r="M95" s="9">
        <v>0</v>
      </c>
      <c r="N95" s="9"/>
      <c r="O95" s="9">
        <f>VLOOKUP(A95,'درآمد ناشی از تغییر قیمت اوراق'!$1:$1048576,17,0)</f>
        <v>611555798</v>
      </c>
      <c r="P95" s="9"/>
      <c r="Q95" s="9">
        <f>IFERROR(VLOOKUP(A95,'درآمد ناشی از فروش'!$1:$1048576,17,0),0)</f>
        <v>0</v>
      </c>
      <c r="R95" s="9"/>
      <c r="S95" s="9">
        <f t="shared" si="5"/>
        <v>611555798</v>
      </c>
      <c r="U95" s="5">
        <v>3.357442408707144E-4</v>
      </c>
    </row>
    <row r="96" spans="1:21">
      <c r="A96" s="1" t="s">
        <v>16</v>
      </c>
      <c r="C96" s="9">
        <v>0</v>
      </c>
      <c r="D96" s="9"/>
      <c r="E96" s="9">
        <f>IFERROR(VLOOKUP(A96,'درآمد ناشی از تغییر قیمت اوراق'!A:Q,9,0),0)</f>
        <v>0</v>
      </c>
      <c r="F96" s="9"/>
      <c r="G96" s="9">
        <v>-18183817</v>
      </c>
      <c r="H96" s="9"/>
      <c r="I96" s="9">
        <f t="shared" si="6"/>
        <v>-18183817</v>
      </c>
      <c r="J96" s="9"/>
      <c r="K96" s="5">
        <f t="shared" si="4"/>
        <v>-4.400911174100097E-4</v>
      </c>
      <c r="L96" s="9"/>
      <c r="M96" s="9">
        <v>0</v>
      </c>
      <c r="N96" s="9"/>
      <c r="O96" s="9">
        <v>0</v>
      </c>
      <c r="P96" s="9"/>
      <c r="Q96" s="9">
        <f>IFERROR(VLOOKUP(A96,'درآمد ناشی از فروش'!$1:$1048576,17,0),0)</f>
        <v>-18183817</v>
      </c>
      <c r="R96" s="9"/>
      <c r="S96" s="9">
        <f t="shared" si="5"/>
        <v>-18183817</v>
      </c>
      <c r="U96" s="5">
        <v>-9.9829187373626888E-6</v>
      </c>
    </row>
    <row r="97" spans="1:21">
      <c r="A97" s="1" t="s">
        <v>539</v>
      </c>
      <c r="C97" s="9">
        <v>0</v>
      </c>
      <c r="D97" s="9"/>
      <c r="E97" s="9">
        <f>IFERROR(VLOOKUP(A97,'درآمد ناشی از تغییر قیمت اوراق'!A:Q,9,0),0)</f>
        <v>0</v>
      </c>
      <c r="F97" s="9"/>
      <c r="G97" s="9">
        <v>330412184</v>
      </c>
      <c r="H97" s="9"/>
      <c r="I97" s="9">
        <f t="shared" si="6"/>
        <v>330412184</v>
      </c>
      <c r="J97" s="9"/>
      <c r="K97" s="5">
        <f t="shared" si="4"/>
        <v>7.996751576549728E-3</v>
      </c>
      <c r="L97" s="9"/>
      <c r="M97" s="9">
        <v>0</v>
      </c>
      <c r="N97" s="9"/>
      <c r="O97" s="9">
        <v>0</v>
      </c>
      <c r="P97" s="9"/>
      <c r="Q97" s="9">
        <f>IFERROR(VLOOKUP(A97,'درآمد ناشی از فروش'!$1:$1048576,17,0),0)</f>
        <v>330412184</v>
      </c>
      <c r="R97" s="9"/>
      <c r="S97" s="9">
        <f t="shared" si="5"/>
        <v>330412184</v>
      </c>
      <c r="U97" s="5">
        <v>1.8139634724142508E-4</v>
      </c>
    </row>
    <row r="98" spans="1:21">
      <c r="A98" s="1" t="s">
        <v>540</v>
      </c>
      <c r="C98" s="9">
        <v>0</v>
      </c>
      <c r="D98" s="9"/>
      <c r="E98" s="9">
        <f>IFERROR(VLOOKUP(A98,'درآمد ناشی از تغییر قیمت اوراق'!A:Q,9,0),0)</f>
        <v>0</v>
      </c>
      <c r="F98" s="9"/>
      <c r="G98" s="9">
        <v>1175954506</v>
      </c>
      <c r="H98" s="9"/>
      <c r="I98" s="9">
        <f t="shared" si="6"/>
        <v>1175954506</v>
      </c>
      <c r="J98" s="9"/>
      <c r="K98" s="5">
        <f t="shared" si="4"/>
        <v>2.8460863446265212E-2</v>
      </c>
      <c r="L98" s="9"/>
      <c r="M98" s="9">
        <v>0</v>
      </c>
      <c r="N98" s="9"/>
      <c r="O98" s="9">
        <v>0</v>
      </c>
      <c r="P98" s="9"/>
      <c r="Q98" s="9">
        <f>IFERROR(VLOOKUP(A98,'درآمد ناشی از فروش'!$1:$1048576,17,0),0)</f>
        <v>1175954506</v>
      </c>
      <c r="R98" s="9"/>
      <c r="S98" s="9">
        <f t="shared" si="5"/>
        <v>1175954506</v>
      </c>
      <c r="U98" s="5">
        <v>6.4559923102137928E-4</v>
      </c>
    </row>
    <row r="99" spans="1:21">
      <c r="A99" s="1" t="s">
        <v>542</v>
      </c>
      <c r="C99" s="9">
        <v>0</v>
      </c>
      <c r="D99" s="9"/>
      <c r="E99" s="9">
        <f>IFERROR(VLOOKUP(A99,'درآمد ناشی از تغییر قیمت اوراق'!A:Q,9,0),0)</f>
        <v>0</v>
      </c>
      <c r="F99" s="9"/>
      <c r="G99" s="9">
        <v>0</v>
      </c>
      <c r="H99" s="9"/>
      <c r="I99" s="9">
        <f t="shared" si="6"/>
        <v>0</v>
      </c>
      <c r="J99" s="9"/>
      <c r="K99" s="5">
        <f t="shared" si="4"/>
        <v>0</v>
      </c>
      <c r="L99" s="9"/>
      <c r="M99" s="9">
        <v>0</v>
      </c>
      <c r="N99" s="9"/>
      <c r="O99" s="9">
        <v>0</v>
      </c>
      <c r="P99" s="9"/>
      <c r="Q99" s="9">
        <f>IFERROR(VLOOKUP(A99,'درآمد ناشی از فروش'!$1:$1048576,17,0),0)</f>
        <v>-50506385</v>
      </c>
      <c r="R99" s="9"/>
      <c r="S99" s="9">
        <f t="shared" si="5"/>
        <v>-50506385</v>
      </c>
      <c r="U99" s="5">
        <v>-2.7728014265264208E-5</v>
      </c>
    </row>
    <row r="100" spans="1:21" ht="22.5" thickBot="1">
      <c r="C100" s="10">
        <f>SUM(C8:C99)</f>
        <v>44938590412</v>
      </c>
      <c r="D100" s="9"/>
      <c r="E100" s="10">
        <f>SUM(E8:E99)</f>
        <v>-127475710627</v>
      </c>
      <c r="F100" s="9"/>
      <c r="G100" s="10">
        <f>SUM(G8:G99)</f>
        <v>123855420632</v>
      </c>
      <c r="H100" s="9"/>
      <c r="I100" s="10">
        <f>SUM(I8:I99)</f>
        <v>41318300417</v>
      </c>
      <c r="J100" s="9"/>
      <c r="K100" s="6">
        <f>SUM(K8:K99)</f>
        <v>1.0000000000000002</v>
      </c>
      <c r="L100" s="9"/>
      <c r="M100" s="10">
        <f>SUM(M8:M99)</f>
        <v>647939246458</v>
      </c>
      <c r="N100" s="9"/>
      <c r="O100" s="10">
        <f>SUM(O8:O99)</f>
        <v>42593692094</v>
      </c>
      <c r="P100" s="9"/>
      <c r="Q100" s="10">
        <f>SUM(Q8:Q99)</f>
        <v>1130960101549</v>
      </c>
      <c r="R100" s="9"/>
      <c r="S100" s="10">
        <f>SUM(S8:S99)</f>
        <v>1821493040101</v>
      </c>
      <c r="U100" s="8">
        <f>SUM(U8:U99)</f>
        <v>0.99999999999999978</v>
      </c>
    </row>
    <row r="101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7"/>
  <sheetViews>
    <sheetView rightToLeft="1" topLeftCell="A121" workbookViewId="0">
      <selection activeCell="K17" sqref="K17"/>
    </sheetView>
  </sheetViews>
  <sheetFormatPr defaultRowHeight="21.7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>
      <c r="A6" s="11" t="s">
        <v>390</v>
      </c>
      <c r="C6" s="13" t="s">
        <v>388</v>
      </c>
      <c r="D6" s="13" t="s">
        <v>388</v>
      </c>
      <c r="E6" s="13" t="s">
        <v>388</v>
      </c>
      <c r="F6" s="13" t="s">
        <v>388</v>
      </c>
      <c r="G6" s="13" t="s">
        <v>388</v>
      </c>
      <c r="H6" s="13" t="s">
        <v>388</v>
      </c>
      <c r="I6" s="13" t="s">
        <v>388</v>
      </c>
      <c r="K6" s="13" t="s">
        <v>389</v>
      </c>
      <c r="L6" s="13" t="s">
        <v>389</v>
      </c>
      <c r="M6" s="13" t="s">
        <v>389</v>
      </c>
      <c r="N6" s="13" t="s">
        <v>389</v>
      </c>
      <c r="O6" s="13" t="s">
        <v>389</v>
      </c>
      <c r="P6" s="13" t="s">
        <v>389</v>
      </c>
      <c r="Q6" s="13" t="s">
        <v>389</v>
      </c>
    </row>
    <row r="7" spans="1:17" ht="22.5">
      <c r="A7" s="13" t="s">
        <v>390</v>
      </c>
      <c r="C7" s="14" t="s">
        <v>505</v>
      </c>
      <c r="E7" s="14" t="s">
        <v>502</v>
      </c>
      <c r="G7" s="14" t="s">
        <v>503</v>
      </c>
      <c r="I7" s="14" t="s">
        <v>506</v>
      </c>
      <c r="K7" s="14" t="s">
        <v>505</v>
      </c>
      <c r="M7" s="14" t="s">
        <v>502</v>
      </c>
      <c r="O7" s="14" t="s">
        <v>503</v>
      </c>
      <c r="Q7" s="14" t="s">
        <v>506</v>
      </c>
    </row>
    <row r="8" spans="1:17">
      <c r="A8" s="1" t="s">
        <v>208</v>
      </c>
      <c r="C8" s="9">
        <v>0</v>
      </c>
      <c r="D8" s="9"/>
      <c r="E8" s="9">
        <v>0</v>
      </c>
      <c r="F8" s="9"/>
      <c r="G8" s="9">
        <v>195429350062</v>
      </c>
      <c r="H8" s="9"/>
      <c r="I8" s="9">
        <v>195429350062</v>
      </c>
      <c r="J8" s="9"/>
      <c r="K8" s="9">
        <v>0</v>
      </c>
      <c r="L8" s="9"/>
      <c r="M8" s="9">
        <v>0</v>
      </c>
      <c r="N8" s="9"/>
      <c r="O8" s="9">
        <v>195429350062</v>
      </c>
      <c r="P8" s="9"/>
      <c r="Q8" s="9">
        <v>195429350062</v>
      </c>
    </row>
    <row r="9" spans="1:17">
      <c r="A9" s="1" t="s">
        <v>181</v>
      </c>
      <c r="C9" s="9">
        <v>0</v>
      </c>
      <c r="D9" s="9"/>
      <c r="E9" s="9">
        <v>0</v>
      </c>
      <c r="F9" s="9"/>
      <c r="G9" s="9">
        <v>277448326626</v>
      </c>
      <c r="H9" s="9"/>
      <c r="I9" s="9">
        <v>277448326626</v>
      </c>
      <c r="J9" s="9"/>
      <c r="K9" s="9">
        <v>0</v>
      </c>
      <c r="L9" s="9"/>
      <c r="M9" s="9">
        <v>0</v>
      </c>
      <c r="N9" s="9"/>
      <c r="O9" s="9">
        <v>277448326626</v>
      </c>
      <c r="P9" s="9"/>
      <c r="Q9" s="9">
        <v>277448326626</v>
      </c>
    </row>
    <row r="10" spans="1:17">
      <c r="A10" s="1" t="s">
        <v>184</v>
      </c>
      <c r="C10" s="9">
        <v>0</v>
      </c>
      <c r="D10" s="9"/>
      <c r="E10" s="9">
        <v>183519579299</v>
      </c>
      <c r="F10" s="9"/>
      <c r="G10" s="9">
        <v>22036404227</v>
      </c>
      <c r="H10" s="9"/>
      <c r="I10" s="9">
        <v>205555983526</v>
      </c>
      <c r="J10" s="9"/>
      <c r="K10" s="9">
        <v>0</v>
      </c>
      <c r="L10" s="9"/>
      <c r="M10" s="9">
        <v>1081233988420</v>
      </c>
      <c r="N10" s="9"/>
      <c r="O10" s="9">
        <v>22036404227</v>
      </c>
      <c r="P10" s="9"/>
      <c r="Q10" s="9">
        <v>1103270392647</v>
      </c>
    </row>
    <row r="11" spans="1:17">
      <c r="A11" s="1" t="s">
        <v>218</v>
      </c>
      <c r="C11" s="9">
        <v>0</v>
      </c>
      <c r="D11" s="9"/>
      <c r="E11" s="9">
        <v>117622070061</v>
      </c>
      <c r="F11" s="9"/>
      <c r="G11" s="9">
        <v>6281661688</v>
      </c>
      <c r="H11" s="9"/>
      <c r="I11" s="9">
        <v>123903731749</v>
      </c>
      <c r="J11" s="9"/>
      <c r="K11" s="9">
        <v>0</v>
      </c>
      <c r="L11" s="9"/>
      <c r="M11" s="9">
        <v>385698715856</v>
      </c>
      <c r="N11" s="9"/>
      <c r="O11" s="9">
        <v>6281661688</v>
      </c>
      <c r="P11" s="9"/>
      <c r="Q11" s="9">
        <v>391980377544</v>
      </c>
    </row>
    <row r="12" spans="1:17">
      <c r="A12" s="1" t="s">
        <v>232</v>
      </c>
      <c r="C12" s="9">
        <v>24523507595</v>
      </c>
      <c r="D12" s="9"/>
      <c r="E12" s="9">
        <v>0</v>
      </c>
      <c r="F12" s="9"/>
      <c r="G12" s="9">
        <v>27934937704</v>
      </c>
      <c r="H12" s="9"/>
      <c r="I12" s="9">
        <v>52458445299</v>
      </c>
      <c r="J12" s="9"/>
      <c r="K12" s="9">
        <v>558350859089</v>
      </c>
      <c r="L12" s="9"/>
      <c r="M12" s="9">
        <v>0</v>
      </c>
      <c r="N12" s="9"/>
      <c r="O12" s="9">
        <v>22173090239</v>
      </c>
      <c r="P12" s="9"/>
      <c r="Q12" s="9">
        <v>580523949328</v>
      </c>
    </row>
    <row r="13" spans="1:17">
      <c r="A13" s="1" t="s">
        <v>271</v>
      </c>
      <c r="C13" s="9">
        <v>32697638307</v>
      </c>
      <c r="D13" s="9"/>
      <c r="E13" s="9">
        <v>-23070841769</v>
      </c>
      <c r="F13" s="9"/>
      <c r="G13" s="9">
        <v>8129270650</v>
      </c>
      <c r="H13" s="9"/>
      <c r="I13" s="9">
        <v>17756067188</v>
      </c>
      <c r="J13" s="9"/>
      <c r="K13" s="9">
        <v>616483111618</v>
      </c>
      <c r="L13" s="9"/>
      <c r="M13" s="9">
        <v>12381168608</v>
      </c>
      <c r="N13" s="9"/>
      <c r="O13" s="9">
        <v>59754487512</v>
      </c>
      <c r="P13" s="9"/>
      <c r="Q13" s="9">
        <v>688618767738</v>
      </c>
    </row>
    <row r="14" spans="1:17">
      <c r="A14" s="1" t="s">
        <v>186</v>
      </c>
      <c r="C14" s="9">
        <v>0</v>
      </c>
      <c r="D14" s="9"/>
      <c r="E14" s="9">
        <v>0</v>
      </c>
      <c r="F14" s="9"/>
      <c r="G14" s="9">
        <v>333967331262</v>
      </c>
      <c r="H14" s="9"/>
      <c r="I14" s="9">
        <v>333967331262</v>
      </c>
      <c r="J14" s="9"/>
      <c r="K14" s="9">
        <v>0</v>
      </c>
      <c r="L14" s="9"/>
      <c r="M14" s="9">
        <v>0</v>
      </c>
      <c r="N14" s="9"/>
      <c r="O14" s="9">
        <v>333967331262</v>
      </c>
      <c r="P14" s="9"/>
      <c r="Q14" s="9">
        <v>333967331262</v>
      </c>
    </row>
    <row r="15" spans="1:17">
      <c r="A15" s="1" t="s">
        <v>201</v>
      </c>
      <c r="C15" s="9">
        <v>0</v>
      </c>
      <c r="D15" s="9"/>
      <c r="E15" s="9">
        <v>0</v>
      </c>
      <c r="F15" s="9"/>
      <c r="G15" s="9">
        <v>60547696400</v>
      </c>
      <c r="H15" s="9"/>
      <c r="I15" s="9">
        <v>60547696400</v>
      </c>
      <c r="J15" s="9"/>
      <c r="K15" s="9">
        <v>0</v>
      </c>
      <c r="L15" s="9"/>
      <c r="M15" s="9">
        <v>0</v>
      </c>
      <c r="N15" s="9"/>
      <c r="O15" s="9">
        <v>60547696400</v>
      </c>
      <c r="P15" s="9"/>
      <c r="Q15" s="9">
        <v>60547696400</v>
      </c>
    </row>
    <row r="16" spans="1:17">
      <c r="A16" s="1" t="s">
        <v>70</v>
      </c>
      <c r="C16" s="9">
        <v>53217544930</v>
      </c>
      <c r="D16" s="9"/>
      <c r="E16" s="9">
        <v>17688377189</v>
      </c>
      <c r="F16" s="9"/>
      <c r="G16" s="9">
        <v>-128355896</v>
      </c>
      <c r="H16" s="9"/>
      <c r="I16" s="9">
        <v>70777566223</v>
      </c>
      <c r="J16" s="9"/>
      <c r="K16" s="9">
        <v>356228641251</v>
      </c>
      <c r="L16" s="9"/>
      <c r="M16" s="9">
        <v>20344920889</v>
      </c>
      <c r="N16" s="9"/>
      <c r="O16" s="9">
        <v>-101721138</v>
      </c>
      <c r="P16" s="9"/>
      <c r="Q16" s="9">
        <v>376471841002</v>
      </c>
    </row>
    <row r="17" spans="1:17">
      <c r="A17" s="1" t="s">
        <v>156</v>
      </c>
      <c r="C17" s="9">
        <v>39286185238</v>
      </c>
      <c r="D17" s="9"/>
      <c r="E17" s="9">
        <v>6048784084</v>
      </c>
      <c r="F17" s="9"/>
      <c r="G17" s="9">
        <v>-185468265</v>
      </c>
      <c r="H17" s="9"/>
      <c r="I17" s="9">
        <v>45149501057</v>
      </c>
      <c r="J17" s="9"/>
      <c r="K17" s="9">
        <v>237734873382</v>
      </c>
      <c r="L17" s="9"/>
      <c r="M17" s="9">
        <v>11726757948</v>
      </c>
      <c r="N17" s="9"/>
      <c r="O17" s="9">
        <v>-1636815242</v>
      </c>
      <c r="P17" s="9"/>
      <c r="Q17" s="9">
        <v>247824816088</v>
      </c>
    </row>
    <row r="18" spans="1:17">
      <c r="A18" s="1" t="s">
        <v>292</v>
      </c>
      <c r="C18" s="9">
        <v>202201694385</v>
      </c>
      <c r="D18" s="9"/>
      <c r="E18" s="9">
        <v>-116007398113</v>
      </c>
      <c r="F18" s="9"/>
      <c r="G18" s="9">
        <v>-483290</v>
      </c>
      <c r="H18" s="9"/>
      <c r="I18" s="9">
        <v>86193812982</v>
      </c>
      <c r="J18" s="9"/>
      <c r="K18" s="9">
        <v>202201694385</v>
      </c>
      <c r="L18" s="9"/>
      <c r="M18" s="9">
        <v>-116007398113</v>
      </c>
      <c r="N18" s="9"/>
      <c r="O18" s="9">
        <v>-483290</v>
      </c>
      <c r="P18" s="9"/>
      <c r="Q18" s="9">
        <v>86193812982</v>
      </c>
    </row>
    <row r="19" spans="1:17">
      <c r="A19" s="1" t="s">
        <v>149</v>
      </c>
      <c r="C19" s="9">
        <v>19991337106</v>
      </c>
      <c r="D19" s="9"/>
      <c r="E19" s="9">
        <v>0</v>
      </c>
      <c r="F19" s="9"/>
      <c r="G19" s="9">
        <v>-22450000</v>
      </c>
      <c r="H19" s="9"/>
      <c r="I19" s="9">
        <v>19968887106</v>
      </c>
      <c r="J19" s="9"/>
      <c r="K19" s="9">
        <v>19991337106</v>
      </c>
      <c r="L19" s="9"/>
      <c r="M19" s="9">
        <v>0</v>
      </c>
      <c r="N19" s="9"/>
      <c r="O19" s="9">
        <v>-22450000</v>
      </c>
      <c r="P19" s="9"/>
      <c r="Q19" s="9">
        <v>19968887106</v>
      </c>
    </row>
    <row r="20" spans="1:17">
      <c r="A20" s="1" t="s">
        <v>152</v>
      </c>
      <c r="C20" s="9">
        <v>87084073035</v>
      </c>
      <c r="D20" s="9"/>
      <c r="E20" s="9">
        <v>-188457811073</v>
      </c>
      <c r="F20" s="9"/>
      <c r="G20" s="9">
        <v>-302080119</v>
      </c>
      <c r="H20" s="9"/>
      <c r="I20" s="9">
        <v>-101675818157</v>
      </c>
      <c r="J20" s="9"/>
      <c r="K20" s="9">
        <v>688150898525</v>
      </c>
      <c r="L20" s="9"/>
      <c r="M20" s="9">
        <v>-157240913944</v>
      </c>
      <c r="N20" s="9"/>
      <c r="O20" s="9">
        <v>-302080119</v>
      </c>
      <c r="P20" s="9"/>
      <c r="Q20" s="9">
        <v>530607904462</v>
      </c>
    </row>
    <row r="21" spans="1:17">
      <c r="A21" s="1" t="s">
        <v>263</v>
      </c>
      <c r="C21" s="9">
        <v>3584243375</v>
      </c>
      <c r="D21" s="9"/>
      <c r="E21" s="9">
        <v>0</v>
      </c>
      <c r="F21" s="9"/>
      <c r="G21" s="9">
        <v>55203245738</v>
      </c>
      <c r="H21" s="9"/>
      <c r="I21" s="9">
        <v>58787489113</v>
      </c>
      <c r="J21" s="9"/>
      <c r="K21" s="9">
        <v>462667402803</v>
      </c>
      <c r="L21" s="9"/>
      <c r="M21" s="9">
        <v>0</v>
      </c>
      <c r="N21" s="9"/>
      <c r="O21" s="9">
        <v>71221824205</v>
      </c>
      <c r="P21" s="9"/>
      <c r="Q21" s="9">
        <v>533889227008</v>
      </c>
    </row>
    <row r="22" spans="1:17">
      <c r="A22" s="1" t="s">
        <v>109</v>
      </c>
      <c r="C22" s="9">
        <v>0</v>
      </c>
      <c r="D22" s="9"/>
      <c r="E22" s="9">
        <v>12988360431</v>
      </c>
      <c r="F22" s="9"/>
      <c r="G22" s="9">
        <v>0</v>
      </c>
      <c r="H22" s="9"/>
      <c r="I22" s="9">
        <v>12988360431</v>
      </c>
      <c r="J22" s="9"/>
      <c r="K22" s="9">
        <v>0</v>
      </c>
      <c r="L22" s="9"/>
      <c r="M22" s="9">
        <v>97605471643</v>
      </c>
      <c r="N22" s="9"/>
      <c r="O22" s="9">
        <v>50785887</v>
      </c>
      <c r="P22" s="9"/>
      <c r="Q22" s="9">
        <v>97656257530</v>
      </c>
    </row>
    <row r="23" spans="1:17">
      <c r="A23" s="1" t="s">
        <v>111</v>
      </c>
      <c r="C23" s="9">
        <v>0</v>
      </c>
      <c r="D23" s="9"/>
      <c r="E23" s="9">
        <v>87855807775</v>
      </c>
      <c r="F23" s="9"/>
      <c r="G23" s="9">
        <v>0</v>
      </c>
      <c r="H23" s="9"/>
      <c r="I23" s="9">
        <v>87855807775</v>
      </c>
      <c r="J23" s="9"/>
      <c r="K23" s="9">
        <v>0</v>
      </c>
      <c r="L23" s="9"/>
      <c r="M23" s="9">
        <v>464402479699</v>
      </c>
      <c r="N23" s="9"/>
      <c r="O23" s="9">
        <v>6418537774</v>
      </c>
      <c r="P23" s="9"/>
      <c r="Q23" s="9">
        <v>470821017473</v>
      </c>
    </row>
    <row r="24" spans="1:17">
      <c r="A24" s="1" t="s">
        <v>487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29108394585</v>
      </c>
      <c r="P24" s="9"/>
      <c r="Q24" s="9">
        <v>29108394585</v>
      </c>
    </row>
    <row r="25" spans="1:17">
      <c r="A25" s="1" t="s">
        <v>408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52572894948</v>
      </c>
      <c r="L25" s="9"/>
      <c r="M25" s="9">
        <v>0</v>
      </c>
      <c r="N25" s="9"/>
      <c r="O25" s="9">
        <v>15924601473</v>
      </c>
      <c r="P25" s="9"/>
      <c r="Q25" s="9">
        <v>68497496421</v>
      </c>
    </row>
    <row r="26" spans="1:17">
      <c r="A26" s="1" t="s">
        <v>404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317761056377</v>
      </c>
      <c r="L26" s="9"/>
      <c r="M26" s="9">
        <v>0</v>
      </c>
      <c r="N26" s="9"/>
      <c r="O26" s="9">
        <v>71900809141</v>
      </c>
      <c r="P26" s="9"/>
      <c r="Q26" s="9">
        <v>389661865518</v>
      </c>
    </row>
    <row r="27" spans="1:17">
      <c r="A27" s="1" t="s">
        <v>266</v>
      </c>
      <c r="C27" s="9">
        <v>4648869611</v>
      </c>
      <c r="D27" s="9"/>
      <c r="E27" s="9">
        <v>-2734319040</v>
      </c>
      <c r="F27" s="9"/>
      <c r="G27" s="9">
        <v>0</v>
      </c>
      <c r="H27" s="9"/>
      <c r="I27" s="9">
        <v>1914550571</v>
      </c>
      <c r="J27" s="9"/>
      <c r="K27" s="9">
        <v>49368696662</v>
      </c>
      <c r="L27" s="9"/>
      <c r="M27" s="9">
        <v>-14030681289</v>
      </c>
      <c r="N27" s="9"/>
      <c r="O27" s="9">
        <v>33298740</v>
      </c>
      <c r="P27" s="9"/>
      <c r="Q27" s="9">
        <v>35371314113</v>
      </c>
    </row>
    <row r="28" spans="1:17">
      <c r="A28" s="1" t="s">
        <v>174</v>
      </c>
      <c r="C28" s="9">
        <v>74643716498</v>
      </c>
      <c r="D28" s="9"/>
      <c r="E28" s="9">
        <v>18687125346</v>
      </c>
      <c r="F28" s="9"/>
      <c r="G28" s="9">
        <v>0</v>
      </c>
      <c r="H28" s="9"/>
      <c r="I28" s="9">
        <v>93330841844</v>
      </c>
      <c r="J28" s="9"/>
      <c r="K28" s="9">
        <v>680744744131</v>
      </c>
      <c r="L28" s="9"/>
      <c r="M28" s="9">
        <v>100752851145</v>
      </c>
      <c r="N28" s="9"/>
      <c r="O28" s="9">
        <v>41201682469</v>
      </c>
      <c r="P28" s="9"/>
      <c r="Q28" s="9">
        <v>822699277745</v>
      </c>
    </row>
    <row r="29" spans="1:17">
      <c r="A29" s="1" t="s">
        <v>230</v>
      </c>
      <c r="C29" s="9">
        <v>84113923474</v>
      </c>
      <c r="D29" s="9"/>
      <c r="E29" s="9">
        <v>12927295248</v>
      </c>
      <c r="F29" s="9"/>
      <c r="G29" s="9">
        <v>0</v>
      </c>
      <c r="H29" s="9"/>
      <c r="I29" s="9">
        <v>97041218722</v>
      </c>
      <c r="J29" s="9"/>
      <c r="K29" s="9">
        <v>630706822632</v>
      </c>
      <c r="L29" s="9"/>
      <c r="M29" s="9">
        <v>-306566519817</v>
      </c>
      <c r="N29" s="9"/>
      <c r="O29" s="9">
        <v>-139844405631</v>
      </c>
      <c r="P29" s="9"/>
      <c r="Q29" s="9">
        <v>184295897184</v>
      </c>
    </row>
    <row r="30" spans="1:17">
      <c r="A30" s="1" t="s">
        <v>488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22107347917</v>
      </c>
      <c r="P30" s="9"/>
      <c r="Q30" s="9">
        <v>22107347917</v>
      </c>
    </row>
    <row r="31" spans="1:17">
      <c r="A31" s="1" t="s">
        <v>421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35739805</v>
      </c>
      <c r="L31" s="9"/>
      <c r="M31" s="9">
        <v>0</v>
      </c>
      <c r="N31" s="9"/>
      <c r="O31" s="9">
        <v>38750</v>
      </c>
      <c r="P31" s="9"/>
      <c r="Q31" s="9">
        <v>35778555</v>
      </c>
    </row>
    <row r="32" spans="1:17">
      <c r="A32" s="1" t="s">
        <v>419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216035372204</v>
      </c>
      <c r="L32" s="9"/>
      <c r="M32" s="9">
        <v>0</v>
      </c>
      <c r="N32" s="9"/>
      <c r="O32" s="9">
        <v>50441012957</v>
      </c>
      <c r="P32" s="9"/>
      <c r="Q32" s="9">
        <v>266476385161</v>
      </c>
    </row>
    <row r="33" spans="1:17">
      <c r="A33" s="1" t="s">
        <v>414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49467955730</v>
      </c>
      <c r="L33" s="9"/>
      <c r="M33" s="9">
        <v>0</v>
      </c>
      <c r="N33" s="9"/>
      <c r="O33" s="9">
        <v>5023029844</v>
      </c>
      <c r="P33" s="9"/>
      <c r="Q33" s="9">
        <v>54490985574</v>
      </c>
    </row>
    <row r="34" spans="1:17">
      <c r="A34" s="1" t="s">
        <v>412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12544455374</v>
      </c>
      <c r="L34" s="9"/>
      <c r="M34" s="9">
        <v>0</v>
      </c>
      <c r="N34" s="9"/>
      <c r="O34" s="9">
        <v>1288701563</v>
      </c>
      <c r="P34" s="9"/>
      <c r="Q34" s="9">
        <v>13833156937</v>
      </c>
    </row>
    <row r="35" spans="1:17">
      <c r="A35" s="1" t="s">
        <v>247</v>
      </c>
      <c r="C35" s="9">
        <v>2013409974</v>
      </c>
      <c r="D35" s="9"/>
      <c r="E35" s="9">
        <v>-1156392427</v>
      </c>
      <c r="F35" s="9"/>
      <c r="G35" s="9">
        <v>0</v>
      </c>
      <c r="H35" s="9"/>
      <c r="I35" s="9">
        <v>857017547</v>
      </c>
      <c r="J35" s="9"/>
      <c r="K35" s="9">
        <v>17130784703</v>
      </c>
      <c r="L35" s="9"/>
      <c r="M35" s="9">
        <v>-1927574900</v>
      </c>
      <c r="N35" s="9"/>
      <c r="O35" s="9">
        <v>152644970</v>
      </c>
      <c r="P35" s="9"/>
      <c r="Q35" s="9">
        <v>15355854773</v>
      </c>
    </row>
    <row r="36" spans="1:17">
      <c r="A36" s="1" t="s">
        <v>489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92074427593</v>
      </c>
      <c r="P36" s="9"/>
      <c r="Q36" s="9">
        <v>92074427593</v>
      </c>
    </row>
    <row r="37" spans="1:17">
      <c r="A37" s="1" t="s">
        <v>490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44134962551</v>
      </c>
      <c r="P37" s="9"/>
      <c r="Q37" s="9">
        <v>44134962551</v>
      </c>
    </row>
    <row r="38" spans="1:17">
      <c r="A38" s="1" t="s">
        <v>491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46052707017</v>
      </c>
      <c r="P38" s="9"/>
      <c r="Q38" s="9">
        <v>46052707017</v>
      </c>
    </row>
    <row r="39" spans="1:17">
      <c r="A39" s="1" t="s">
        <v>400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261480788672</v>
      </c>
      <c r="L39" s="9"/>
      <c r="M39" s="9">
        <v>0</v>
      </c>
      <c r="N39" s="9"/>
      <c r="O39" s="9">
        <v>21891149398</v>
      </c>
      <c r="P39" s="9"/>
      <c r="Q39" s="9">
        <v>283371938070</v>
      </c>
    </row>
    <row r="40" spans="1:17">
      <c r="A40" s="1" t="s">
        <v>396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258822313981</v>
      </c>
      <c r="L40" s="9"/>
      <c r="M40" s="9">
        <v>0</v>
      </c>
      <c r="N40" s="9"/>
      <c r="O40" s="9">
        <v>1449188858</v>
      </c>
      <c r="P40" s="9"/>
      <c r="Q40" s="9">
        <v>260271502839</v>
      </c>
    </row>
    <row r="41" spans="1:17">
      <c r="A41" s="1" t="s">
        <v>398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22719496362</v>
      </c>
      <c r="L41" s="9"/>
      <c r="M41" s="9">
        <v>0</v>
      </c>
      <c r="N41" s="9"/>
      <c r="O41" s="9">
        <v>-18919121476</v>
      </c>
      <c r="P41" s="9"/>
      <c r="Q41" s="9">
        <v>3800374886</v>
      </c>
    </row>
    <row r="42" spans="1:17">
      <c r="A42" s="1" t="s">
        <v>492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253509554879</v>
      </c>
      <c r="P42" s="9"/>
      <c r="Q42" s="9">
        <v>253509554879</v>
      </c>
    </row>
    <row r="43" spans="1:17">
      <c r="A43" s="1" t="s">
        <v>88</v>
      </c>
      <c r="C43" s="9">
        <v>0</v>
      </c>
      <c r="D43" s="9"/>
      <c r="E43" s="9">
        <v>2437837492</v>
      </c>
      <c r="F43" s="9"/>
      <c r="G43" s="9">
        <v>0</v>
      </c>
      <c r="H43" s="9"/>
      <c r="I43" s="9">
        <v>2437837492</v>
      </c>
      <c r="J43" s="9"/>
      <c r="K43" s="9">
        <v>0</v>
      </c>
      <c r="L43" s="9"/>
      <c r="M43" s="9">
        <v>10559521856</v>
      </c>
      <c r="N43" s="9"/>
      <c r="O43" s="9">
        <v>8169265068</v>
      </c>
      <c r="P43" s="9"/>
      <c r="Q43" s="9">
        <v>18728786924</v>
      </c>
    </row>
    <row r="44" spans="1:17">
      <c r="A44" s="1" t="s">
        <v>238</v>
      </c>
      <c r="C44" s="9">
        <v>43330911700</v>
      </c>
      <c r="D44" s="9"/>
      <c r="E44" s="9">
        <v>115840359012</v>
      </c>
      <c r="F44" s="9"/>
      <c r="G44" s="9">
        <v>0</v>
      </c>
      <c r="H44" s="9"/>
      <c r="I44" s="9">
        <v>159171270712</v>
      </c>
      <c r="J44" s="9"/>
      <c r="K44" s="9">
        <v>177269995418</v>
      </c>
      <c r="L44" s="9"/>
      <c r="M44" s="9">
        <v>-25447195366</v>
      </c>
      <c r="N44" s="9"/>
      <c r="O44" s="9">
        <v>4269626381</v>
      </c>
      <c r="P44" s="9"/>
      <c r="Q44" s="9">
        <v>156092426433</v>
      </c>
    </row>
    <row r="45" spans="1:17">
      <c r="A45" s="1" t="s">
        <v>416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21325574138</v>
      </c>
      <c r="L45" s="9"/>
      <c r="M45" s="9">
        <v>0</v>
      </c>
      <c r="N45" s="9"/>
      <c r="O45" s="9">
        <v>2717772235</v>
      </c>
      <c r="P45" s="9"/>
      <c r="Q45" s="9">
        <v>24043346373</v>
      </c>
    </row>
    <row r="46" spans="1:17">
      <c r="A46" s="1" t="s">
        <v>274</v>
      </c>
      <c r="C46" s="9">
        <v>14764562235</v>
      </c>
      <c r="D46" s="9"/>
      <c r="E46" s="9">
        <v>-11124669310</v>
      </c>
      <c r="F46" s="9"/>
      <c r="G46" s="9">
        <v>0</v>
      </c>
      <c r="H46" s="9"/>
      <c r="I46" s="9">
        <v>3639892925</v>
      </c>
      <c r="J46" s="9"/>
      <c r="K46" s="9">
        <v>117681313003</v>
      </c>
      <c r="L46" s="9"/>
      <c r="M46" s="9">
        <v>-32227199158</v>
      </c>
      <c r="N46" s="9"/>
      <c r="O46" s="9">
        <v>34399278</v>
      </c>
      <c r="P46" s="9"/>
      <c r="Q46" s="9">
        <v>85488513123</v>
      </c>
    </row>
    <row r="47" spans="1:17">
      <c r="A47" s="1" t="s">
        <v>235</v>
      </c>
      <c r="C47" s="9">
        <v>3092639502</v>
      </c>
      <c r="D47" s="9"/>
      <c r="E47" s="9">
        <v>2582243534</v>
      </c>
      <c r="F47" s="9"/>
      <c r="G47" s="9">
        <v>0</v>
      </c>
      <c r="H47" s="9"/>
      <c r="I47" s="9">
        <v>5674883036</v>
      </c>
      <c r="J47" s="9"/>
      <c r="K47" s="9">
        <v>63491863469</v>
      </c>
      <c r="L47" s="9"/>
      <c r="M47" s="9">
        <v>-4763357934</v>
      </c>
      <c r="N47" s="9"/>
      <c r="O47" s="9">
        <v>-47150229481</v>
      </c>
      <c r="P47" s="9"/>
      <c r="Q47" s="9">
        <v>11578276054</v>
      </c>
    </row>
    <row r="48" spans="1:17">
      <c r="A48" s="1" t="s">
        <v>217</v>
      </c>
      <c r="C48" s="9">
        <v>0</v>
      </c>
      <c r="D48" s="9"/>
      <c r="E48" s="9">
        <v>331443698305</v>
      </c>
      <c r="F48" s="9"/>
      <c r="G48" s="9">
        <v>0</v>
      </c>
      <c r="H48" s="9"/>
      <c r="I48" s="9">
        <v>331443698305</v>
      </c>
      <c r="J48" s="9"/>
      <c r="K48" s="9">
        <v>0</v>
      </c>
      <c r="L48" s="9"/>
      <c r="M48" s="9">
        <v>1543178828827</v>
      </c>
      <c r="N48" s="9"/>
      <c r="O48" s="9">
        <v>3934262196</v>
      </c>
      <c r="P48" s="9"/>
      <c r="Q48" s="9">
        <v>1547113091023</v>
      </c>
    </row>
    <row r="49" spans="1:17">
      <c r="A49" s="1" t="s">
        <v>423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35470857771</v>
      </c>
      <c r="L49" s="9"/>
      <c r="M49" s="9">
        <v>0</v>
      </c>
      <c r="N49" s="9"/>
      <c r="O49" s="9">
        <v>10570110989</v>
      </c>
      <c r="P49" s="9"/>
      <c r="Q49" s="9">
        <v>46040968760</v>
      </c>
    </row>
    <row r="50" spans="1:17">
      <c r="A50" s="1" t="s">
        <v>410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27593682154</v>
      </c>
      <c r="L50" s="9"/>
      <c r="M50" s="9">
        <v>0</v>
      </c>
      <c r="N50" s="9"/>
      <c r="O50" s="9">
        <v>3510615460</v>
      </c>
      <c r="P50" s="9"/>
      <c r="Q50" s="9">
        <v>31104297614</v>
      </c>
    </row>
    <row r="51" spans="1:17">
      <c r="A51" s="1" t="s">
        <v>493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149603455736</v>
      </c>
      <c r="P51" s="9"/>
      <c r="Q51" s="9">
        <v>149603455736</v>
      </c>
    </row>
    <row r="52" spans="1:17">
      <c r="A52" s="1" t="s">
        <v>119</v>
      </c>
      <c r="C52" s="9">
        <v>0</v>
      </c>
      <c r="D52" s="9"/>
      <c r="E52" s="9">
        <v>24253835888</v>
      </c>
      <c r="F52" s="9"/>
      <c r="G52" s="9">
        <v>0</v>
      </c>
      <c r="H52" s="9"/>
      <c r="I52" s="9">
        <v>24253835888</v>
      </c>
      <c r="J52" s="9"/>
      <c r="K52" s="9">
        <v>0</v>
      </c>
      <c r="L52" s="9"/>
      <c r="M52" s="9">
        <v>140312557004</v>
      </c>
      <c r="N52" s="9"/>
      <c r="O52" s="9">
        <v>86800569166</v>
      </c>
      <c r="P52" s="9"/>
      <c r="Q52" s="9">
        <v>227113126170</v>
      </c>
    </row>
    <row r="53" spans="1:17">
      <c r="A53" s="1" t="s">
        <v>494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540577203800</v>
      </c>
      <c r="P53" s="9"/>
      <c r="Q53" s="9">
        <v>540577203800</v>
      </c>
    </row>
    <row r="54" spans="1:17">
      <c r="A54" s="1" t="s">
        <v>495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62462247102</v>
      </c>
      <c r="P54" s="9"/>
      <c r="Q54" s="9">
        <v>62462247102</v>
      </c>
    </row>
    <row r="55" spans="1:17">
      <c r="A55" s="1" t="s">
        <v>496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3766121891</v>
      </c>
      <c r="P55" s="9"/>
      <c r="Q55" s="9">
        <v>3766121891</v>
      </c>
    </row>
    <row r="56" spans="1:17">
      <c r="A56" s="1" t="s">
        <v>94</v>
      </c>
      <c r="C56" s="9">
        <v>0</v>
      </c>
      <c r="D56" s="9"/>
      <c r="E56" s="9">
        <v>52332163550</v>
      </c>
      <c r="F56" s="9"/>
      <c r="G56" s="9">
        <v>0</v>
      </c>
      <c r="H56" s="9"/>
      <c r="I56" s="9">
        <v>52332163550</v>
      </c>
      <c r="J56" s="9"/>
      <c r="K56" s="9">
        <v>0</v>
      </c>
      <c r="L56" s="9"/>
      <c r="M56" s="9">
        <v>305412482176</v>
      </c>
      <c r="N56" s="9"/>
      <c r="O56" s="9">
        <v>61872400689</v>
      </c>
      <c r="P56" s="9"/>
      <c r="Q56" s="9">
        <v>367284882865</v>
      </c>
    </row>
    <row r="57" spans="1:17">
      <c r="A57" s="1" t="s">
        <v>402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346979650166</v>
      </c>
      <c r="L57" s="9"/>
      <c r="M57" s="9">
        <v>0</v>
      </c>
      <c r="N57" s="9"/>
      <c r="O57" s="9">
        <v>77913576087</v>
      </c>
      <c r="P57" s="9"/>
      <c r="Q57" s="9">
        <v>424893226253</v>
      </c>
    </row>
    <row r="58" spans="1:17">
      <c r="A58" s="1" t="s">
        <v>120</v>
      </c>
      <c r="C58" s="9">
        <v>0</v>
      </c>
      <c r="D58" s="9"/>
      <c r="E58" s="9">
        <v>1473205912</v>
      </c>
      <c r="F58" s="9"/>
      <c r="G58" s="9">
        <v>0</v>
      </c>
      <c r="H58" s="9"/>
      <c r="I58" s="9">
        <v>1473205912</v>
      </c>
      <c r="J58" s="9"/>
      <c r="K58" s="9">
        <v>0</v>
      </c>
      <c r="L58" s="9"/>
      <c r="M58" s="9">
        <v>4065857066</v>
      </c>
      <c r="N58" s="9"/>
      <c r="O58" s="9">
        <v>134251857881</v>
      </c>
      <c r="P58" s="9"/>
      <c r="Q58" s="9">
        <v>138317714947</v>
      </c>
    </row>
    <row r="59" spans="1:17">
      <c r="A59" s="1" t="s">
        <v>113</v>
      </c>
      <c r="C59" s="9">
        <v>0</v>
      </c>
      <c r="D59" s="9"/>
      <c r="E59" s="9">
        <v>8991383570</v>
      </c>
      <c r="F59" s="9"/>
      <c r="G59" s="9">
        <v>0</v>
      </c>
      <c r="H59" s="9"/>
      <c r="I59" s="9">
        <v>8991383570</v>
      </c>
      <c r="J59" s="9"/>
      <c r="K59" s="9">
        <v>0</v>
      </c>
      <c r="L59" s="9"/>
      <c r="M59" s="9">
        <v>51462943055</v>
      </c>
      <c r="N59" s="9"/>
      <c r="O59" s="9">
        <v>34497432843</v>
      </c>
      <c r="P59" s="9"/>
      <c r="Q59" s="9">
        <v>85960375898</v>
      </c>
    </row>
    <row r="60" spans="1:17">
      <c r="A60" s="1" t="s">
        <v>171</v>
      </c>
      <c r="C60" s="9">
        <v>11390631138</v>
      </c>
      <c r="D60" s="9"/>
      <c r="E60" s="9">
        <v>2441505388</v>
      </c>
      <c r="F60" s="9"/>
      <c r="G60" s="9">
        <v>0</v>
      </c>
      <c r="H60" s="9"/>
      <c r="I60" s="9">
        <v>13832136526</v>
      </c>
      <c r="J60" s="9"/>
      <c r="K60" s="9">
        <v>316006429708</v>
      </c>
      <c r="L60" s="9"/>
      <c r="M60" s="9">
        <v>-9435160794</v>
      </c>
      <c r="N60" s="9"/>
      <c r="O60" s="9">
        <v>-47672544460</v>
      </c>
      <c r="P60" s="9"/>
      <c r="Q60" s="9">
        <v>258898724454</v>
      </c>
    </row>
    <row r="61" spans="1:17">
      <c r="A61" s="1" t="s">
        <v>227</v>
      </c>
      <c r="C61" s="9">
        <v>4329335557</v>
      </c>
      <c r="D61" s="9"/>
      <c r="E61" s="9">
        <v>-2505502907</v>
      </c>
      <c r="F61" s="9"/>
      <c r="G61" s="9">
        <v>0</v>
      </c>
      <c r="H61" s="9"/>
      <c r="I61" s="9">
        <v>1823832650</v>
      </c>
      <c r="J61" s="9"/>
      <c r="K61" s="9">
        <v>39824312422</v>
      </c>
      <c r="L61" s="9"/>
      <c r="M61" s="9">
        <v>-3693296879</v>
      </c>
      <c r="N61" s="9"/>
      <c r="O61" s="9">
        <v>199995</v>
      </c>
      <c r="P61" s="9"/>
      <c r="Q61" s="9">
        <v>36131215538</v>
      </c>
    </row>
    <row r="62" spans="1:17">
      <c r="A62" s="1" t="s">
        <v>278</v>
      </c>
      <c r="C62" s="9">
        <v>22653184646</v>
      </c>
      <c r="D62" s="9"/>
      <c r="E62" s="9">
        <v>4741316267</v>
      </c>
      <c r="F62" s="9"/>
      <c r="G62" s="9">
        <v>0</v>
      </c>
      <c r="H62" s="9"/>
      <c r="I62" s="9">
        <v>27394500913</v>
      </c>
      <c r="J62" s="9"/>
      <c r="K62" s="9">
        <v>416914395394</v>
      </c>
      <c r="L62" s="9"/>
      <c r="M62" s="9">
        <v>13581973682</v>
      </c>
      <c r="N62" s="9"/>
      <c r="O62" s="9">
        <v>68271890160</v>
      </c>
      <c r="P62" s="9"/>
      <c r="Q62" s="9">
        <v>498768259236</v>
      </c>
    </row>
    <row r="63" spans="1:17">
      <c r="A63" s="1" t="s">
        <v>497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12540554558</v>
      </c>
      <c r="P63" s="9"/>
      <c r="Q63" s="9">
        <v>12540554558</v>
      </c>
    </row>
    <row r="64" spans="1:17">
      <c r="A64" s="1" t="s">
        <v>415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9114951808</v>
      </c>
      <c r="L64" s="9"/>
      <c r="M64" s="9">
        <v>0</v>
      </c>
      <c r="N64" s="9"/>
      <c r="O64" s="9">
        <v>936386020</v>
      </c>
      <c r="P64" s="9"/>
      <c r="Q64" s="9">
        <v>10051337828</v>
      </c>
    </row>
    <row r="65" spans="1:17">
      <c r="A65" s="1" t="s">
        <v>498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0</v>
      </c>
      <c r="L65" s="9"/>
      <c r="M65" s="9">
        <v>0</v>
      </c>
      <c r="N65" s="9"/>
      <c r="O65" s="9">
        <v>177293966048</v>
      </c>
      <c r="P65" s="9"/>
      <c r="Q65" s="9">
        <v>177293966048</v>
      </c>
    </row>
    <row r="66" spans="1:17">
      <c r="A66" s="1" t="s">
        <v>499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2457081866</v>
      </c>
      <c r="P66" s="9"/>
      <c r="Q66" s="9">
        <v>2457081866</v>
      </c>
    </row>
    <row r="67" spans="1:17">
      <c r="A67" s="1" t="s">
        <v>406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39940912329</v>
      </c>
      <c r="L67" s="9"/>
      <c r="M67" s="9">
        <v>0</v>
      </c>
      <c r="N67" s="9"/>
      <c r="O67" s="9">
        <v>15113742330</v>
      </c>
      <c r="P67" s="9"/>
      <c r="Q67" s="9">
        <v>55054654659</v>
      </c>
    </row>
    <row r="68" spans="1:17">
      <c r="A68" s="1" t="s">
        <v>224</v>
      </c>
      <c r="C68" s="9">
        <v>12879024837</v>
      </c>
      <c r="D68" s="9"/>
      <c r="E68" s="9">
        <v>-10325679863</v>
      </c>
      <c r="F68" s="9"/>
      <c r="G68" s="9">
        <v>0</v>
      </c>
      <c r="H68" s="9"/>
      <c r="I68" s="9">
        <v>2553344974</v>
      </c>
      <c r="J68" s="9"/>
      <c r="K68" s="9">
        <v>113266765315</v>
      </c>
      <c r="L68" s="9"/>
      <c r="M68" s="9">
        <v>-7828896618</v>
      </c>
      <c r="N68" s="9"/>
      <c r="O68" s="9">
        <v>245040512</v>
      </c>
      <c r="P68" s="9"/>
      <c r="Q68" s="9">
        <v>105682909209</v>
      </c>
    </row>
    <row r="69" spans="1:17">
      <c r="A69" s="1" t="s">
        <v>241</v>
      </c>
      <c r="C69" s="9">
        <v>21815588047</v>
      </c>
      <c r="D69" s="9"/>
      <c r="E69" s="9">
        <v>-12026416357</v>
      </c>
      <c r="F69" s="9"/>
      <c r="G69" s="9">
        <v>0</v>
      </c>
      <c r="H69" s="9"/>
      <c r="I69" s="9">
        <v>9789171690</v>
      </c>
      <c r="J69" s="9"/>
      <c r="K69" s="9">
        <v>250338352173</v>
      </c>
      <c r="L69" s="9"/>
      <c r="M69" s="9">
        <v>-22855506312</v>
      </c>
      <c r="N69" s="9"/>
      <c r="O69" s="9">
        <v>2654415670</v>
      </c>
      <c r="P69" s="9"/>
      <c r="Q69" s="9">
        <v>230137261531</v>
      </c>
    </row>
    <row r="70" spans="1:17">
      <c r="A70" s="1" t="s">
        <v>131</v>
      </c>
      <c r="C70" s="9">
        <v>0</v>
      </c>
      <c r="D70" s="9"/>
      <c r="E70" s="9">
        <v>5706962167</v>
      </c>
      <c r="F70" s="9"/>
      <c r="G70" s="9">
        <v>0</v>
      </c>
      <c r="H70" s="9"/>
      <c r="I70" s="9">
        <v>5706962167</v>
      </c>
      <c r="J70" s="9"/>
      <c r="K70" s="9">
        <v>0</v>
      </c>
      <c r="L70" s="9"/>
      <c r="M70" s="9">
        <v>38926246085</v>
      </c>
      <c r="N70" s="9"/>
      <c r="O70" s="9">
        <v>15157163448</v>
      </c>
      <c r="P70" s="9"/>
      <c r="Q70" s="9">
        <v>54083409533</v>
      </c>
    </row>
    <row r="71" spans="1:17">
      <c r="A71" s="1" t="s">
        <v>250</v>
      </c>
      <c r="C71" s="9">
        <v>93529689631</v>
      </c>
      <c r="D71" s="9"/>
      <c r="E71" s="9">
        <v>-58872942264</v>
      </c>
      <c r="F71" s="9"/>
      <c r="G71" s="9">
        <v>0</v>
      </c>
      <c r="H71" s="9"/>
      <c r="I71" s="9">
        <v>34656747367</v>
      </c>
      <c r="J71" s="9"/>
      <c r="K71" s="9">
        <v>842433993639</v>
      </c>
      <c r="L71" s="9"/>
      <c r="M71" s="9">
        <v>-232002210509</v>
      </c>
      <c r="N71" s="9"/>
      <c r="O71" s="9">
        <v>51529003</v>
      </c>
      <c r="P71" s="9"/>
      <c r="Q71" s="9">
        <v>610483312133</v>
      </c>
    </row>
    <row r="72" spans="1:17">
      <c r="A72" s="1" t="s">
        <v>116</v>
      </c>
      <c r="C72" s="9">
        <v>0</v>
      </c>
      <c r="D72" s="9"/>
      <c r="E72" s="9">
        <v>69470354129</v>
      </c>
      <c r="F72" s="9"/>
      <c r="G72" s="9">
        <v>0</v>
      </c>
      <c r="H72" s="9"/>
      <c r="I72" s="9">
        <v>69470354129</v>
      </c>
      <c r="J72" s="9"/>
      <c r="K72" s="9">
        <v>0</v>
      </c>
      <c r="L72" s="9"/>
      <c r="M72" s="9">
        <v>448018552651</v>
      </c>
      <c r="N72" s="9"/>
      <c r="O72" s="9">
        <v>50958566888</v>
      </c>
      <c r="P72" s="9"/>
      <c r="Q72" s="9">
        <v>498977119539</v>
      </c>
    </row>
    <row r="73" spans="1:17">
      <c r="A73" s="1" t="s">
        <v>500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26021675815</v>
      </c>
      <c r="P73" s="9"/>
      <c r="Q73" s="9">
        <v>26021675815</v>
      </c>
    </row>
    <row r="74" spans="1:17">
      <c r="A74" s="1" t="s">
        <v>221</v>
      </c>
      <c r="C74" s="9">
        <v>19418948788</v>
      </c>
      <c r="D74" s="9"/>
      <c r="E74" s="9">
        <v>-8690943212</v>
      </c>
      <c r="F74" s="9"/>
      <c r="G74" s="9">
        <v>0</v>
      </c>
      <c r="H74" s="9"/>
      <c r="I74" s="9">
        <v>10728005576</v>
      </c>
      <c r="J74" s="9"/>
      <c r="K74" s="9">
        <v>50262299322</v>
      </c>
      <c r="L74" s="9"/>
      <c r="M74" s="9">
        <v>-28390766555</v>
      </c>
      <c r="N74" s="9"/>
      <c r="O74" s="9">
        <v>0</v>
      </c>
      <c r="P74" s="9"/>
      <c r="Q74" s="9">
        <v>21871532767</v>
      </c>
    </row>
    <row r="75" spans="1:17">
      <c r="A75" s="1" t="s">
        <v>165</v>
      </c>
      <c r="C75" s="9">
        <v>45100291838</v>
      </c>
      <c r="D75" s="9"/>
      <c r="E75" s="9">
        <v>14374648561</v>
      </c>
      <c r="F75" s="9"/>
      <c r="G75" s="9">
        <v>0</v>
      </c>
      <c r="H75" s="9"/>
      <c r="I75" s="9">
        <v>59474940399</v>
      </c>
      <c r="J75" s="9"/>
      <c r="K75" s="9">
        <v>338397534245</v>
      </c>
      <c r="L75" s="9"/>
      <c r="M75" s="9">
        <v>-114388935061</v>
      </c>
      <c r="N75" s="9"/>
      <c r="O75" s="9">
        <v>0</v>
      </c>
      <c r="P75" s="9"/>
      <c r="Q75" s="9">
        <v>224008599184</v>
      </c>
    </row>
    <row r="76" spans="1:17">
      <c r="A76" s="1" t="s">
        <v>162</v>
      </c>
      <c r="C76" s="9">
        <v>27894682549</v>
      </c>
      <c r="D76" s="9"/>
      <c r="E76" s="9">
        <v>9270240884</v>
      </c>
      <c r="F76" s="9"/>
      <c r="G76" s="9">
        <v>0</v>
      </c>
      <c r="H76" s="9"/>
      <c r="I76" s="9">
        <v>37164923433</v>
      </c>
      <c r="J76" s="9"/>
      <c r="K76" s="9">
        <v>242827652202</v>
      </c>
      <c r="L76" s="9"/>
      <c r="M76" s="9">
        <v>-73902691517</v>
      </c>
      <c r="N76" s="9"/>
      <c r="O76" s="9">
        <v>0</v>
      </c>
      <c r="P76" s="9"/>
      <c r="Q76" s="9">
        <v>168924960685</v>
      </c>
    </row>
    <row r="77" spans="1:17">
      <c r="A77" s="1" t="s">
        <v>64</v>
      </c>
      <c r="C77" s="9">
        <v>45638683740</v>
      </c>
      <c r="D77" s="9"/>
      <c r="E77" s="9">
        <v>7641939264</v>
      </c>
      <c r="F77" s="9"/>
      <c r="G77" s="9">
        <v>0</v>
      </c>
      <c r="H77" s="9"/>
      <c r="I77" s="9">
        <v>53280623004</v>
      </c>
      <c r="J77" s="9"/>
      <c r="K77" s="9">
        <v>294913490171</v>
      </c>
      <c r="L77" s="9"/>
      <c r="M77" s="9">
        <v>47446334441</v>
      </c>
      <c r="N77" s="9"/>
      <c r="O77" s="9">
        <v>0</v>
      </c>
      <c r="P77" s="9"/>
      <c r="Q77" s="9">
        <v>342359824612</v>
      </c>
    </row>
    <row r="78" spans="1:17">
      <c r="A78" s="1" t="s">
        <v>73</v>
      </c>
      <c r="C78" s="9">
        <v>62948278737</v>
      </c>
      <c r="D78" s="9"/>
      <c r="E78" s="9">
        <v>17608849230</v>
      </c>
      <c r="F78" s="9"/>
      <c r="G78" s="9">
        <v>0</v>
      </c>
      <c r="H78" s="9"/>
      <c r="I78" s="9">
        <v>80557127967</v>
      </c>
      <c r="J78" s="9"/>
      <c r="K78" s="9">
        <v>242063537752</v>
      </c>
      <c r="L78" s="9"/>
      <c r="M78" s="9">
        <v>63385764533</v>
      </c>
      <c r="N78" s="9"/>
      <c r="O78" s="9">
        <v>0</v>
      </c>
      <c r="P78" s="9"/>
      <c r="Q78" s="9">
        <v>305449302285</v>
      </c>
    </row>
    <row r="79" spans="1:17">
      <c r="A79" s="1" t="s">
        <v>175</v>
      </c>
      <c r="C79" s="9">
        <v>31252009881</v>
      </c>
      <c r="D79" s="9"/>
      <c r="E79" s="9">
        <v>5085136344</v>
      </c>
      <c r="F79" s="9"/>
      <c r="G79" s="9">
        <v>0</v>
      </c>
      <c r="H79" s="9"/>
      <c r="I79" s="9">
        <v>36337146225</v>
      </c>
      <c r="J79" s="9"/>
      <c r="K79" s="9">
        <v>268534889736</v>
      </c>
      <c r="L79" s="9"/>
      <c r="M79" s="9">
        <v>47181849033</v>
      </c>
      <c r="N79" s="9"/>
      <c r="O79" s="9">
        <v>0</v>
      </c>
      <c r="P79" s="9"/>
      <c r="Q79" s="9">
        <v>315716738769</v>
      </c>
    </row>
    <row r="80" spans="1:17">
      <c r="A80" s="1" t="s">
        <v>137</v>
      </c>
      <c r="C80" s="9">
        <v>36045755959</v>
      </c>
      <c r="D80" s="9"/>
      <c r="E80" s="9">
        <v>1655703669</v>
      </c>
      <c r="F80" s="9"/>
      <c r="G80" s="9">
        <v>0</v>
      </c>
      <c r="H80" s="9"/>
      <c r="I80" s="9">
        <v>37701459628</v>
      </c>
      <c r="J80" s="9"/>
      <c r="K80" s="9">
        <v>301458072536</v>
      </c>
      <c r="L80" s="9"/>
      <c r="M80" s="9">
        <v>13409204895</v>
      </c>
      <c r="N80" s="9"/>
      <c r="O80" s="9">
        <v>0</v>
      </c>
      <c r="P80" s="9"/>
      <c r="Q80" s="9">
        <v>314867277431</v>
      </c>
    </row>
    <row r="81" spans="1:17">
      <c r="A81" s="1" t="s">
        <v>268</v>
      </c>
      <c r="C81" s="9">
        <v>23115356047</v>
      </c>
      <c r="D81" s="9"/>
      <c r="E81" s="9">
        <v>-18284794979</v>
      </c>
      <c r="F81" s="9"/>
      <c r="G81" s="9">
        <v>0</v>
      </c>
      <c r="H81" s="9"/>
      <c r="I81" s="9">
        <v>4830561068</v>
      </c>
      <c r="J81" s="9"/>
      <c r="K81" s="9">
        <v>215898811395</v>
      </c>
      <c r="L81" s="9"/>
      <c r="M81" s="9">
        <v>-97234223619</v>
      </c>
      <c r="N81" s="9"/>
      <c r="O81" s="9">
        <v>0</v>
      </c>
      <c r="P81" s="9"/>
      <c r="Q81" s="9">
        <v>118664587776</v>
      </c>
    </row>
    <row r="82" spans="1:17">
      <c r="A82" s="1" t="s">
        <v>244</v>
      </c>
      <c r="C82" s="9">
        <v>75426331966</v>
      </c>
      <c r="D82" s="9"/>
      <c r="E82" s="9">
        <v>-26559282717</v>
      </c>
      <c r="F82" s="9"/>
      <c r="G82" s="9">
        <v>0</v>
      </c>
      <c r="H82" s="9"/>
      <c r="I82" s="9">
        <v>48867049249</v>
      </c>
      <c r="J82" s="9"/>
      <c r="K82" s="9">
        <v>257135285853</v>
      </c>
      <c r="L82" s="9"/>
      <c r="M82" s="9">
        <v>-158336920831</v>
      </c>
      <c r="N82" s="9"/>
      <c r="O82" s="9">
        <v>0</v>
      </c>
      <c r="P82" s="9"/>
      <c r="Q82" s="9">
        <v>98798365022</v>
      </c>
    </row>
    <row r="83" spans="1:17">
      <c r="A83" s="1" t="s">
        <v>159</v>
      </c>
      <c r="C83" s="9">
        <v>65991435518</v>
      </c>
      <c r="D83" s="9"/>
      <c r="E83" s="9">
        <v>-93001767689</v>
      </c>
      <c r="F83" s="9"/>
      <c r="G83" s="9">
        <v>0</v>
      </c>
      <c r="H83" s="9"/>
      <c r="I83" s="9">
        <v>-27010332171</v>
      </c>
      <c r="J83" s="9"/>
      <c r="K83" s="9">
        <v>140968981581</v>
      </c>
      <c r="L83" s="9"/>
      <c r="M83" s="9">
        <v>-45883737282</v>
      </c>
      <c r="N83" s="9"/>
      <c r="O83" s="9">
        <v>0</v>
      </c>
      <c r="P83" s="9"/>
      <c r="Q83" s="9">
        <v>95085244299</v>
      </c>
    </row>
    <row r="84" spans="1:17">
      <c r="A84" s="1" t="s">
        <v>143</v>
      </c>
      <c r="C84" s="9">
        <v>45811270813</v>
      </c>
      <c r="D84" s="9"/>
      <c r="E84" s="9">
        <v>10228298478</v>
      </c>
      <c r="F84" s="9"/>
      <c r="G84" s="9">
        <v>0</v>
      </c>
      <c r="H84" s="9"/>
      <c r="I84" s="9">
        <v>56039569291</v>
      </c>
      <c r="J84" s="9"/>
      <c r="K84" s="9">
        <v>71484641276</v>
      </c>
      <c r="L84" s="9"/>
      <c r="M84" s="9">
        <v>-42434837393</v>
      </c>
      <c r="N84" s="9"/>
      <c r="O84" s="9">
        <v>0</v>
      </c>
      <c r="P84" s="9"/>
      <c r="Q84" s="9">
        <v>29049803883</v>
      </c>
    </row>
    <row r="85" spans="1:17">
      <c r="A85" s="1" t="s">
        <v>134</v>
      </c>
      <c r="C85" s="9">
        <v>6812153071</v>
      </c>
      <c r="D85" s="9"/>
      <c r="E85" s="9">
        <v>946313329</v>
      </c>
      <c r="F85" s="9"/>
      <c r="G85" s="9">
        <v>0</v>
      </c>
      <c r="H85" s="9"/>
      <c r="I85" s="9">
        <v>7758466400</v>
      </c>
      <c r="J85" s="9"/>
      <c r="K85" s="9">
        <v>60578496128</v>
      </c>
      <c r="L85" s="9"/>
      <c r="M85" s="9">
        <v>7726200598</v>
      </c>
      <c r="N85" s="9"/>
      <c r="O85" s="9">
        <v>0</v>
      </c>
      <c r="P85" s="9"/>
      <c r="Q85" s="9">
        <v>68304696726</v>
      </c>
    </row>
    <row r="86" spans="1:17">
      <c r="A86" s="1" t="s">
        <v>61</v>
      </c>
      <c r="C86" s="9">
        <v>17531388438</v>
      </c>
      <c r="D86" s="9"/>
      <c r="E86" s="9">
        <v>6084027334</v>
      </c>
      <c r="F86" s="9"/>
      <c r="G86" s="9">
        <v>0</v>
      </c>
      <c r="H86" s="9"/>
      <c r="I86" s="9">
        <v>23615415772</v>
      </c>
      <c r="J86" s="9"/>
      <c r="K86" s="9">
        <v>54901052294</v>
      </c>
      <c r="L86" s="9"/>
      <c r="M86" s="9">
        <v>-27542732204</v>
      </c>
      <c r="N86" s="9"/>
      <c r="O86" s="9">
        <v>0</v>
      </c>
      <c r="P86" s="9"/>
      <c r="Q86" s="9">
        <v>27358320090</v>
      </c>
    </row>
    <row r="87" spans="1:17">
      <c r="A87" s="1" t="s">
        <v>79</v>
      </c>
      <c r="C87" s="9">
        <v>60406960384</v>
      </c>
      <c r="D87" s="9"/>
      <c r="E87" s="9">
        <v>11518043259</v>
      </c>
      <c r="F87" s="9"/>
      <c r="G87" s="9">
        <v>0</v>
      </c>
      <c r="H87" s="9"/>
      <c r="I87" s="9">
        <v>71925003643</v>
      </c>
      <c r="J87" s="9"/>
      <c r="K87" s="9">
        <v>530582292532</v>
      </c>
      <c r="L87" s="9"/>
      <c r="M87" s="9">
        <v>95399679919</v>
      </c>
      <c r="N87" s="9"/>
      <c r="O87" s="9">
        <v>0</v>
      </c>
      <c r="P87" s="9"/>
      <c r="Q87" s="9">
        <v>625981972451</v>
      </c>
    </row>
    <row r="88" spans="1:17">
      <c r="A88" s="1" t="s">
        <v>178</v>
      </c>
      <c r="C88" s="9">
        <v>108213440282</v>
      </c>
      <c r="D88" s="9"/>
      <c r="E88" s="9">
        <v>26214882309</v>
      </c>
      <c r="F88" s="9"/>
      <c r="G88" s="9">
        <v>0</v>
      </c>
      <c r="H88" s="9"/>
      <c r="I88" s="9">
        <v>134428322591</v>
      </c>
      <c r="J88" s="9"/>
      <c r="K88" s="9">
        <v>842998554035</v>
      </c>
      <c r="L88" s="9"/>
      <c r="M88" s="9">
        <v>-267947724108</v>
      </c>
      <c r="N88" s="9"/>
      <c r="O88" s="9">
        <v>0</v>
      </c>
      <c r="P88" s="9"/>
      <c r="Q88" s="9">
        <v>575050829927</v>
      </c>
    </row>
    <row r="89" spans="1:17">
      <c r="A89" s="1" t="s">
        <v>67</v>
      </c>
      <c r="C89" s="9">
        <v>116788630792</v>
      </c>
      <c r="D89" s="9"/>
      <c r="E89" s="9">
        <v>-10591561553</v>
      </c>
      <c r="F89" s="9"/>
      <c r="G89" s="9">
        <v>0</v>
      </c>
      <c r="H89" s="9"/>
      <c r="I89" s="9">
        <v>106197069239</v>
      </c>
      <c r="J89" s="9"/>
      <c r="K89" s="9">
        <v>118717804109</v>
      </c>
      <c r="L89" s="9"/>
      <c r="M89" s="9">
        <v>-10637645771</v>
      </c>
      <c r="N89" s="9"/>
      <c r="O89" s="9">
        <v>0</v>
      </c>
      <c r="P89" s="9"/>
      <c r="Q89" s="9">
        <v>108080158338</v>
      </c>
    </row>
    <row r="90" spans="1:17">
      <c r="A90" s="1" t="s">
        <v>140</v>
      </c>
      <c r="C90" s="9">
        <v>85111505643</v>
      </c>
      <c r="D90" s="9"/>
      <c r="E90" s="9">
        <v>18699529835</v>
      </c>
      <c r="F90" s="9"/>
      <c r="G90" s="9">
        <v>0</v>
      </c>
      <c r="H90" s="9"/>
      <c r="I90" s="9">
        <v>103811035478</v>
      </c>
      <c r="J90" s="9"/>
      <c r="K90" s="9">
        <v>545562004418</v>
      </c>
      <c r="L90" s="9"/>
      <c r="M90" s="9">
        <v>-215845155023</v>
      </c>
      <c r="N90" s="9"/>
      <c r="O90" s="9">
        <v>0</v>
      </c>
      <c r="P90" s="9"/>
      <c r="Q90" s="9">
        <v>329716849395</v>
      </c>
    </row>
    <row r="91" spans="1:17">
      <c r="A91" s="1" t="s">
        <v>76</v>
      </c>
      <c r="C91" s="9">
        <v>69422275165</v>
      </c>
      <c r="D91" s="9"/>
      <c r="E91" s="9">
        <v>11678797429</v>
      </c>
      <c r="F91" s="9"/>
      <c r="G91" s="9">
        <v>0</v>
      </c>
      <c r="H91" s="9"/>
      <c r="I91" s="9">
        <v>81101072594</v>
      </c>
      <c r="J91" s="9"/>
      <c r="K91" s="9">
        <v>153508040501</v>
      </c>
      <c r="L91" s="9"/>
      <c r="M91" s="9">
        <v>26247663065</v>
      </c>
      <c r="N91" s="9"/>
      <c r="O91" s="9">
        <v>0</v>
      </c>
      <c r="P91" s="9"/>
      <c r="Q91" s="9">
        <v>179755703566</v>
      </c>
    </row>
    <row r="92" spans="1:17">
      <c r="A92" s="1" t="s">
        <v>262</v>
      </c>
      <c r="C92" s="9">
        <v>2030026342</v>
      </c>
      <c r="D92" s="9"/>
      <c r="E92" s="9">
        <v>-977962101</v>
      </c>
      <c r="F92" s="9"/>
      <c r="G92" s="9">
        <v>0</v>
      </c>
      <c r="H92" s="9"/>
      <c r="I92" s="9">
        <v>1052064241</v>
      </c>
      <c r="J92" s="9"/>
      <c r="K92" s="9">
        <v>5670785788</v>
      </c>
      <c r="L92" s="9"/>
      <c r="M92" s="9">
        <v>-2396743246</v>
      </c>
      <c r="N92" s="9"/>
      <c r="O92" s="9">
        <v>0</v>
      </c>
      <c r="P92" s="9"/>
      <c r="Q92" s="9">
        <v>3274042542</v>
      </c>
    </row>
    <row r="93" spans="1:17">
      <c r="A93" s="1" t="s">
        <v>259</v>
      </c>
      <c r="C93" s="9">
        <v>2773687551</v>
      </c>
      <c r="D93" s="9"/>
      <c r="E93" s="9">
        <v>-1325948617</v>
      </c>
      <c r="F93" s="9"/>
      <c r="G93" s="9">
        <v>0</v>
      </c>
      <c r="H93" s="9"/>
      <c r="I93" s="9">
        <v>1447738934</v>
      </c>
      <c r="J93" s="9"/>
      <c r="K93" s="9">
        <v>7582240554</v>
      </c>
      <c r="L93" s="9"/>
      <c r="M93" s="9">
        <v>-3250444509</v>
      </c>
      <c r="N93" s="9"/>
      <c r="O93" s="9">
        <v>0</v>
      </c>
      <c r="P93" s="9"/>
      <c r="Q93" s="9">
        <v>4331796045</v>
      </c>
    </row>
    <row r="94" spans="1:17">
      <c r="A94" s="1" t="s">
        <v>256</v>
      </c>
      <c r="C94" s="9">
        <v>1961856106</v>
      </c>
      <c r="D94" s="9"/>
      <c r="E94" s="9">
        <v>-113620596</v>
      </c>
      <c r="F94" s="9"/>
      <c r="G94" s="9">
        <v>0</v>
      </c>
      <c r="H94" s="9"/>
      <c r="I94" s="9">
        <v>1848235510</v>
      </c>
      <c r="J94" s="9"/>
      <c r="K94" s="9">
        <v>5702860692</v>
      </c>
      <c r="L94" s="9"/>
      <c r="M94" s="9">
        <v>-817658078</v>
      </c>
      <c r="N94" s="9"/>
      <c r="O94" s="9">
        <v>0</v>
      </c>
      <c r="P94" s="9"/>
      <c r="Q94" s="9">
        <v>4885202614</v>
      </c>
    </row>
    <row r="95" spans="1:17">
      <c r="A95" s="1" t="s">
        <v>277</v>
      </c>
      <c r="C95" s="9">
        <v>96322751337</v>
      </c>
      <c r="D95" s="9"/>
      <c r="E95" s="9">
        <v>-46050911003</v>
      </c>
      <c r="F95" s="9"/>
      <c r="G95" s="9">
        <v>0</v>
      </c>
      <c r="H95" s="9"/>
      <c r="I95" s="9">
        <v>50271840334</v>
      </c>
      <c r="J95" s="9"/>
      <c r="K95" s="9">
        <v>906419639254</v>
      </c>
      <c r="L95" s="9"/>
      <c r="M95" s="9">
        <v>-245507800737</v>
      </c>
      <c r="N95" s="9"/>
      <c r="O95" s="9">
        <v>0</v>
      </c>
      <c r="P95" s="9"/>
      <c r="Q95" s="9">
        <v>660911838517</v>
      </c>
    </row>
    <row r="96" spans="1:17">
      <c r="A96" s="1" t="s">
        <v>289</v>
      </c>
      <c r="C96" s="9">
        <v>44014502679</v>
      </c>
      <c r="D96" s="9"/>
      <c r="E96" s="9">
        <v>-12945384017</v>
      </c>
      <c r="F96" s="9"/>
      <c r="G96" s="9">
        <v>0</v>
      </c>
      <c r="H96" s="9"/>
      <c r="I96" s="9">
        <v>31069118662</v>
      </c>
      <c r="J96" s="9"/>
      <c r="K96" s="9">
        <v>44014502679</v>
      </c>
      <c r="L96" s="9"/>
      <c r="M96" s="9">
        <v>-12945384017</v>
      </c>
      <c r="N96" s="9"/>
      <c r="O96" s="9">
        <v>0</v>
      </c>
      <c r="P96" s="9"/>
      <c r="Q96" s="9">
        <v>31069118662</v>
      </c>
    </row>
    <row r="97" spans="1:17">
      <c r="A97" s="1" t="s">
        <v>155</v>
      </c>
      <c r="C97" s="9">
        <v>33603335319</v>
      </c>
      <c r="D97" s="9"/>
      <c r="E97" s="9">
        <v>8521011798</v>
      </c>
      <c r="F97" s="9"/>
      <c r="G97" s="9">
        <v>0</v>
      </c>
      <c r="H97" s="9"/>
      <c r="I97" s="9">
        <v>42124347117</v>
      </c>
      <c r="J97" s="9"/>
      <c r="K97" s="9">
        <v>299150287863</v>
      </c>
      <c r="L97" s="9"/>
      <c r="M97" s="9">
        <v>-117097849082</v>
      </c>
      <c r="N97" s="9"/>
      <c r="O97" s="9">
        <v>0</v>
      </c>
      <c r="P97" s="9"/>
      <c r="Q97" s="9">
        <v>182052438781</v>
      </c>
    </row>
    <row r="98" spans="1:17">
      <c r="A98" s="1" t="s">
        <v>253</v>
      </c>
      <c r="C98" s="9">
        <v>204068594</v>
      </c>
      <c r="D98" s="9"/>
      <c r="E98" s="9">
        <v>-247165276</v>
      </c>
      <c r="F98" s="9"/>
      <c r="G98" s="9">
        <v>0</v>
      </c>
      <c r="H98" s="9"/>
      <c r="I98" s="9">
        <v>-43096682</v>
      </c>
      <c r="J98" s="9"/>
      <c r="K98" s="9">
        <v>287296827</v>
      </c>
      <c r="L98" s="9"/>
      <c r="M98" s="9">
        <v>-260995815</v>
      </c>
      <c r="N98" s="9"/>
      <c r="O98" s="9">
        <v>0</v>
      </c>
      <c r="P98" s="9"/>
      <c r="Q98" s="9">
        <v>26301012</v>
      </c>
    </row>
    <row r="99" spans="1:17">
      <c r="A99" s="1" t="s">
        <v>170</v>
      </c>
      <c r="C99" s="9">
        <v>46311673617</v>
      </c>
      <c r="D99" s="9"/>
      <c r="E99" s="9">
        <v>5310794098</v>
      </c>
      <c r="F99" s="9"/>
      <c r="G99" s="9">
        <v>0</v>
      </c>
      <c r="H99" s="9"/>
      <c r="I99" s="9">
        <v>51622467715</v>
      </c>
      <c r="J99" s="9"/>
      <c r="K99" s="9">
        <v>568737071058</v>
      </c>
      <c r="L99" s="9"/>
      <c r="M99" s="9">
        <v>-41165179087</v>
      </c>
      <c r="N99" s="9"/>
      <c r="O99" s="9">
        <v>0</v>
      </c>
      <c r="P99" s="9"/>
      <c r="Q99" s="9">
        <v>527571891971</v>
      </c>
    </row>
    <row r="100" spans="1:17">
      <c r="A100" s="1" t="s">
        <v>168</v>
      </c>
      <c r="C100" s="9">
        <v>61594525909</v>
      </c>
      <c r="D100" s="9"/>
      <c r="E100" s="9">
        <v>18720354558</v>
      </c>
      <c r="F100" s="9"/>
      <c r="G100" s="9">
        <v>0</v>
      </c>
      <c r="H100" s="9"/>
      <c r="I100" s="9">
        <v>80314880467</v>
      </c>
      <c r="J100" s="9"/>
      <c r="K100" s="9">
        <v>337780142809</v>
      </c>
      <c r="L100" s="9"/>
      <c r="M100" s="9">
        <v>99893645838</v>
      </c>
      <c r="N100" s="9"/>
      <c r="O100" s="9">
        <v>0</v>
      </c>
      <c r="P100" s="9"/>
      <c r="Q100" s="9">
        <v>437673788647</v>
      </c>
    </row>
    <row r="101" spans="1:17">
      <c r="A101" s="1" t="s">
        <v>146</v>
      </c>
      <c r="C101" s="9">
        <v>48791354145</v>
      </c>
      <c r="D101" s="9"/>
      <c r="E101" s="9">
        <v>8134162573</v>
      </c>
      <c r="F101" s="9"/>
      <c r="G101" s="9">
        <v>0</v>
      </c>
      <c r="H101" s="9"/>
      <c r="I101" s="9">
        <v>56925516718</v>
      </c>
      <c r="J101" s="9"/>
      <c r="K101" s="9">
        <v>210194909508</v>
      </c>
      <c r="L101" s="9"/>
      <c r="M101" s="9">
        <v>-28852220218</v>
      </c>
      <c r="N101" s="9"/>
      <c r="O101" s="9">
        <v>0</v>
      </c>
      <c r="P101" s="9"/>
      <c r="Q101" s="9">
        <v>181342689290</v>
      </c>
    </row>
    <row r="102" spans="1:17">
      <c r="A102" s="1" t="s">
        <v>417</v>
      </c>
      <c r="C102" s="9">
        <v>0</v>
      </c>
      <c r="D102" s="9"/>
      <c r="E102" s="9">
        <v>0</v>
      </c>
      <c r="F102" s="9"/>
      <c r="G102" s="9">
        <v>0</v>
      </c>
      <c r="H102" s="9"/>
      <c r="I102" s="9">
        <v>0</v>
      </c>
      <c r="J102" s="9"/>
      <c r="K102" s="9">
        <v>13658551942</v>
      </c>
      <c r="L102" s="9"/>
      <c r="M102" s="9">
        <v>0</v>
      </c>
      <c r="N102" s="9"/>
      <c r="O102" s="9">
        <v>0</v>
      </c>
      <c r="P102" s="9"/>
      <c r="Q102" s="9">
        <v>13658551942</v>
      </c>
    </row>
    <row r="103" spans="1:17">
      <c r="A103" s="1" t="s">
        <v>103</v>
      </c>
      <c r="C103" s="9">
        <v>0</v>
      </c>
      <c r="D103" s="9"/>
      <c r="E103" s="9">
        <v>69270313301</v>
      </c>
      <c r="F103" s="9"/>
      <c r="G103" s="9">
        <v>0</v>
      </c>
      <c r="H103" s="9"/>
      <c r="I103" s="9">
        <v>69270313301</v>
      </c>
      <c r="J103" s="9"/>
      <c r="K103" s="9">
        <v>0</v>
      </c>
      <c r="L103" s="9"/>
      <c r="M103" s="9">
        <v>397431440342</v>
      </c>
      <c r="N103" s="9"/>
      <c r="O103" s="9">
        <v>0</v>
      </c>
      <c r="P103" s="9"/>
      <c r="Q103" s="9">
        <v>397431440342</v>
      </c>
    </row>
    <row r="104" spans="1:17">
      <c r="A104" s="1" t="s">
        <v>125</v>
      </c>
      <c r="C104" s="9">
        <v>0</v>
      </c>
      <c r="D104" s="9"/>
      <c r="E104" s="9">
        <v>29267804249</v>
      </c>
      <c r="F104" s="9"/>
      <c r="G104" s="9">
        <v>0</v>
      </c>
      <c r="H104" s="9"/>
      <c r="I104" s="9">
        <v>29267804249</v>
      </c>
      <c r="J104" s="9"/>
      <c r="K104" s="9">
        <v>0</v>
      </c>
      <c r="L104" s="9"/>
      <c r="M104" s="9">
        <v>169968569756</v>
      </c>
      <c r="N104" s="9"/>
      <c r="O104" s="9">
        <v>0</v>
      </c>
      <c r="P104" s="9"/>
      <c r="Q104" s="9">
        <v>169968569756</v>
      </c>
    </row>
    <row r="105" spans="1:17">
      <c r="A105" s="1" t="s">
        <v>82</v>
      </c>
      <c r="C105" s="9">
        <v>0</v>
      </c>
      <c r="D105" s="9"/>
      <c r="E105" s="9">
        <v>39811169708</v>
      </c>
      <c r="F105" s="9"/>
      <c r="G105" s="9">
        <v>0</v>
      </c>
      <c r="H105" s="9"/>
      <c r="I105" s="9">
        <v>39811169708</v>
      </c>
      <c r="J105" s="9"/>
      <c r="K105" s="9">
        <v>0</v>
      </c>
      <c r="L105" s="9"/>
      <c r="M105" s="9">
        <v>191517313834</v>
      </c>
      <c r="N105" s="9"/>
      <c r="O105" s="9">
        <v>0</v>
      </c>
      <c r="P105" s="9"/>
      <c r="Q105" s="9">
        <v>191517313834</v>
      </c>
    </row>
    <row r="106" spans="1:17">
      <c r="A106" s="1" t="s">
        <v>91</v>
      </c>
      <c r="C106" s="9">
        <v>0</v>
      </c>
      <c r="D106" s="9"/>
      <c r="E106" s="9">
        <v>14382254716</v>
      </c>
      <c r="F106" s="9"/>
      <c r="G106" s="9">
        <v>0</v>
      </c>
      <c r="H106" s="9"/>
      <c r="I106" s="9">
        <v>14382254716</v>
      </c>
      <c r="J106" s="9"/>
      <c r="K106" s="9">
        <v>0</v>
      </c>
      <c r="L106" s="9"/>
      <c r="M106" s="9">
        <v>158398452016</v>
      </c>
      <c r="N106" s="9"/>
      <c r="O106" s="9">
        <v>0</v>
      </c>
      <c r="P106" s="9"/>
      <c r="Q106" s="9">
        <v>158398452016</v>
      </c>
    </row>
    <row r="107" spans="1:17">
      <c r="A107" s="1" t="s">
        <v>188</v>
      </c>
      <c r="C107" s="9">
        <v>0</v>
      </c>
      <c r="D107" s="9"/>
      <c r="E107" s="9">
        <v>124780749578</v>
      </c>
      <c r="F107" s="9"/>
      <c r="G107" s="9">
        <v>0</v>
      </c>
      <c r="H107" s="9"/>
      <c r="I107" s="9">
        <v>124780749578</v>
      </c>
      <c r="J107" s="9"/>
      <c r="K107" s="9">
        <v>0</v>
      </c>
      <c r="L107" s="9"/>
      <c r="M107" s="9">
        <v>516070505194</v>
      </c>
      <c r="N107" s="9"/>
      <c r="O107" s="9">
        <v>0</v>
      </c>
      <c r="P107" s="9"/>
      <c r="Q107" s="9">
        <v>516070505194</v>
      </c>
    </row>
    <row r="108" spans="1:17">
      <c r="A108" s="1" t="s">
        <v>194</v>
      </c>
      <c r="C108" s="9">
        <v>0</v>
      </c>
      <c r="D108" s="9"/>
      <c r="E108" s="9">
        <v>226863215908</v>
      </c>
      <c r="F108" s="9"/>
      <c r="G108" s="9">
        <v>0</v>
      </c>
      <c r="H108" s="9"/>
      <c r="I108" s="9">
        <v>226863215908</v>
      </c>
      <c r="J108" s="9"/>
      <c r="K108" s="9">
        <v>0</v>
      </c>
      <c r="L108" s="9"/>
      <c r="M108" s="9">
        <v>1208286468919</v>
      </c>
      <c r="N108" s="9"/>
      <c r="O108" s="9">
        <v>0</v>
      </c>
      <c r="P108" s="9"/>
      <c r="Q108" s="9">
        <v>1208286468919</v>
      </c>
    </row>
    <row r="109" spans="1:17">
      <c r="A109" s="1" t="s">
        <v>352</v>
      </c>
      <c r="C109" s="9">
        <v>0</v>
      </c>
      <c r="D109" s="9"/>
      <c r="E109" s="9">
        <v>48954460582</v>
      </c>
      <c r="F109" s="9"/>
      <c r="G109" s="9">
        <v>0</v>
      </c>
      <c r="H109" s="9"/>
      <c r="I109" s="9">
        <v>48954460582</v>
      </c>
      <c r="J109" s="9"/>
      <c r="K109" s="9">
        <v>0</v>
      </c>
      <c r="L109" s="9"/>
      <c r="M109" s="9">
        <v>171037437288</v>
      </c>
      <c r="N109" s="9"/>
      <c r="O109" s="9">
        <v>0</v>
      </c>
      <c r="P109" s="9"/>
      <c r="Q109" s="9">
        <v>171037437288</v>
      </c>
    </row>
    <row r="110" spans="1:17">
      <c r="A110" s="1" t="s">
        <v>216</v>
      </c>
      <c r="C110" s="9">
        <v>0</v>
      </c>
      <c r="D110" s="9"/>
      <c r="E110" s="9">
        <v>37657602126</v>
      </c>
      <c r="F110" s="9"/>
      <c r="G110" s="9">
        <v>0</v>
      </c>
      <c r="H110" s="9"/>
      <c r="I110" s="9">
        <v>37657602126</v>
      </c>
      <c r="J110" s="9"/>
      <c r="K110" s="9">
        <v>0</v>
      </c>
      <c r="L110" s="9"/>
      <c r="M110" s="9">
        <v>162020851480</v>
      </c>
      <c r="N110" s="9"/>
      <c r="O110" s="9">
        <v>0</v>
      </c>
      <c r="P110" s="9"/>
      <c r="Q110" s="9">
        <v>162020851480</v>
      </c>
    </row>
    <row r="111" spans="1:17">
      <c r="A111" s="1" t="s">
        <v>213</v>
      </c>
      <c r="C111" s="9">
        <v>0</v>
      </c>
      <c r="D111" s="9"/>
      <c r="E111" s="9">
        <v>43725395612</v>
      </c>
      <c r="F111" s="9"/>
      <c r="G111" s="9">
        <v>0</v>
      </c>
      <c r="H111" s="9"/>
      <c r="I111" s="9">
        <v>43725395612</v>
      </c>
      <c r="J111" s="9"/>
      <c r="K111" s="9">
        <v>0</v>
      </c>
      <c r="L111" s="9"/>
      <c r="M111" s="9">
        <v>124156698775</v>
      </c>
      <c r="N111" s="9"/>
      <c r="O111" s="9">
        <v>0</v>
      </c>
      <c r="P111" s="9"/>
      <c r="Q111" s="9">
        <v>124156698775</v>
      </c>
    </row>
    <row r="112" spans="1:17">
      <c r="A112" s="1" t="s">
        <v>100</v>
      </c>
      <c r="C112" s="9">
        <v>0</v>
      </c>
      <c r="D112" s="9"/>
      <c r="E112" s="9">
        <v>176455459392</v>
      </c>
      <c r="F112" s="9"/>
      <c r="G112" s="9">
        <v>0</v>
      </c>
      <c r="H112" s="9"/>
      <c r="I112" s="9">
        <v>176455459392</v>
      </c>
      <c r="J112" s="9"/>
      <c r="K112" s="9">
        <v>0</v>
      </c>
      <c r="L112" s="9"/>
      <c r="M112" s="9">
        <v>985836663826</v>
      </c>
      <c r="N112" s="9"/>
      <c r="O112" s="9">
        <v>0</v>
      </c>
      <c r="P112" s="9"/>
      <c r="Q112" s="9">
        <v>985836663826</v>
      </c>
    </row>
    <row r="113" spans="1:17">
      <c r="A113" s="1" t="s">
        <v>211</v>
      </c>
      <c r="C113" s="9">
        <v>0</v>
      </c>
      <c r="D113" s="9"/>
      <c r="E113" s="9">
        <v>27482135076</v>
      </c>
      <c r="F113" s="9"/>
      <c r="G113" s="9">
        <v>0</v>
      </c>
      <c r="H113" s="9"/>
      <c r="I113" s="9">
        <v>27482135076</v>
      </c>
      <c r="J113" s="9"/>
      <c r="K113" s="9">
        <v>0</v>
      </c>
      <c r="L113" s="9"/>
      <c r="M113" s="9">
        <v>71927267619</v>
      </c>
      <c r="N113" s="9"/>
      <c r="O113" s="9">
        <v>0</v>
      </c>
      <c r="P113" s="9"/>
      <c r="Q113" s="9">
        <v>71927267619</v>
      </c>
    </row>
    <row r="114" spans="1:17">
      <c r="A114" s="1" t="s">
        <v>214</v>
      </c>
      <c r="C114" s="9">
        <v>0</v>
      </c>
      <c r="D114" s="9"/>
      <c r="E114" s="9">
        <v>83989528351</v>
      </c>
      <c r="F114" s="9"/>
      <c r="G114" s="9">
        <v>0</v>
      </c>
      <c r="H114" s="9"/>
      <c r="I114" s="9">
        <v>83989528351</v>
      </c>
      <c r="J114" s="9"/>
      <c r="K114" s="9">
        <v>0</v>
      </c>
      <c r="L114" s="9"/>
      <c r="M114" s="9">
        <v>289075776076</v>
      </c>
      <c r="N114" s="9"/>
      <c r="O114" s="9">
        <v>0</v>
      </c>
      <c r="P114" s="9"/>
      <c r="Q114" s="9">
        <v>289075776076</v>
      </c>
    </row>
    <row r="115" spans="1:17">
      <c r="A115" s="1" t="s">
        <v>57</v>
      </c>
      <c r="C115" s="9">
        <v>0</v>
      </c>
      <c r="D115" s="9"/>
      <c r="E115" s="9">
        <v>57885680928</v>
      </c>
      <c r="F115" s="9"/>
      <c r="G115" s="9">
        <v>0</v>
      </c>
      <c r="H115" s="9"/>
      <c r="I115" s="9">
        <v>57885680928</v>
      </c>
      <c r="J115" s="9"/>
      <c r="K115" s="9">
        <v>0</v>
      </c>
      <c r="L115" s="9"/>
      <c r="M115" s="9">
        <v>190946309427</v>
      </c>
      <c r="N115" s="9"/>
      <c r="O115" s="9">
        <v>0</v>
      </c>
      <c r="P115" s="9"/>
      <c r="Q115" s="9">
        <v>190946309427</v>
      </c>
    </row>
    <row r="116" spans="1:17">
      <c r="A116" s="1" t="s">
        <v>199</v>
      </c>
      <c r="C116" s="9">
        <v>0</v>
      </c>
      <c r="D116" s="9"/>
      <c r="E116" s="9">
        <v>128230242043</v>
      </c>
      <c r="F116" s="9"/>
      <c r="G116" s="9">
        <v>0</v>
      </c>
      <c r="H116" s="9"/>
      <c r="I116" s="9">
        <v>128230242043</v>
      </c>
      <c r="J116" s="9"/>
      <c r="K116" s="9">
        <v>0</v>
      </c>
      <c r="L116" s="9"/>
      <c r="M116" s="9">
        <v>310760185447</v>
      </c>
      <c r="N116" s="9"/>
      <c r="O116" s="9">
        <v>0</v>
      </c>
      <c r="P116" s="9"/>
      <c r="Q116" s="9">
        <v>310760185447</v>
      </c>
    </row>
    <row r="117" spans="1:17">
      <c r="A117" s="1" t="s">
        <v>215</v>
      </c>
      <c r="C117" s="9">
        <v>0</v>
      </c>
      <c r="D117" s="9"/>
      <c r="E117" s="9">
        <v>8885462177</v>
      </c>
      <c r="F117" s="9"/>
      <c r="G117" s="9">
        <v>0</v>
      </c>
      <c r="H117" s="9"/>
      <c r="I117" s="9">
        <v>8885462177</v>
      </c>
      <c r="J117" s="9"/>
      <c r="K117" s="9">
        <v>0</v>
      </c>
      <c r="L117" s="9"/>
      <c r="M117" s="9">
        <v>18551839777</v>
      </c>
      <c r="N117" s="9"/>
      <c r="O117" s="9">
        <v>0</v>
      </c>
      <c r="P117" s="9"/>
      <c r="Q117" s="9">
        <v>18551839777</v>
      </c>
    </row>
    <row r="118" spans="1:17">
      <c r="A118" s="1" t="s">
        <v>210</v>
      </c>
      <c r="C118" s="9">
        <v>0</v>
      </c>
      <c r="D118" s="9"/>
      <c r="E118" s="9">
        <v>0</v>
      </c>
      <c r="F118" s="9"/>
      <c r="G118" s="9">
        <v>0</v>
      </c>
      <c r="H118" s="9"/>
      <c r="I118" s="9">
        <v>0</v>
      </c>
      <c r="J118" s="9"/>
      <c r="K118" s="9">
        <v>0</v>
      </c>
      <c r="L118" s="9"/>
      <c r="M118" s="9">
        <v>14480328596</v>
      </c>
      <c r="N118" s="9"/>
      <c r="O118" s="9">
        <v>0</v>
      </c>
      <c r="P118" s="9"/>
      <c r="Q118" s="9">
        <v>14480328596</v>
      </c>
    </row>
    <row r="119" spans="1:17">
      <c r="A119" s="1" t="s">
        <v>284</v>
      </c>
      <c r="C119" s="9">
        <v>0</v>
      </c>
      <c r="D119" s="9"/>
      <c r="E119" s="9">
        <v>393936036</v>
      </c>
      <c r="F119" s="9"/>
      <c r="G119" s="9">
        <v>0</v>
      </c>
      <c r="H119" s="9"/>
      <c r="I119" s="9">
        <v>393936036</v>
      </c>
      <c r="J119" s="9"/>
      <c r="K119" s="9">
        <v>0</v>
      </c>
      <c r="L119" s="9"/>
      <c r="M119" s="9">
        <v>393936036</v>
      </c>
      <c r="N119" s="9"/>
      <c r="O119" s="9">
        <v>0</v>
      </c>
      <c r="P119" s="9"/>
      <c r="Q119" s="9">
        <v>393936036</v>
      </c>
    </row>
    <row r="120" spans="1:17">
      <c r="A120" s="1" t="s">
        <v>206</v>
      </c>
      <c r="C120" s="9">
        <v>0</v>
      </c>
      <c r="D120" s="9"/>
      <c r="E120" s="9">
        <v>24814967565</v>
      </c>
      <c r="F120" s="9"/>
      <c r="G120" s="9">
        <v>0</v>
      </c>
      <c r="H120" s="9"/>
      <c r="I120" s="9">
        <v>24814967565</v>
      </c>
      <c r="J120" s="9"/>
      <c r="K120" s="9">
        <v>0</v>
      </c>
      <c r="L120" s="9"/>
      <c r="M120" s="9">
        <v>53916942945</v>
      </c>
      <c r="N120" s="9"/>
      <c r="O120" s="9">
        <v>0</v>
      </c>
      <c r="P120" s="9"/>
      <c r="Q120" s="9">
        <v>53916942945</v>
      </c>
    </row>
    <row r="121" spans="1:17">
      <c r="A121" s="1" t="s">
        <v>286</v>
      </c>
      <c r="C121" s="9">
        <v>0</v>
      </c>
      <c r="D121" s="9"/>
      <c r="E121" s="9">
        <v>395561359</v>
      </c>
      <c r="F121" s="9"/>
      <c r="G121" s="9">
        <v>0</v>
      </c>
      <c r="H121" s="9"/>
      <c r="I121" s="9">
        <v>395561359</v>
      </c>
      <c r="J121" s="9"/>
      <c r="K121" s="9">
        <v>0</v>
      </c>
      <c r="L121" s="9"/>
      <c r="M121" s="9">
        <v>395561359</v>
      </c>
      <c r="N121" s="9"/>
      <c r="O121" s="9">
        <v>0</v>
      </c>
      <c r="P121" s="9"/>
      <c r="Q121" s="9">
        <v>395561359</v>
      </c>
    </row>
    <row r="122" spans="1:17">
      <c r="A122" s="1" t="s">
        <v>281</v>
      </c>
      <c r="C122" s="9">
        <v>0</v>
      </c>
      <c r="D122" s="9"/>
      <c r="E122" s="9">
        <v>12914987</v>
      </c>
      <c r="F122" s="9"/>
      <c r="G122" s="9">
        <v>0</v>
      </c>
      <c r="H122" s="9"/>
      <c r="I122" s="9">
        <v>12914987</v>
      </c>
      <c r="J122" s="9"/>
      <c r="K122" s="9">
        <v>0</v>
      </c>
      <c r="L122" s="9"/>
      <c r="M122" s="9">
        <v>12914987</v>
      </c>
      <c r="N122" s="9"/>
      <c r="O122" s="9">
        <v>0</v>
      </c>
      <c r="P122" s="9"/>
      <c r="Q122" s="9">
        <v>12914987</v>
      </c>
    </row>
    <row r="123" spans="1:17">
      <c r="A123" s="1" t="s">
        <v>205</v>
      </c>
      <c r="C123" s="9">
        <v>0</v>
      </c>
      <c r="D123" s="9"/>
      <c r="E123" s="9">
        <v>21217080482</v>
      </c>
      <c r="F123" s="9"/>
      <c r="G123" s="9">
        <v>0</v>
      </c>
      <c r="H123" s="9"/>
      <c r="I123" s="9">
        <v>21217080482</v>
      </c>
      <c r="J123" s="9"/>
      <c r="K123" s="9">
        <v>0</v>
      </c>
      <c r="L123" s="9"/>
      <c r="M123" s="9">
        <v>34042343710</v>
      </c>
      <c r="N123" s="9"/>
      <c r="O123" s="9">
        <v>0</v>
      </c>
      <c r="P123" s="9"/>
      <c r="Q123" s="9">
        <v>34042343710</v>
      </c>
    </row>
    <row r="124" spans="1:17">
      <c r="A124" s="1" t="s">
        <v>203</v>
      </c>
      <c r="C124" s="9">
        <v>0</v>
      </c>
      <c r="D124" s="9"/>
      <c r="E124" s="9">
        <v>9354637494</v>
      </c>
      <c r="F124" s="9"/>
      <c r="G124" s="9">
        <v>0</v>
      </c>
      <c r="H124" s="9"/>
      <c r="I124" s="9">
        <v>9354637494</v>
      </c>
      <c r="J124" s="9"/>
      <c r="K124" s="9">
        <v>0</v>
      </c>
      <c r="L124" s="9"/>
      <c r="M124" s="9">
        <v>28939768271</v>
      </c>
      <c r="N124" s="9"/>
      <c r="O124" s="9">
        <v>0</v>
      </c>
      <c r="P124" s="9"/>
      <c r="Q124" s="9">
        <v>28939768271</v>
      </c>
    </row>
    <row r="125" spans="1:17">
      <c r="A125" s="1" t="s">
        <v>191</v>
      </c>
      <c r="C125" s="9">
        <v>0</v>
      </c>
      <c r="D125" s="9"/>
      <c r="E125" s="9">
        <v>126237444</v>
      </c>
      <c r="F125" s="9"/>
      <c r="G125" s="9">
        <v>0</v>
      </c>
      <c r="H125" s="9"/>
      <c r="I125" s="9">
        <v>126237444</v>
      </c>
      <c r="J125" s="9"/>
      <c r="K125" s="9">
        <v>0</v>
      </c>
      <c r="L125" s="9"/>
      <c r="M125" s="9">
        <v>271244723</v>
      </c>
      <c r="N125" s="9"/>
      <c r="O125" s="9">
        <v>0</v>
      </c>
      <c r="P125" s="9"/>
      <c r="Q125" s="9">
        <v>271244723</v>
      </c>
    </row>
    <row r="126" spans="1:17">
      <c r="A126" s="1" t="s">
        <v>106</v>
      </c>
      <c r="C126" s="9">
        <v>0</v>
      </c>
      <c r="D126" s="9"/>
      <c r="E126" s="9">
        <v>18798043937</v>
      </c>
      <c r="F126" s="9"/>
      <c r="G126" s="9">
        <v>0</v>
      </c>
      <c r="H126" s="9"/>
      <c r="I126" s="9">
        <v>18798043937</v>
      </c>
      <c r="J126" s="9"/>
      <c r="K126" s="9">
        <v>0</v>
      </c>
      <c r="L126" s="9"/>
      <c r="M126" s="9">
        <v>132327470828</v>
      </c>
      <c r="N126" s="9"/>
      <c r="O126" s="9">
        <v>0</v>
      </c>
      <c r="P126" s="9"/>
      <c r="Q126" s="9">
        <v>132327470828</v>
      </c>
    </row>
    <row r="127" spans="1:17">
      <c r="A127" s="1" t="s">
        <v>122</v>
      </c>
      <c r="C127" s="9">
        <v>0</v>
      </c>
      <c r="D127" s="9"/>
      <c r="E127" s="9">
        <v>1134501037</v>
      </c>
      <c r="F127" s="9"/>
      <c r="G127" s="9">
        <v>0</v>
      </c>
      <c r="H127" s="9"/>
      <c r="I127" s="9">
        <v>1134501037</v>
      </c>
      <c r="J127" s="9"/>
      <c r="K127" s="9">
        <v>0</v>
      </c>
      <c r="L127" s="9"/>
      <c r="M127" s="9">
        <v>3117541639</v>
      </c>
      <c r="N127" s="9"/>
      <c r="O127" s="9">
        <v>0</v>
      </c>
      <c r="P127" s="9"/>
      <c r="Q127" s="9">
        <v>3117541639</v>
      </c>
    </row>
    <row r="128" spans="1:17">
      <c r="A128" s="1" t="s">
        <v>128</v>
      </c>
      <c r="C128" s="9">
        <v>0</v>
      </c>
      <c r="D128" s="9"/>
      <c r="E128" s="9">
        <v>32135181593</v>
      </c>
      <c r="F128" s="9"/>
      <c r="G128" s="9">
        <v>0</v>
      </c>
      <c r="H128" s="9"/>
      <c r="I128" s="9">
        <v>32135181593</v>
      </c>
      <c r="J128" s="9"/>
      <c r="K128" s="9">
        <v>0</v>
      </c>
      <c r="L128" s="9"/>
      <c r="M128" s="9">
        <v>167682646503</v>
      </c>
      <c r="N128" s="9"/>
      <c r="O128" s="9">
        <v>0</v>
      </c>
      <c r="P128" s="9"/>
      <c r="Q128" s="9">
        <v>167682646503</v>
      </c>
    </row>
    <row r="129" spans="1:17">
      <c r="A129" s="1" t="s">
        <v>85</v>
      </c>
      <c r="C129" s="9">
        <v>0</v>
      </c>
      <c r="D129" s="9"/>
      <c r="E129" s="9">
        <v>2213023346</v>
      </c>
      <c r="F129" s="9"/>
      <c r="G129" s="9">
        <v>0</v>
      </c>
      <c r="H129" s="9"/>
      <c r="I129" s="9">
        <v>2213023346</v>
      </c>
      <c r="J129" s="9"/>
      <c r="K129" s="9">
        <v>0</v>
      </c>
      <c r="L129" s="9"/>
      <c r="M129" s="9">
        <v>10073557308</v>
      </c>
      <c r="N129" s="9"/>
      <c r="O129" s="9">
        <v>0</v>
      </c>
      <c r="P129" s="9"/>
      <c r="Q129" s="9">
        <v>10073557308</v>
      </c>
    </row>
    <row r="130" spans="1:17">
      <c r="A130" s="1" t="s">
        <v>196</v>
      </c>
      <c r="C130" s="9">
        <v>0</v>
      </c>
      <c r="D130" s="9"/>
      <c r="E130" s="9">
        <v>19968484026</v>
      </c>
      <c r="F130" s="9"/>
      <c r="G130" s="9">
        <v>0</v>
      </c>
      <c r="H130" s="9"/>
      <c r="I130" s="9">
        <v>19968484026</v>
      </c>
      <c r="J130" s="9"/>
      <c r="K130" s="9">
        <v>0</v>
      </c>
      <c r="L130" s="9"/>
      <c r="M130" s="9">
        <v>29712082126</v>
      </c>
      <c r="N130" s="9"/>
      <c r="O130" s="9">
        <v>0</v>
      </c>
      <c r="P130" s="9"/>
      <c r="Q130" s="9">
        <v>29712082126</v>
      </c>
    </row>
    <row r="131" spans="1:17">
      <c r="A131" s="1" t="s">
        <v>192</v>
      </c>
      <c r="C131" s="9">
        <v>0</v>
      </c>
      <c r="D131" s="9"/>
      <c r="E131" s="9">
        <v>23298160361</v>
      </c>
      <c r="F131" s="9"/>
      <c r="G131" s="9">
        <v>0</v>
      </c>
      <c r="H131" s="9"/>
      <c r="I131" s="9">
        <v>23298160361</v>
      </c>
      <c r="J131" s="9"/>
      <c r="K131" s="9">
        <v>0</v>
      </c>
      <c r="L131" s="9"/>
      <c r="M131" s="9">
        <v>34406936807</v>
      </c>
      <c r="N131" s="9"/>
      <c r="O131" s="9">
        <v>0</v>
      </c>
      <c r="P131" s="9"/>
      <c r="Q131" s="9">
        <v>34406936807</v>
      </c>
    </row>
    <row r="132" spans="1:17">
      <c r="A132" s="1" t="s">
        <v>97</v>
      </c>
      <c r="C132" s="9">
        <v>0</v>
      </c>
      <c r="D132" s="9"/>
      <c r="E132" s="9">
        <v>162442713025</v>
      </c>
      <c r="F132" s="9"/>
      <c r="G132" s="9">
        <v>0</v>
      </c>
      <c r="H132" s="9"/>
      <c r="I132" s="9">
        <v>162442713025</v>
      </c>
      <c r="J132" s="9"/>
      <c r="K132" s="9">
        <v>0</v>
      </c>
      <c r="L132" s="9"/>
      <c r="M132" s="9">
        <v>874099490227</v>
      </c>
      <c r="N132" s="9"/>
      <c r="O132" s="9">
        <v>0</v>
      </c>
      <c r="P132" s="9"/>
      <c r="Q132" s="9">
        <v>874099490227</v>
      </c>
    </row>
    <row r="133" spans="1:17" ht="22.5" thickBot="1">
      <c r="C133" s="4">
        <f>SUM(C8:C132)</f>
        <v>2136328892031</v>
      </c>
      <c r="E133" s="4">
        <f>SUM(E8:E132)</f>
        <v>2049620599155</v>
      </c>
      <c r="G133" s="4">
        <f>SUM(G8:G132)</f>
        <v>986339386787</v>
      </c>
      <c r="I133" s="4">
        <f>SUM(I8:I132)</f>
        <v>5172288877973</v>
      </c>
      <c r="K133" s="4">
        <f>SUM(K8:K132)</f>
        <v>15658844717707</v>
      </c>
      <c r="M133" s="4">
        <f>SUM(M8:M132)</f>
        <v>9011348648987</v>
      </c>
      <c r="O133" s="4">
        <f>SUM(O8:O132)</f>
        <v>3052626326865</v>
      </c>
      <c r="Q133" s="4">
        <f>SUM(Q8:Q132)</f>
        <v>27722819693559</v>
      </c>
    </row>
    <row r="134" spans="1:17" ht="22.5" thickTop="1"/>
    <row r="137" spans="1:17">
      <c r="E137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14" sqref="K14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2.5">
      <c r="A6" s="13" t="s">
        <v>507</v>
      </c>
      <c r="B6" s="13" t="s">
        <v>507</v>
      </c>
      <c r="C6" s="13" t="s">
        <v>507</v>
      </c>
      <c r="E6" s="13" t="s">
        <v>388</v>
      </c>
      <c r="F6" s="13" t="s">
        <v>388</v>
      </c>
      <c r="G6" s="13" t="s">
        <v>388</v>
      </c>
      <c r="I6" s="13" t="s">
        <v>389</v>
      </c>
      <c r="J6" s="13" t="s">
        <v>389</v>
      </c>
      <c r="K6" s="13" t="s">
        <v>389</v>
      </c>
    </row>
    <row r="7" spans="1:11" ht="22.5">
      <c r="A7" s="14" t="s">
        <v>508</v>
      </c>
      <c r="C7" s="14" t="s">
        <v>366</v>
      </c>
      <c r="E7" s="14" t="s">
        <v>509</v>
      </c>
      <c r="G7" s="14" t="s">
        <v>510</v>
      </c>
      <c r="I7" s="14" t="s">
        <v>509</v>
      </c>
      <c r="K7" s="14" t="s">
        <v>510</v>
      </c>
    </row>
    <row r="8" spans="1:11">
      <c r="A8" s="1" t="s">
        <v>372</v>
      </c>
      <c r="C8" s="1" t="s">
        <v>373</v>
      </c>
      <c r="E8" s="3">
        <v>155741</v>
      </c>
      <c r="G8" s="5">
        <f>E8/E13</f>
        <v>1.0529219605382475E-6</v>
      </c>
      <c r="I8" s="3">
        <v>23524583038</v>
      </c>
      <c r="K8" s="5">
        <f>I8/$I$13</f>
        <v>2.5421311955573522E-2</v>
      </c>
    </row>
    <row r="9" spans="1:11">
      <c r="A9" s="1" t="s">
        <v>376</v>
      </c>
      <c r="C9" s="1" t="s">
        <v>377</v>
      </c>
      <c r="E9" s="3">
        <v>137343088</v>
      </c>
      <c r="G9" s="5">
        <f>E9/E13</f>
        <v>9.2853875012576686E-4</v>
      </c>
      <c r="I9" s="3">
        <v>15267964261</v>
      </c>
      <c r="K9" s="5">
        <f t="shared" ref="K9:K12" si="0">I9/$I$13</f>
        <v>1.649898243800824E-2</v>
      </c>
    </row>
    <row r="10" spans="1:11">
      <c r="A10" s="1" t="s">
        <v>379</v>
      </c>
      <c r="C10" s="1" t="s">
        <v>380</v>
      </c>
      <c r="E10" s="3">
        <v>42452505398</v>
      </c>
      <c r="G10" s="5">
        <f>E10/$E$13</f>
        <v>0.28700968411287131</v>
      </c>
      <c r="I10" s="3">
        <v>126922166437</v>
      </c>
      <c r="K10" s="5">
        <f t="shared" si="0"/>
        <v>0.13715558664144178</v>
      </c>
    </row>
    <row r="11" spans="1:11">
      <c r="A11" s="1" t="s">
        <v>379</v>
      </c>
      <c r="C11" s="1" t="s">
        <v>382</v>
      </c>
      <c r="E11" s="3">
        <v>26912183177</v>
      </c>
      <c r="G11" s="5">
        <f t="shared" ref="G11:G12" si="1">E11/$E$13</f>
        <v>0.18194585030975324</v>
      </c>
      <c r="I11" s="3">
        <v>194111878861</v>
      </c>
      <c r="K11" s="5">
        <f t="shared" si="0"/>
        <v>0.209762639313819</v>
      </c>
    </row>
    <row r="12" spans="1:11">
      <c r="A12" s="1" t="s">
        <v>379</v>
      </c>
      <c r="C12" s="1" t="s">
        <v>384</v>
      </c>
      <c r="E12" s="3">
        <v>78410958904</v>
      </c>
      <c r="G12" s="5">
        <f t="shared" si="1"/>
        <v>0.53011487390528911</v>
      </c>
      <c r="I12" s="3">
        <v>565561643821</v>
      </c>
      <c r="K12" s="5">
        <f t="shared" si="0"/>
        <v>0.61116147965115741</v>
      </c>
    </row>
    <row r="13" spans="1:11" ht="22.5" thickBot="1">
      <c r="E13" s="4">
        <f>SUM(E8:E12)</f>
        <v>147913146308</v>
      </c>
      <c r="G13" s="7">
        <f>SUM(G8:G12)</f>
        <v>1</v>
      </c>
      <c r="I13" s="4">
        <f>SUM(I8:I12)</f>
        <v>925388236418</v>
      </c>
      <c r="K13" s="7">
        <f>SUM(K8:K12)</f>
        <v>1</v>
      </c>
    </row>
    <row r="14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G15" sqref="G15"/>
    </sheetView>
  </sheetViews>
  <sheetFormatPr defaultRowHeight="21.7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1" t="s">
        <v>0</v>
      </c>
      <c r="B2" s="11"/>
      <c r="C2" s="11"/>
      <c r="D2" s="11"/>
      <c r="E2" s="11"/>
    </row>
    <row r="3" spans="1:5" ht="22.5">
      <c r="A3" s="11" t="s">
        <v>386</v>
      </c>
      <c r="B3" s="11"/>
      <c r="C3" s="11"/>
      <c r="D3" s="11"/>
      <c r="E3" s="11"/>
    </row>
    <row r="4" spans="1:5" ht="22.5">
      <c r="A4" s="11" t="s">
        <v>2</v>
      </c>
      <c r="B4" s="11"/>
      <c r="C4" s="11"/>
      <c r="D4" s="11"/>
      <c r="E4" s="11"/>
    </row>
    <row r="5" spans="1:5" ht="22.5">
      <c r="C5" s="2"/>
      <c r="D5" s="2"/>
      <c r="E5" s="2" t="s">
        <v>543</v>
      </c>
    </row>
    <row r="6" spans="1:5" ht="22.5">
      <c r="A6" s="11" t="s">
        <v>511</v>
      </c>
      <c r="C6" s="13" t="s">
        <v>388</v>
      </c>
      <c r="D6" s="2"/>
      <c r="E6" s="13" t="s">
        <v>544</v>
      </c>
    </row>
    <row r="7" spans="1:5" ht="22.5">
      <c r="A7" s="13" t="s">
        <v>511</v>
      </c>
      <c r="C7" s="14" t="s">
        <v>369</v>
      </c>
      <c r="E7" s="14" t="s">
        <v>369</v>
      </c>
    </row>
    <row r="8" spans="1:5">
      <c r="A8" s="1" t="s">
        <v>512</v>
      </c>
      <c r="C8" s="3">
        <v>84371680</v>
      </c>
      <c r="E8" s="3">
        <v>8486637121</v>
      </c>
    </row>
    <row r="9" spans="1:5">
      <c r="A9" s="1" t="s">
        <v>513</v>
      </c>
      <c r="C9" s="3">
        <v>0</v>
      </c>
      <c r="E9" s="3">
        <v>360609078</v>
      </c>
    </row>
    <row r="10" spans="1:5" ht="23.25" thickBot="1">
      <c r="A10" s="2" t="s">
        <v>395</v>
      </c>
      <c r="C10" s="4">
        <v>84371680</v>
      </c>
      <c r="E10" s="4">
        <v>8847246199</v>
      </c>
    </row>
    <row r="11" spans="1:5" ht="22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9"/>
  <sheetViews>
    <sheetView rightToLeft="1" tabSelected="1" workbookViewId="0">
      <selection activeCell="C18" sqref="C18"/>
    </sheetView>
  </sheetViews>
  <sheetFormatPr defaultRowHeight="21.75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2.5">
      <c r="A6" s="11" t="s">
        <v>3</v>
      </c>
      <c r="C6" s="13" t="s">
        <v>546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>
      <c r="A7" s="11" t="s">
        <v>3</v>
      </c>
      <c r="C7" s="12" t="s">
        <v>7</v>
      </c>
      <c r="E7" s="12" t="s">
        <v>8</v>
      </c>
      <c r="G7" s="12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>
      <c r="A9" s="1" t="s">
        <v>15</v>
      </c>
      <c r="C9" s="9">
        <v>19939745</v>
      </c>
      <c r="D9" s="9"/>
      <c r="E9" s="9">
        <v>204038731264</v>
      </c>
      <c r="F9" s="9"/>
      <c r="G9" s="9">
        <v>294557175195.12903</v>
      </c>
      <c r="H9" s="9"/>
      <c r="I9" s="9">
        <v>0</v>
      </c>
      <c r="J9" s="9"/>
      <c r="K9" s="9">
        <v>0</v>
      </c>
      <c r="L9" s="9"/>
      <c r="M9" s="9">
        <v>-3871461</v>
      </c>
      <c r="N9" s="9"/>
      <c r="O9" s="9">
        <v>58508492811</v>
      </c>
      <c r="P9" s="9"/>
      <c r="Q9" s="9">
        <v>16068284</v>
      </c>
      <c r="R9" s="9"/>
      <c r="S9" s="9">
        <v>15080</v>
      </c>
      <c r="T9" s="9"/>
      <c r="U9" s="9">
        <v>164422979376</v>
      </c>
      <c r="V9" s="9"/>
      <c r="W9" s="9">
        <v>241042927489.62</v>
      </c>
      <c r="Y9" s="5">
        <v>9.1830138249535435E-4</v>
      </c>
    </row>
    <row r="10" spans="1:25">
      <c r="A10" s="1" t="s">
        <v>16</v>
      </c>
      <c r="C10" s="9">
        <v>680000</v>
      </c>
      <c r="D10" s="9"/>
      <c r="E10" s="9">
        <v>37402524</v>
      </c>
      <c r="F10" s="9"/>
      <c r="G10" s="9">
        <v>40797246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0</v>
      </c>
      <c r="R10" s="9"/>
      <c r="S10" s="9">
        <v>0</v>
      </c>
      <c r="T10" s="9"/>
      <c r="U10" s="9">
        <v>0</v>
      </c>
      <c r="V10" s="9"/>
      <c r="W10" s="9">
        <v>0</v>
      </c>
      <c r="Y10" s="5">
        <v>0</v>
      </c>
    </row>
    <row r="11" spans="1:25">
      <c r="A11" s="1" t="s">
        <v>17</v>
      </c>
      <c r="C11" s="9">
        <v>27500000</v>
      </c>
      <c r="D11" s="9"/>
      <c r="E11" s="9">
        <v>3672510751</v>
      </c>
      <c r="F11" s="9"/>
      <c r="G11" s="9">
        <v>4042227131.25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27500000</v>
      </c>
      <c r="R11" s="9"/>
      <c r="S11" s="9">
        <v>231</v>
      </c>
      <c r="T11" s="9"/>
      <c r="U11" s="9">
        <v>3672510751</v>
      </c>
      <c r="V11" s="9"/>
      <c r="W11" s="9">
        <v>6352071206.25</v>
      </c>
      <c r="Y11" s="5">
        <v>2.4199489406962578E-5</v>
      </c>
    </row>
    <row r="12" spans="1:25">
      <c r="A12" s="1" t="s">
        <v>18</v>
      </c>
      <c r="C12" s="9">
        <v>2000000</v>
      </c>
      <c r="D12" s="9"/>
      <c r="E12" s="9">
        <v>3279055453</v>
      </c>
      <c r="F12" s="9"/>
      <c r="G12" s="9">
        <v>2876880624</v>
      </c>
      <c r="H12" s="9"/>
      <c r="I12" s="9">
        <v>0</v>
      </c>
      <c r="J12" s="9"/>
      <c r="K12" s="9">
        <v>0</v>
      </c>
      <c r="L12" s="9"/>
      <c r="M12" s="9">
        <v>-2000000</v>
      </c>
      <c r="N12" s="9"/>
      <c r="O12" s="9">
        <v>2278470231</v>
      </c>
      <c r="P12" s="9"/>
      <c r="Q12" s="9">
        <v>0</v>
      </c>
      <c r="R12" s="9"/>
      <c r="S12" s="9">
        <v>0</v>
      </c>
      <c r="T12" s="9"/>
      <c r="U12" s="9">
        <v>0</v>
      </c>
      <c r="V12" s="9"/>
      <c r="W12" s="9">
        <v>0</v>
      </c>
      <c r="Y12" s="5">
        <v>0</v>
      </c>
    </row>
    <row r="13" spans="1:25">
      <c r="A13" s="1" t="s">
        <v>19</v>
      </c>
      <c r="C13" s="9">
        <v>1135000</v>
      </c>
      <c r="D13" s="9"/>
      <c r="E13" s="9">
        <v>3134516548</v>
      </c>
      <c r="F13" s="9"/>
      <c r="G13" s="9">
        <v>2788793563.4000001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1135000</v>
      </c>
      <c r="R13" s="9"/>
      <c r="S13" s="9">
        <v>1994</v>
      </c>
      <c r="T13" s="9"/>
      <c r="U13" s="9">
        <v>3134516548</v>
      </c>
      <c r="V13" s="9"/>
      <c r="W13" s="9">
        <v>2251358042.6799998</v>
      </c>
      <c r="Y13" s="5">
        <v>8.5770000581083552E-6</v>
      </c>
    </row>
    <row r="14" spans="1:25">
      <c r="A14" s="1" t="s">
        <v>20</v>
      </c>
      <c r="C14" s="9">
        <v>1518000</v>
      </c>
      <c r="D14" s="9"/>
      <c r="E14" s="9">
        <v>8056129115</v>
      </c>
      <c r="F14" s="9"/>
      <c r="G14" s="9">
        <v>7942936092.96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1518000</v>
      </c>
      <c r="R14" s="9"/>
      <c r="S14" s="9">
        <v>4343</v>
      </c>
      <c r="T14" s="9"/>
      <c r="U14" s="9">
        <v>8056129115</v>
      </c>
      <c r="V14" s="9"/>
      <c r="W14" s="9">
        <v>6558207500.3280001</v>
      </c>
      <c r="Y14" s="5">
        <v>2.4984806967638355E-5</v>
      </c>
    </row>
    <row r="15" spans="1:25">
      <c r="A15" s="1" t="s">
        <v>21</v>
      </c>
      <c r="C15" s="9">
        <v>1344000</v>
      </c>
      <c r="D15" s="9"/>
      <c r="E15" s="9">
        <v>18793853810</v>
      </c>
      <c r="F15" s="9"/>
      <c r="G15" s="9">
        <v>18222949731.84</v>
      </c>
      <c r="H15" s="9"/>
      <c r="I15" s="9">
        <v>0</v>
      </c>
      <c r="J15" s="9"/>
      <c r="K15" s="9">
        <v>0</v>
      </c>
      <c r="L15" s="9"/>
      <c r="M15" s="9">
        <v>-38000</v>
      </c>
      <c r="N15" s="9"/>
      <c r="O15" s="9">
        <v>462477474</v>
      </c>
      <c r="P15" s="9"/>
      <c r="Q15" s="9">
        <v>1306000</v>
      </c>
      <c r="R15" s="9"/>
      <c r="S15" s="9">
        <v>10310</v>
      </c>
      <c r="T15" s="9"/>
      <c r="U15" s="9">
        <v>18262479968</v>
      </c>
      <c r="V15" s="9"/>
      <c r="W15" s="9">
        <v>13394465711.92</v>
      </c>
      <c r="Y15" s="5">
        <v>5.1028903893363295E-5</v>
      </c>
    </row>
    <row r="16" spans="1:25">
      <c r="A16" s="1" t="s">
        <v>22</v>
      </c>
      <c r="C16" s="9">
        <v>900968</v>
      </c>
      <c r="D16" s="9"/>
      <c r="E16" s="9">
        <v>109157441953</v>
      </c>
      <c r="F16" s="9"/>
      <c r="G16" s="9">
        <v>144817325515.448</v>
      </c>
      <c r="H16" s="9"/>
      <c r="I16" s="9">
        <v>0</v>
      </c>
      <c r="J16" s="9"/>
      <c r="K16" s="9">
        <v>0</v>
      </c>
      <c r="L16" s="9"/>
      <c r="M16" s="9">
        <v>-900968</v>
      </c>
      <c r="N16" s="9"/>
      <c r="O16" s="9">
        <v>134716501150</v>
      </c>
      <c r="P16" s="9"/>
      <c r="Q16" s="9">
        <v>0</v>
      </c>
      <c r="R16" s="9"/>
      <c r="S16" s="9">
        <v>0</v>
      </c>
      <c r="T16" s="9"/>
      <c r="U16" s="9">
        <v>0</v>
      </c>
      <c r="V16" s="9"/>
      <c r="W16" s="9">
        <v>0</v>
      </c>
      <c r="Y16" s="5">
        <v>0</v>
      </c>
    </row>
    <row r="17" spans="1:25">
      <c r="A17" s="1" t="s">
        <v>23</v>
      </c>
      <c r="C17" s="9">
        <v>8438207</v>
      </c>
      <c r="D17" s="9"/>
      <c r="E17" s="9">
        <v>38992954547</v>
      </c>
      <c r="F17" s="9"/>
      <c r="G17" s="9">
        <v>46839033660.226303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8438207</v>
      </c>
      <c r="R17" s="9"/>
      <c r="S17" s="9">
        <v>5440</v>
      </c>
      <c r="T17" s="9"/>
      <c r="U17" s="9">
        <v>38992954547</v>
      </c>
      <c r="V17" s="9"/>
      <c r="W17" s="9">
        <v>45663860772.693802</v>
      </c>
      <c r="Y17" s="5">
        <v>1.7396563721806715E-4</v>
      </c>
    </row>
    <row r="18" spans="1:25">
      <c r="A18" s="1" t="s">
        <v>24</v>
      </c>
      <c r="C18" s="9">
        <v>7505000</v>
      </c>
      <c r="D18" s="9"/>
      <c r="E18" s="9">
        <v>12245786051</v>
      </c>
      <c r="F18" s="9"/>
      <c r="G18" s="9">
        <v>10713371139.1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7505000</v>
      </c>
      <c r="R18" s="9"/>
      <c r="S18" s="9">
        <v>1243</v>
      </c>
      <c r="T18" s="9"/>
      <c r="U18" s="9">
        <v>12245786051</v>
      </c>
      <c r="V18" s="9"/>
      <c r="W18" s="9">
        <v>9279944477.9799995</v>
      </c>
      <c r="Y18" s="5">
        <v>3.5353809930706783E-5</v>
      </c>
    </row>
    <row r="19" spans="1:25">
      <c r="A19" s="1" t="s">
        <v>25</v>
      </c>
      <c r="C19" s="9">
        <v>7359000</v>
      </c>
      <c r="D19" s="9"/>
      <c r="E19" s="9">
        <v>23486178325</v>
      </c>
      <c r="F19" s="9"/>
      <c r="G19" s="9">
        <v>21068477131.944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7359000</v>
      </c>
      <c r="R19" s="9"/>
      <c r="S19" s="9">
        <v>2366</v>
      </c>
      <c r="T19" s="9"/>
      <c r="U19" s="9">
        <v>23486178325</v>
      </c>
      <c r="V19" s="9"/>
      <c r="W19" s="9">
        <v>17320367232.167999</v>
      </c>
      <c r="Y19" s="5">
        <v>6.5985413221933409E-5</v>
      </c>
    </row>
    <row r="20" spans="1:25">
      <c r="A20" s="1" t="s">
        <v>26</v>
      </c>
      <c r="C20" s="9">
        <v>666927000</v>
      </c>
      <c r="D20" s="9"/>
      <c r="E20" s="9">
        <v>660338502733</v>
      </c>
      <c r="F20" s="9"/>
      <c r="G20" s="9">
        <v>637566133723.88403</v>
      </c>
      <c r="H20" s="9"/>
      <c r="I20" s="9">
        <v>5000000</v>
      </c>
      <c r="J20" s="9"/>
      <c r="K20" s="9">
        <v>5755185243</v>
      </c>
      <c r="L20" s="9"/>
      <c r="M20" s="9">
        <v>-6958000</v>
      </c>
      <c r="N20" s="9"/>
      <c r="O20" s="9">
        <v>8654221487</v>
      </c>
      <c r="P20" s="9"/>
      <c r="Q20" s="9">
        <v>664969000</v>
      </c>
      <c r="R20" s="9"/>
      <c r="S20" s="9">
        <v>966</v>
      </c>
      <c r="T20" s="9"/>
      <c r="U20" s="9">
        <v>659198420678</v>
      </c>
      <c r="V20" s="9"/>
      <c r="W20" s="9">
        <v>639001795637.68799</v>
      </c>
      <c r="Y20" s="5">
        <v>2.4344055163218669E-3</v>
      </c>
    </row>
    <row r="21" spans="1:25">
      <c r="A21" s="1" t="s">
        <v>27</v>
      </c>
      <c r="C21" s="9">
        <v>6961521</v>
      </c>
      <c r="D21" s="9"/>
      <c r="E21" s="9">
        <v>39134779523</v>
      </c>
      <c r="F21" s="9"/>
      <c r="G21" s="9">
        <v>58517316121.391403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6961521</v>
      </c>
      <c r="R21" s="9"/>
      <c r="S21" s="9">
        <v>8270</v>
      </c>
      <c r="T21" s="9"/>
      <c r="U21" s="9">
        <v>39134779523</v>
      </c>
      <c r="V21" s="9"/>
      <c r="W21" s="9">
        <v>57270793411.113197</v>
      </c>
      <c r="Y21" s="5">
        <v>2.1818457531095093E-4</v>
      </c>
    </row>
    <row r="22" spans="1:25">
      <c r="A22" s="1" t="s">
        <v>28</v>
      </c>
      <c r="C22" s="9">
        <v>1081281</v>
      </c>
      <c r="D22" s="9"/>
      <c r="E22" s="9">
        <v>4380180482</v>
      </c>
      <c r="F22" s="9"/>
      <c r="G22" s="9">
        <v>7421833634.2307997</v>
      </c>
      <c r="H22" s="9"/>
      <c r="I22" s="9">
        <v>0</v>
      </c>
      <c r="J22" s="9"/>
      <c r="K22" s="9">
        <v>0</v>
      </c>
      <c r="L22" s="9"/>
      <c r="M22" s="9">
        <v>-1081281</v>
      </c>
      <c r="N22" s="9"/>
      <c r="O22" s="9">
        <v>7410747888</v>
      </c>
      <c r="P22" s="9"/>
      <c r="Q22" s="9">
        <v>0</v>
      </c>
      <c r="R22" s="9"/>
      <c r="S22" s="9">
        <v>0</v>
      </c>
      <c r="T22" s="9"/>
      <c r="U22" s="9">
        <v>0</v>
      </c>
      <c r="V22" s="9"/>
      <c r="W22" s="9">
        <v>0</v>
      </c>
      <c r="Y22" s="5">
        <v>0</v>
      </c>
    </row>
    <row r="23" spans="1:25">
      <c r="A23" s="1" t="s">
        <v>29</v>
      </c>
      <c r="C23" s="9">
        <v>1813499</v>
      </c>
      <c r="D23" s="9"/>
      <c r="E23" s="9">
        <v>24221506951</v>
      </c>
      <c r="F23" s="9"/>
      <c r="G23" s="9">
        <v>39977039483.372498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1813499</v>
      </c>
      <c r="R23" s="9"/>
      <c r="S23" s="9">
        <v>23150</v>
      </c>
      <c r="T23" s="9"/>
      <c r="U23" s="9">
        <v>24221506951</v>
      </c>
      <c r="V23" s="9"/>
      <c r="W23" s="9">
        <v>41763017330.328201</v>
      </c>
      <c r="Y23" s="5">
        <v>1.5910459166352986E-4</v>
      </c>
    </row>
    <row r="24" spans="1:25">
      <c r="A24" s="1" t="s">
        <v>30</v>
      </c>
      <c r="C24" s="9">
        <v>240000</v>
      </c>
      <c r="D24" s="9"/>
      <c r="E24" s="9">
        <v>5048239723</v>
      </c>
      <c r="F24" s="9"/>
      <c r="G24" s="9">
        <v>13711141430.4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240000</v>
      </c>
      <c r="R24" s="9"/>
      <c r="S24" s="9">
        <v>52380</v>
      </c>
      <c r="T24" s="9"/>
      <c r="U24" s="9">
        <v>5048239723</v>
      </c>
      <c r="V24" s="9"/>
      <c r="W24" s="9">
        <v>12505477766.4</v>
      </c>
      <c r="Y24" s="5">
        <v>4.7642125994941547E-5</v>
      </c>
    </row>
    <row r="25" spans="1:25">
      <c r="A25" s="1" t="s">
        <v>31</v>
      </c>
      <c r="C25" s="9">
        <v>101602895</v>
      </c>
      <c r="D25" s="9"/>
      <c r="E25" s="9">
        <v>1474243875877</v>
      </c>
      <c r="F25" s="9"/>
      <c r="G25" s="9">
        <v>1545955339022.3601</v>
      </c>
      <c r="H25" s="9"/>
      <c r="I25" s="9">
        <v>12326122</v>
      </c>
      <c r="J25" s="9"/>
      <c r="K25" s="9">
        <v>184947091684</v>
      </c>
      <c r="L25" s="9"/>
      <c r="M25" s="9">
        <v>0</v>
      </c>
      <c r="N25" s="9"/>
      <c r="O25" s="9">
        <v>0</v>
      </c>
      <c r="P25" s="9"/>
      <c r="Q25" s="9">
        <v>113929017</v>
      </c>
      <c r="R25" s="9"/>
      <c r="S25" s="9">
        <v>13820</v>
      </c>
      <c r="T25" s="9"/>
      <c r="U25" s="9">
        <v>1659190967561</v>
      </c>
      <c r="V25" s="9"/>
      <c r="W25" s="9">
        <v>1574050282720.74</v>
      </c>
      <c r="Y25" s="5">
        <v>5.9966602870018008E-3</v>
      </c>
    </row>
    <row r="26" spans="1:25">
      <c r="A26" s="1" t="s">
        <v>32</v>
      </c>
      <c r="C26" s="9">
        <v>320000</v>
      </c>
      <c r="D26" s="9"/>
      <c r="E26" s="9">
        <v>6403165278</v>
      </c>
      <c r="F26" s="9"/>
      <c r="G26" s="9">
        <v>5813702622.3999996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320000</v>
      </c>
      <c r="R26" s="9"/>
      <c r="S26" s="9">
        <v>16889</v>
      </c>
      <c r="T26" s="9"/>
      <c r="U26" s="9">
        <v>6403165278</v>
      </c>
      <c r="V26" s="9"/>
      <c r="W26" s="9">
        <v>5402939723.1999998</v>
      </c>
      <c r="Y26" s="5">
        <v>2.0583582638272117E-5</v>
      </c>
    </row>
    <row r="27" spans="1:25">
      <c r="A27" s="1" t="s">
        <v>33</v>
      </c>
      <c r="C27" s="9">
        <v>386266096</v>
      </c>
      <c r="D27" s="9"/>
      <c r="E27" s="9">
        <v>4188053324281</v>
      </c>
      <c r="F27" s="9"/>
      <c r="G27" s="9">
        <v>4457510747840</v>
      </c>
      <c r="H27" s="9"/>
      <c r="I27" s="9">
        <v>17079419</v>
      </c>
      <c r="J27" s="9"/>
      <c r="K27" s="9">
        <v>199999996490</v>
      </c>
      <c r="L27" s="9"/>
      <c r="M27" s="9">
        <v>-185071969</v>
      </c>
      <c r="N27" s="9"/>
      <c r="O27" s="9">
        <v>2150000053092</v>
      </c>
      <c r="P27" s="9"/>
      <c r="Q27" s="9">
        <v>218273546</v>
      </c>
      <c r="R27" s="9"/>
      <c r="S27" s="9">
        <v>11809</v>
      </c>
      <c r="T27" s="9"/>
      <c r="U27" s="9">
        <v>2381428139248</v>
      </c>
      <c r="V27" s="9"/>
      <c r="W27" s="9">
        <v>2577592304714</v>
      </c>
      <c r="Y27" s="5">
        <v>9.8198549178763316E-3</v>
      </c>
    </row>
    <row r="28" spans="1:25">
      <c r="A28" s="1" t="s">
        <v>34</v>
      </c>
      <c r="C28" s="9">
        <v>7362388</v>
      </c>
      <c r="D28" s="9"/>
      <c r="E28" s="9">
        <v>2227730735256</v>
      </c>
      <c r="F28" s="9"/>
      <c r="G28" s="9">
        <v>3025719419887.21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7362388</v>
      </c>
      <c r="R28" s="9"/>
      <c r="S28" s="9">
        <v>377387</v>
      </c>
      <c r="T28" s="9"/>
      <c r="U28" s="9">
        <v>2227730735256</v>
      </c>
      <c r="V28" s="9"/>
      <c r="W28" s="9">
        <v>2777677656342.7598</v>
      </c>
      <c r="Y28" s="5">
        <v>1.0582120199547669E-2</v>
      </c>
    </row>
    <row r="29" spans="1:25">
      <c r="A29" s="1" t="s">
        <v>35</v>
      </c>
      <c r="C29" s="9">
        <v>2716500</v>
      </c>
      <c r="D29" s="9"/>
      <c r="E29" s="9">
        <v>442979264946</v>
      </c>
      <c r="F29" s="9"/>
      <c r="G29" s="9">
        <v>830738278000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2716500</v>
      </c>
      <c r="R29" s="9"/>
      <c r="S29" s="9">
        <v>299702</v>
      </c>
      <c r="T29" s="9"/>
      <c r="U29" s="9">
        <v>442979264946</v>
      </c>
      <c r="V29" s="9"/>
      <c r="W29" s="9">
        <v>814140463000</v>
      </c>
      <c r="Y29" s="5">
        <v>3.1016314002845105E-3</v>
      </c>
    </row>
    <row r="30" spans="1:25">
      <c r="A30" s="1" t="s">
        <v>36</v>
      </c>
      <c r="C30" s="9">
        <v>634445</v>
      </c>
      <c r="D30" s="9"/>
      <c r="E30" s="9">
        <v>139230559570</v>
      </c>
      <c r="F30" s="9"/>
      <c r="G30" s="9">
        <v>222270776855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634445</v>
      </c>
      <c r="R30" s="9"/>
      <c r="S30" s="9">
        <v>326842</v>
      </c>
      <c r="T30" s="9"/>
      <c r="U30" s="9">
        <v>139230559570</v>
      </c>
      <c r="V30" s="9"/>
      <c r="W30" s="9">
        <v>207363222690</v>
      </c>
      <c r="Y30" s="5">
        <v>7.899917913298624E-4</v>
      </c>
    </row>
    <row r="31" spans="1:25">
      <c r="A31" s="1" t="s">
        <v>37</v>
      </c>
      <c r="C31" s="9">
        <v>255511</v>
      </c>
      <c r="D31" s="9"/>
      <c r="E31" s="9">
        <v>686840044421</v>
      </c>
      <c r="F31" s="9"/>
      <c r="G31" s="9">
        <v>1438040161545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255511</v>
      </c>
      <c r="R31" s="9"/>
      <c r="S31" s="9">
        <v>5299204</v>
      </c>
      <c r="T31" s="9"/>
      <c r="U31" s="9">
        <v>686840044421</v>
      </c>
      <c r="V31" s="9"/>
      <c r="W31" s="9">
        <v>1354004893244</v>
      </c>
      <c r="Y31" s="5">
        <v>5.1583532374123841E-3</v>
      </c>
    </row>
    <row r="32" spans="1:25">
      <c r="A32" s="1" t="s">
        <v>38</v>
      </c>
      <c r="C32" s="9">
        <v>12403909</v>
      </c>
      <c r="D32" s="9"/>
      <c r="E32" s="9">
        <v>893079667943</v>
      </c>
      <c r="F32" s="9"/>
      <c r="G32" s="9">
        <v>846873163941.71399</v>
      </c>
      <c r="H32" s="9"/>
      <c r="I32" s="9">
        <v>9969899</v>
      </c>
      <c r="J32" s="9"/>
      <c r="K32" s="9">
        <v>674835798418</v>
      </c>
      <c r="L32" s="9"/>
      <c r="M32" s="9">
        <v>-33480</v>
      </c>
      <c r="N32" s="9"/>
      <c r="O32" s="9">
        <v>2256499408</v>
      </c>
      <c r="P32" s="9"/>
      <c r="Q32" s="9">
        <v>22340328</v>
      </c>
      <c r="R32" s="9"/>
      <c r="S32" s="9">
        <v>66955</v>
      </c>
      <c r="T32" s="9"/>
      <c r="U32" s="9">
        <v>1565526064070</v>
      </c>
      <c r="V32" s="9"/>
      <c r="W32" s="9">
        <v>1495067460367.6499</v>
      </c>
      <c r="Y32" s="5">
        <v>5.6957593822724931E-3</v>
      </c>
    </row>
    <row r="33" spans="1:25">
      <c r="A33" s="1" t="s">
        <v>39</v>
      </c>
      <c r="C33" s="9">
        <v>1628850</v>
      </c>
      <c r="D33" s="9"/>
      <c r="E33" s="9">
        <v>15823473825</v>
      </c>
      <c r="F33" s="9"/>
      <c r="G33" s="9">
        <v>39114871744.907997</v>
      </c>
      <c r="H33" s="9"/>
      <c r="I33" s="9">
        <v>0</v>
      </c>
      <c r="J33" s="9"/>
      <c r="K33" s="9">
        <v>0</v>
      </c>
      <c r="L33" s="9"/>
      <c r="M33" s="9">
        <v>-1628850</v>
      </c>
      <c r="N33" s="9"/>
      <c r="O33" s="9">
        <v>41286119901</v>
      </c>
      <c r="P33" s="9"/>
      <c r="Q33" s="9">
        <v>0</v>
      </c>
      <c r="R33" s="9"/>
      <c r="S33" s="9">
        <v>0</v>
      </c>
      <c r="T33" s="9"/>
      <c r="U33" s="9">
        <v>0</v>
      </c>
      <c r="V33" s="9"/>
      <c r="W33" s="9">
        <v>0</v>
      </c>
      <c r="Y33" s="5">
        <v>0</v>
      </c>
    </row>
    <row r="34" spans="1:25">
      <c r="A34" s="1" t="s">
        <v>40</v>
      </c>
      <c r="C34" s="9">
        <v>1020447</v>
      </c>
      <c r="D34" s="9"/>
      <c r="E34" s="9">
        <v>2416463354</v>
      </c>
      <c r="F34" s="9"/>
      <c r="G34" s="9">
        <v>4582216033.3211803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1020447</v>
      </c>
      <c r="R34" s="9"/>
      <c r="S34" s="9">
        <v>4041</v>
      </c>
      <c r="T34" s="9"/>
      <c r="U34" s="9">
        <v>2416463354</v>
      </c>
      <c r="V34" s="9"/>
      <c r="W34" s="9">
        <v>4102068008.5624399</v>
      </c>
      <c r="Y34" s="5">
        <v>1.5627650902618034E-5</v>
      </c>
    </row>
    <row r="35" spans="1:25">
      <c r="A35" s="1" t="s">
        <v>41</v>
      </c>
      <c r="C35" s="9">
        <v>496461</v>
      </c>
      <c r="D35" s="9"/>
      <c r="E35" s="9">
        <v>3042111235</v>
      </c>
      <c r="F35" s="9"/>
      <c r="G35" s="9">
        <v>2795278740.7087202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496461</v>
      </c>
      <c r="R35" s="9"/>
      <c r="S35" s="9">
        <v>4960</v>
      </c>
      <c r="T35" s="9"/>
      <c r="U35" s="9">
        <v>3042111235</v>
      </c>
      <c r="V35" s="9"/>
      <c r="W35" s="9">
        <v>2449572889.3843198</v>
      </c>
      <c r="Y35" s="5">
        <v>9.3321392760699367E-6</v>
      </c>
    </row>
    <row r="36" spans="1:25">
      <c r="A36" s="1" t="s">
        <v>42</v>
      </c>
      <c r="C36" s="9">
        <v>10899029</v>
      </c>
      <c r="D36" s="9"/>
      <c r="E36" s="9">
        <v>276837043194</v>
      </c>
      <c r="F36" s="9"/>
      <c r="G36" s="9">
        <v>368738082285.95599</v>
      </c>
      <c r="H36" s="9"/>
      <c r="I36" s="9">
        <v>0</v>
      </c>
      <c r="J36" s="9"/>
      <c r="K36" s="9">
        <v>0</v>
      </c>
      <c r="L36" s="9"/>
      <c r="M36" s="9">
        <v>-286998</v>
      </c>
      <c r="N36" s="9"/>
      <c r="O36" s="9">
        <v>10524257907</v>
      </c>
      <c r="P36" s="9"/>
      <c r="Q36" s="9">
        <v>10612031</v>
      </c>
      <c r="R36" s="9"/>
      <c r="S36" s="9">
        <v>29110</v>
      </c>
      <c r="T36" s="9"/>
      <c r="U36" s="9">
        <v>269547249057</v>
      </c>
      <c r="V36" s="9"/>
      <c r="W36" s="9">
        <v>307301208399.24103</v>
      </c>
      <c r="Y36" s="5">
        <v>1.1707255942104676E-3</v>
      </c>
    </row>
    <row r="37" spans="1:25" ht="22.5" thickBot="1">
      <c r="E37" s="4">
        <f>SUM(E9:E36)</f>
        <v>11514697498933</v>
      </c>
      <c r="G37" s="4">
        <f>SUM(G9:G36)</f>
        <v>14099255469943.154</v>
      </c>
      <c r="K37" s="4">
        <f>SUM(K9:K36)</f>
        <v>1065538071835</v>
      </c>
      <c r="O37" s="4">
        <f>SUM(O9:O36)</f>
        <v>2416097841349</v>
      </c>
      <c r="U37" s="4">
        <f>SUM(U9:U36)</f>
        <v>10384211245552</v>
      </c>
      <c r="W37" s="4">
        <f>SUM(W9:W36)</f>
        <v>12211556358678.707</v>
      </c>
      <c r="Y37" s="6">
        <f>SUM(Y9:Y36)</f>
        <v>4.6522373435235909E-2</v>
      </c>
    </row>
    <row r="38" spans="1:25" ht="22.5" thickTop="1"/>
    <row r="39" spans="1:25">
      <c r="Y39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K14" sqref="K14"/>
    </sheetView>
  </sheetViews>
  <sheetFormatPr defaultRowHeight="21.75"/>
  <cols>
    <col min="1" max="1" width="29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2.5">
      <c r="A6" s="11" t="s">
        <v>3</v>
      </c>
      <c r="B6" s="2"/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J6" s="2"/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22.5">
      <c r="A7" s="13" t="s">
        <v>3</v>
      </c>
      <c r="B7" s="2"/>
      <c r="C7" s="14" t="s">
        <v>43</v>
      </c>
      <c r="D7" s="2"/>
      <c r="E7" s="14" t="s">
        <v>44</v>
      </c>
      <c r="F7" s="2"/>
      <c r="G7" s="14" t="s">
        <v>45</v>
      </c>
      <c r="H7" s="2"/>
      <c r="I7" s="14" t="s">
        <v>46</v>
      </c>
      <c r="J7" s="2"/>
      <c r="K7" s="14" t="s">
        <v>43</v>
      </c>
      <c r="L7" s="2"/>
      <c r="M7" s="14" t="s">
        <v>44</v>
      </c>
      <c r="N7" s="2"/>
      <c r="O7" s="14" t="s">
        <v>45</v>
      </c>
      <c r="P7" s="2"/>
      <c r="Q7" s="14" t="s">
        <v>46</v>
      </c>
    </row>
    <row r="8" spans="1:17">
      <c r="A8" s="1" t="s">
        <v>47</v>
      </c>
      <c r="C8" s="3">
        <v>600000000</v>
      </c>
      <c r="E8" s="3">
        <v>1000</v>
      </c>
      <c r="G8" s="1" t="s">
        <v>48</v>
      </c>
      <c r="I8" s="3">
        <v>1</v>
      </c>
      <c r="K8" s="3">
        <v>600000000</v>
      </c>
      <c r="M8" s="3">
        <v>1000</v>
      </c>
      <c r="O8" s="1" t="s">
        <v>48</v>
      </c>
      <c r="Q8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6"/>
  <sheetViews>
    <sheetView rightToLeft="1" topLeftCell="D1" workbookViewId="0">
      <selection activeCell="G14" sqref="G14:AE15"/>
    </sheetView>
  </sheetViews>
  <sheetFormatPr defaultRowHeight="21.75"/>
  <cols>
    <col min="1" max="1" width="34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8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22.5">
      <c r="A6" s="13" t="s">
        <v>49</v>
      </c>
      <c r="B6" s="13" t="s">
        <v>49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3" t="s">
        <v>49</v>
      </c>
      <c r="K6" s="13" t="s">
        <v>49</v>
      </c>
      <c r="L6" s="13" t="s">
        <v>49</v>
      </c>
      <c r="M6" s="13" t="s">
        <v>49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>
      <c r="A7" s="12" t="s">
        <v>50</v>
      </c>
      <c r="C7" s="12" t="s">
        <v>51</v>
      </c>
      <c r="E7" s="12" t="s">
        <v>52</v>
      </c>
      <c r="G7" s="12" t="s">
        <v>53</v>
      </c>
      <c r="I7" s="12" t="s">
        <v>54</v>
      </c>
      <c r="K7" s="12" t="s">
        <v>55</v>
      </c>
      <c r="M7" s="12" t="s">
        <v>46</v>
      </c>
      <c r="O7" s="12" t="s">
        <v>7</v>
      </c>
      <c r="Q7" s="12" t="s">
        <v>8</v>
      </c>
      <c r="S7" s="12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2" t="s">
        <v>7</v>
      </c>
      <c r="AE7" s="12" t="s">
        <v>56</v>
      </c>
      <c r="AG7" s="12" t="s">
        <v>8</v>
      </c>
      <c r="AI7" s="12" t="s">
        <v>9</v>
      </c>
      <c r="AK7" s="12" t="s">
        <v>13</v>
      </c>
    </row>
    <row r="8" spans="1:37" ht="22.5">
      <c r="A8" s="13" t="s">
        <v>50</v>
      </c>
      <c r="C8" s="13" t="s">
        <v>51</v>
      </c>
      <c r="E8" s="13" t="s">
        <v>52</v>
      </c>
      <c r="G8" s="13" t="s">
        <v>53</v>
      </c>
      <c r="I8" s="13" t="s">
        <v>54</v>
      </c>
      <c r="K8" s="13" t="s">
        <v>55</v>
      </c>
      <c r="M8" s="13" t="s">
        <v>46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56</v>
      </c>
      <c r="AG8" s="13" t="s">
        <v>8</v>
      </c>
      <c r="AI8" s="13" t="s">
        <v>9</v>
      </c>
      <c r="AK8" s="13" t="s">
        <v>13</v>
      </c>
    </row>
    <row r="9" spans="1:37">
      <c r="A9" s="1" t="s">
        <v>57</v>
      </c>
      <c r="C9" s="1" t="s">
        <v>58</v>
      </c>
      <c r="E9" s="1" t="s">
        <v>58</v>
      </c>
      <c r="G9" s="1" t="s">
        <v>59</v>
      </c>
      <c r="I9" s="1" t="s">
        <v>60</v>
      </c>
      <c r="K9" s="3">
        <v>0</v>
      </c>
      <c r="M9" s="3">
        <v>0</v>
      </c>
      <c r="O9" s="3">
        <v>1500000</v>
      </c>
      <c r="Q9" s="3">
        <v>3090544763856</v>
      </c>
      <c r="S9" s="3">
        <v>3223605392355</v>
      </c>
      <c r="U9" s="3">
        <v>0</v>
      </c>
      <c r="W9" s="3">
        <v>0</v>
      </c>
      <c r="Y9" s="3">
        <v>0</v>
      </c>
      <c r="AA9" s="3">
        <v>0</v>
      </c>
      <c r="AC9" s="3">
        <v>1500000</v>
      </c>
      <c r="AE9" s="3">
        <v>2187999</v>
      </c>
      <c r="AG9" s="3">
        <v>3090544763856</v>
      </c>
      <c r="AI9" s="3">
        <v>3281491073283</v>
      </c>
      <c r="AK9" s="5">
        <v>1.2501498470108435E-2</v>
      </c>
    </row>
    <row r="10" spans="1:37">
      <c r="A10" s="1" t="s">
        <v>61</v>
      </c>
      <c r="C10" s="1" t="s">
        <v>58</v>
      </c>
      <c r="E10" s="1" t="s">
        <v>58</v>
      </c>
      <c r="G10" s="1" t="s">
        <v>62</v>
      </c>
      <c r="I10" s="1" t="s">
        <v>63</v>
      </c>
      <c r="K10" s="3">
        <v>18</v>
      </c>
      <c r="M10" s="3">
        <v>18</v>
      </c>
      <c r="O10" s="3">
        <v>1000000</v>
      </c>
      <c r="Q10" s="3">
        <v>898118125000</v>
      </c>
      <c r="S10" s="3">
        <v>864491365461</v>
      </c>
      <c r="U10" s="3">
        <v>505000</v>
      </c>
      <c r="W10" s="3">
        <v>438238000524</v>
      </c>
      <c r="Y10" s="3">
        <v>0</v>
      </c>
      <c r="AA10" s="3">
        <v>0</v>
      </c>
      <c r="AC10" s="3">
        <v>1505000</v>
      </c>
      <c r="AE10" s="3">
        <v>869677</v>
      </c>
      <c r="AG10" s="3">
        <v>1336356125524</v>
      </c>
      <c r="AI10" s="3">
        <v>1308813393319</v>
      </c>
      <c r="AK10" s="5">
        <v>4.9861871535933373E-3</v>
      </c>
    </row>
    <row r="11" spans="1:37">
      <c r="A11" s="1" t="s">
        <v>64</v>
      </c>
      <c r="C11" s="1" t="s">
        <v>58</v>
      </c>
      <c r="E11" s="1" t="s">
        <v>58</v>
      </c>
      <c r="G11" s="1" t="s">
        <v>65</v>
      </c>
      <c r="I11" s="1" t="s">
        <v>66</v>
      </c>
      <c r="K11" s="3">
        <v>18</v>
      </c>
      <c r="M11" s="3">
        <v>18</v>
      </c>
      <c r="O11" s="3">
        <v>3000000</v>
      </c>
      <c r="Q11" s="3">
        <v>2925000000000</v>
      </c>
      <c r="S11" s="3">
        <v>2964804395177</v>
      </c>
      <c r="U11" s="3">
        <v>0</v>
      </c>
      <c r="W11" s="3">
        <v>0</v>
      </c>
      <c r="Y11" s="3">
        <v>0</v>
      </c>
      <c r="AA11" s="3">
        <v>0</v>
      </c>
      <c r="AC11" s="3">
        <v>3000000</v>
      </c>
      <c r="AE11" s="3">
        <v>990853</v>
      </c>
      <c r="AG11" s="3">
        <v>2925000000000</v>
      </c>
      <c r="AI11" s="3">
        <v>2972446334441</v>
      </c>
      <c r="AK11" s="5">
        <v>1.1324130546945681E-2</v>
      </c>
    </row>
    <row r="12" spans="1:37">
      <c r="A12" s="1" t="s">
        <v>67</v>
      </c>
      <c r="C12" s="1" t="s">
        <v>58</v>
      </c>
      <c r="E12" s="1" t="s">
        <v>58</v>
      </c>
      <c r="G12" s="1" t="s">
        <v>68</v>
      </c>
      <c r="I12" s="1" t="s">
        <v>69</v>
      </c>
      <c r="K12" s="3">
        <v>18</v>
      </c>
      <c r="M12" s="3">
        <v>18</v>
      </c>
      <c r="O12" s="3">
        <v>1330000</v>
      </c>
      <c r="Q12" s="3">
        <v>1198345608312</v>
      </c>
      <c r="S12" s="3">
        <v>1198299524094</v>
      </c>
      <c r="U12" s="3">
        <v>7000000</v>
      </c>
      <c r="W12" s="3">
        <v>6384064210000</v>
      </c>
      <c r="Y12" s="3">
        <v>0</v>
      </c>
      <c r="AA12" s="3">
        <v>0</v>
      </c>
      <c r="AC12" s="3">
        <v>8330000</v>
      </c>
      <c r="AE12" s="3">
        <v>909011</v>
      </c>
      <c r="AG12" s="3">
        <v>7582409818312</v>
      </c>
      <c r="AI12" s="3">
        <v>7571772172540</v>
      </c>
      <c r="AK12" s="5">
        <v>2.8846184894940584E-2</v>
      </c>
    </row>
    <row r="13" spans="1:37">
      <c r="A13" s="1" t="s">
        <v>70</v>
      </c>
      <c r="C13" s="1" t="s">
        <v>58</v>
      </c>
      <c r="E13" s="1" t="s">
        <v>58</v>
      </c>
      <c r="G13" s="1" t="s">
        <v>71</v>
      </c>
      <c r="I13" s="1" t="s">
        <v>72</v>
      </c>
      <c r="K13" s="3">
        <v>18</v>
      </c>
      <c r="M13" s="3">
        <v>18</v>
      </c>
      <c r="O13" s="3">
        <v>3552486</v>
      </c>
      <c r="Q13" s="3">
        <v>3403921183287</v>
      </c>
      <c r="S13" s="3">
        <v>3406577726987</v>
      </c>
      <c r="U13" s="3">
        <v>0</v>
      </c>
      <c r="W13" s="3">
        <v>0</v>
      </c>
      <c r="Y13" s="3">
        <v>78404</v>
      </c>
      <c r="AA13" s="3">
        <v>74996792086</v>
      </c>
      <c r="AC13" s="3">
        <v>3474082</v>
      </c>
      <c r="AE13" s="3">
        <v>964073</v>
      </c>
      <c r="AG13" s="3">
        <v>3328796035305</v>
      </c>
      <c r="AI13" s="3">
        <v>3349140956194</v>
      </c>
      <c r="AK13" s="5">
        <v>1.2759224268785915E-2</v>
      </c>
    </row>
    <row r="14" spans="1:37">
      <c r="A14" s="1" t="s">
        <v>73</v>
      </c>
      <c r="C14" s="1" t="s">
        <v>58</v>
      </c>
      <c r="E14" s="1" t="s">
        <v>58</v>
      </c>
      <c r="G14" s="1" t="s">
        <v>74</v>
      </c>
      <c r="I14" s="1" t="s">
        <v>75</v>
      </c>
      <c r="K14" s="3">
        <v>0</v>
      </c>
      <c r="M14" s="3">
        <v>19</v>
      </c>
      <c r="O14" s="3">
        <v>4000000</v>
      </c>
      <c r="Q14" s="3">
        <v>3792851022500</v>
      </c>
      <c r="S14" s="3">
        <v>3838627937803</v>
      </c>
      <c r="U14" s="3">
        <v>0</v>
      </c>
      <c r="W14" s="3">
        <v>0</v>
      </c>
      <c r="Y14" s="3">
        <v>0</v>
      </c>
      <c r="AA14" s="3">
        <v>0</v>
      </c>
      <c r="AC14" s="3">
        <v>4000000</v>
      </c>
      <c r="AE14" s="3">
        <v>964096</v>
      </c>
      <c r="AG14" s="3">
        <v>3792851022500</v>
      </c>
      <c r="AI14" s="3">
        <v>3856236787033</v>
      </c>
      <c r="AK14" s="5">
        <v>1.4691107553505551E-2</v>
      </c>
    </row>
    <row r="15" spans="1:37">
      <c r="A15" s="1" t="s">
        <v>76</v>
      </c>
      <c r="C15" s="1" t="s">
        <v>58</v>
      </c>
      <c r="E15" s="1" t="s">
        <v>58</v>
      </c>
      <c r="G15" s="1" t="s">
        <v>77</v>
      </c>
      <c r="I15" s="1" t="s">
        <v>78</v>
      </c>
      <c r="K15" s="3">
        <v>20</v>
      </c>
      <c r="M15" s="3">
        <v>20</v>
      </c>
      <c r="O15" s="3">
        <v>4000000</v>
      </c>
      <c r="Q15" s="3">
        <v>3875973620000</v>
      </c>
      <c r="S15" s="3">
        <v>3890542485636</v>
      </c>
      <c r="U15" s="3">
        <v>0</v>
      </c>
      <c r="W15" s="3">
        <v>0</v>
      </c>
      <c r="Y15" s="3">
        <v>0</v>
      </c>
      <c r="AA15" s="3">
        <v>0</v>
      </c>
      <c r="AC15" s="3">
        <v>4000000</v>
      </c>
      <c r="AE15" s="3">
        <v>975593</v>
      </c>
      <c r="AG15" s="3">
        <v>3875973620000</v>
      </c>
      <c r="AI15" s="3">
        <v>3902221283065</v>
      </c>
      <c r="AK15" s="5">
        <v>1.4866294715059404E-2</v>
      </c>
    </row>
    <row r="16" spans="1:37">
      <c r="A16" s="1" t="s">
        <v>79</v>
      </c>
      <c r="C16" s="1" t="s">
        <v>58</v>
      </c>
      <c r="E16" s="1" t="s">
        <v>58</v>
      </c>
      <c r="G16" s="1" t="s">
        <v>80</v>
      </c>
      <c r="I16" s="1" t="s">
        <v>81</v>
      </c>
      <c r="K16" s="3">
        <v>18</v>
      </c>
      <c r="M16" s="3">
        <v>18</v>
      </c>
      <c r="O16" s="3">
        <v>4000000</v>
      </c>
      <c r="Q16" s="3">
        <v>4000008125000</v>
      </c>
      <c r="S16" s="3">
        <v>4101809935905</v>
      </c>
      <c r="U16" s="3">
        <v>0</v>
      </c>
      <c r="W16" s="3">
        <v>0</v>
      </c>
      <c r="Y16" s="3">
        <v>0</v>
      </c>
      <c r="AA16" s="3">
        <v>0</v>
      </c>
      <c r="AC16" s="3">
        <v>4000000</v>
      </c>
      <c r="AE16" s="3">
        <v>1028371</v>
      </c>
      <c r="AG16" s="3">
        <v>4000008125000</v>
      </c>
      <c r="AI16" s="3">
        <v>4113327979164</v>
      </c>
      <c r="AK16" s="5">
        <v>1.567054801923522E-2</v>
      </c>
    </row>
    <row r="17" spans="1:37">
      <c r="A17" s="1" t="s">
        <v>82</v>
      </c>
      <c r="C17" s="1" t="s">
        <v>58</v>
      </c>
      <c r="E17" s="1" t="s">
        <v>58</v>
      </c>
      <c r="G17" s="1" t="s">
        <v>83</v>
      </c>
      <c r="I17" s="1" t="s">
        <v>84</v>
      </c>
      <c r="K17" s="3">
        <v>0</v>
      </c>
      <c r="M17" s="3">
        <v>0</v>
      </c>
      <c r="O17" s="3">
        <v>1813791</v>
      </c>
      <c r="Q17" s="3">
        <v>1084967197652</v>
      </c>
      <c r="S17" s="3">
        <v>1256908455909</v>
      </c>
      <c r="U17" s="3">
        <v>0</v>
      </c>
      <c r="W17" s="3">
        <v>0</v>
      </c>
      <c r="Y17" s="3">
        <v>0</v>
      </c>
      <c r="AA17" s="3">
        <v>0</v>
      </c>
      <c r="AC17" s="3">
        <v>1813791</v>
      </c>
      <c r="AE17" s="3">
        <v>714950</v>
      </c>
      <c r="AG17" s="3">
        <v>1084967197652</v>
      </c>
      <c r="AI17" s="3">
        <v>1296719625617</v>
      </c>
      <c r="AK17" s="5">
        <v>4.9401135196726637E-3</v>
      </c>
    </row>
    <row r="18" spans="1:37">
      <c r="A18" s="1" t="s">
        <v>85</v>
      </c>
      <c r="C18" s="1" t="s">
        <v>58</v>
      </c>
      <c r="E18" s="1" t="s">
        <v>58</v>
      </c>
      <c r="G18" s="1" t="s">
        <v>86</v>
      </c>
      <c r="I18" s="1" t="s">
        <v>87</v>
      </c>
      <c r="K18" s="3">
        <v>0</v>
      </c>
      <c r="M18" s="3">
        <v>0</v>
      </c>
      <c r="O18" s="3">
        <v>98200</v>
      </c>
      <c r="Q18" s="3">
        <v>54780782592</v>
      </c>
      <c r="S18" s="3">
        <v>62641316554</v>
      </c>
      <c r="U18" s="3">
        <v>53700</v>
      </c>
      <c r="W18" s="3">
        <v>34683391863</v>
      </c>
      <c r="Y18" s="3">
        <v>0</v>
      </c>
      <c r="AA18" s="3">
        <v>0</v>
      </c>
      <c r="AC18" s="3">
        <v>151900</v>
      </c>
      <c r="AE18" s="3">
        <v>655310</v>
      </c>
      <c r="AG18" s="3">
        <v>89464174455</v>
      </c>
      <c r="AI18" s="3">
        <v>99537731763</v>
      </c>
      <c r="AK18" s="5">
        <v>3.7920895518641935E-4</v>
      </c>
    </row>
    <row r="19" spans="1:37">
      <c r="A19" s="1" t="s">
        <v>88</v>
      </c>
      <c r="C19" s="1" t="s">
        <v>58</v>
      </c>
      <c r="E19" s="1" t="s">
        <v>58</v>
      </c>
      <c r="G19" s="1" t="s">
        <v>89</v>
      </c>
      <c r="I19" s="1" t="s">
        <v>90</v>
      </c>
      <c r="K19" s="3">
        <v>0</v>
      </c>
      <c r="M19" s="3">
        <v>0</v>
      </c>
      <c r="O19" s="3">
        <v>130000</v>
      </c>
      <c r="Q19" s="3">
        <v>72269800345</v>
      </c>
      <c r="S19" s="3">
        <v>80391484709</v>
      </c>
      <c r="U19" s="3">
        <v>49000</v>
      </c>
      <c r="W19" s="3">
        <v>30684498967</v>
      </c>
      <c r="Y19" s="3">
        <v>0</v>
      </c>
      <c r="AA19" s="3">
        <v>0</v>
      </c>
      <c r="AC19" s="3">
        <v>179000</v>
      </c>
      <c r="AE19" s="3">
        <v>634180</v>
      </c>
      <c r="AG19" s="3">
        <v>102954299312</v>
      </c>
      <c r="AI19" s="3">
        <v>113513821168</v>
      </c>
      <c r="AK19" s="5">
        <v>4.3245367120507483E-4</v>
      </c>
    </row>
    <row r="20" spans="1:37">
      <c r="A20" s="1" t="s">
        <v>91</v>
      </c>
      <c r="C20" s="1" t="s">
        <v>58</v>
      </c>
      <c r="E20" s="1" t="s">
        <v>58</v>
      </c>
      <c r="G20" s="1" t="s">
        <v>92</v>
      </c>
      <c r="I20" s="1" t="s">
        <v>93</v>
      </c>
      <c r="K20" s="3">
        <v>0</v>
      </c>
      <c r="M20" s="3">
        <v>0</v>
      </c>
      <c r="O20" s="3">
        <v>1589261</v>
      </c>
      <c r="Q20" s="3">
        <v>955376008654</v>
      </c>
      <c r="S20" s="3">
        <v>1129761864931</v>
      </c>
      <c r="U20" s="3">
        <v>0</v>
      </c>
      <c r="W20" s="3">
        <v>0</v>
      </c>
      <c r="Y20" s="3">
        <v>0</v>
      </c>
      <c r="AA20" s="3">
        <v>0</v>
      </c>
      <c r="AC20" s="3">
        <v>1589261</v>
      </c>
      <c r="AE20" s="3">
        <v>719950</v>
      </c>
      <c r="AG20" s="3">
        <v>955376008654</v>
      </c>
      <c r="AI20" s="3">
        <v>1144144119647</v>
      </c>
      <c r="AK20" s="5">
        <v>4.3588465249245487E-3</v>
      </c>
    </row>
    <row r="21" spans="1:37">
      <c r="A21" s="1" t="s">
        <v>94</v>
      </c>
      <c r="C21" s="1" t="s">
        <v>58</v>
      </c>
      <c r="E21" s="1" t="s">
        <v>58</v>
      </c>
      <c r="G21" s="1" t="s">
        <v>95</v>
      </c>
      <c r="I21" s="1" t="s">
        <v>96</v>
      </c>
      <c r="K21" s="3">
        <v>0</v>
      </c>
      <c r="M21" s="3">
        <v>0</v>
      </c>
      <c r="O21" s="3">
        <v>2470925</v>
      </c>
      <c r="Q21" s="3">
        <v>1872519507231</v>
      </c>
      <c r="S21" s="3">
        <v>2278598735877</v>
      </c>
      <c r="U21" s="3">
        <v>0</v>
      </c>
      <c r="W21" s="3">
        <v>0</v>
      </c>
      <c r="Y21" s="3">
        <v>0</v>
      </c>
      <c r="AA21" s="3">
        <v>0</v>
      </c>
      <c r="AC21" s="3">
        <v>2470925</v>
      </c>
      <c r="AE21" s="3">
        <v>943380</v>
      </c>
      <c r="AG21" s="3">
        <v>1872519507231</v>
      </c>
      <c r="AI21" s="3">
        <v>2330930899427</v>
      </c>
      <c r="AK21" s="5">
        <v>8.8801488172148488E-3</v>
      </c>
    </row>
    <row r="22" spans="1:37">
      <c r="A22" s="1" t="s">
        <v>97</v>
      </c>
      <c r="C22" s="1" t="s">
        <v>58</v>
      </c>
      <c r="E22" s="1" t="s">
        <v>58</v>
      </c>
      <c r="G22" s="1" t="s">
        <v>98</v>
      </c>
      <c r="I22" s="1" t="s">
        <v>99</v>
      </c>
      <c r="K22" s="3">
        <v>0</v>
      </c>
      <c r="M22" s="3">
        <v>0</v>
      </c>
      <c r="O22" s="3">
        <v>7211733</v>
      </c>
      <c r="Q22" s="3">
        <v>5233202577553</v>
      </c>
      <c r="S22" s="3">
        <v>6520307837560</v>
      </c>
      <c r="U22" s="3">
        <v>45400</v>
      </c>
      <c r="W22" s="3">
        <v>42028862554</v>
      </c>
      <c r="Y22" s="3">
        <v>0</v>
      </c>
      <c r="AA22" s="3">
        <v>0</v>
      </c>
      <c r="AC22" s="3">
        <v>7257133</v>
      </c>
      <c r="AE22" s="3">
        <v>926680</v>
      </c>
      <c r="AG22" s="3">
        <v>5275231440107</v>
      </c>
      <c r="AI22" s="3">
        <v>6724779413139</v>
      </c>
      <c r="AK22" s="5">
        <v>2.5619396081752992E-2</v>
      </c>
    </row>
    <row r="23" spans="1:37">
      <c r="A23" s="1" t="s">
        <v>100</v>
      </c>
      <c r="C23" s="1" t="s">
        <v>58</v>
      </c>
      <c r="E23" s="1" t="s">
        <v>58</v>
      </c>
      <c r="G23" s="1" t="s">
        <v>101</v>
      </c>
      <c r="I23" s="1" t="s">
        <v>102</v>
      </c>
      <c r="K23" s="3">
        <v>0</v>
      </c>
      <c r="M23" s="3">
        <v>0</v>
      </c>
      <c r="O23" s="3">
        <v>9941820</v>
      </c>
      <c r="Q23" s="3">
        <v>7433675150688</v>
      </c>
      <c r="S23" s="3">
        <v>8686584167267</v>
      </c>
      <c r="U23" s="3">
        <v>0</v>
      </c>
      <c r="W23" s="3">
        <v>0</v>
      </c>
      <c r="Y23" s="3">
        <v>0</v>
      </c>
      <c r="AA23" s="3">
        <v>0</v>
      </c>
      <c r="AC23" s="3">
        <v>9941820</v>
      </c>
      <c r="AE23" s="3">
        <v>891525</v>
      </c>
      <c r="AG23" s="3">
        <v>7433675150688</v>
      </c>
      <c r="AI23" s="3">
        <v>8863039626659</v>
      </c>
      <c r="AK23" s="5">
        <v>3.3765527273653589E-2</v>
      </c>
    </row>
    <row r="24" spans="1:37">
      <c r="A24" s="1" t="s">
        <v>103</v>
      </c>
      <c r="C24" s="1" t="s">
        <v>58</v>
      </c>
      <c r="E24" s="1" t="s">
        <v>58</v>
      </c>
      <c r="G24" s="1" t="s">
        <v>104</v>
      </c>
      <c r="I24" s="1" t="s">
        <v>105</v>
      </c>
      <c r="K24" s="3">
        <v>0</v>
      </c>
      <c r="M24" s="3">
        <v>0</v>
      </c>
      <c r="O24" s="3">
        <v>3846363</v>
      </c>
      <c r="Q24" s="3">
        <v>2364893723697</v>
      </c>
      <c r="S24" s="3">
        <v>2809274671588</v>
      </c>
      <c r="U24" s="3">
        <v>0</v>
      </c>
      <c r="W24" s="3">
        <v>0</v>
      </c>
      <c r="Y24" s="3">
        <v>0</v>
      </c>
      <c r="AA24" s="3">
        <v>0</v>
      </c>
      <c r="AC24" s="3">
        <v>3846363</v>
      </c>
      <c r="AE24" s="3">
        <v>748410</v>
      </c>
      <c r="AG24" s="3">
        <v>2364893723697</v>
      </c>
      <c r="AI24" s="3">
        <v>2878544984889</v>
      </c>
      <c r="AK24" s="5">
        <v>1.0966394520380477E-2</v>
      </c>
    </row>
    <row r="25" spans="1:37">
      <c r="A25" s="1" t="s">
        <v>106</v>
      </c>
      <c r="C25" s="1" t="s">
        <v>58</v>
      </c>
      <c r="E25" s="1" t="s">
        <v>58</v>
      </c>
      <c r="G25" s="1" t="s">
        <v>107</v>
      </c>
      <c r="I25" s="1" t="s">
        <v>108</v>
      </c>
      <c r="K25" s="3">
        <v>0</v>
      </c>
      <c r="M25" s="3">
        <v>0</v>
      </c>
      <c r="O25" s="3">
        <v>1106461</v>
      </c>
      <c r="Q25" s="3">
        <v>843327436560</v>
      </c>
      <c r="S25" s="3">
        <v>1022263962076</v>
      </c>
      <c r="U25" s="3">
        <v>0</v>
      </c>
      <c r="W25" s="3">
        <v>0</v>
      </c>
      <c r="Y25" s="3">
        <v>0</v>
      </c>
      <c r="AA25" s="3">
        <v>0</v>
      </c>
      <c r="AC25" s="3">
        <v>1106461</v>
      </c>
      <c r="AE25" s="3">
        <v>940930</v>
      </c>
      <c r="AG25" s="3">
        <v>843327436560</v>
      </c>
      <c r="AI25" s="3">
        <v>1041062006013</v>
      </c>
      <c r="AK25" s="5">
        <v>3.9661345360414825E-3</v>
      </c>
    </row>
    <row r="26" spans="1:37">
      <c r="A26" s="1" t="s">
        <v>109</v>
      </c>
      <c r="C26" s="1" t="s">
        <v>58</v>
      </c>
      <c r="E26" s="1" t="s">
        <v>58</v>
      </c>
      <c r="G26" s="1" t="s">
        <v>110</v>
      </c>
      <c r="I26" s="1" t="s">
        <v>99</v>
      </c>
      <c r="K26" s="3">
        <v>0</v>
      </c>
      <c r="M26" s="3">
        <v>0</v>
      </c>
      <c r="O26" s="3">
        <v>809275</v>
      </c>
      <c r="Q26" s="3">
        <v>586433451185</v>
      </c>
      <c r="S26" s="3">
        <v>734178200492</v>
      </c>
      <c r="U26" s="3">
        <v>0</v>
      </c>
      <c r="W26" s="3">
        <v>0</v>
      </c>
      <c r="Y26" s="3">
        <v>0</v>
      </c>
      <c r="AA26" s="3">
        <v>0</v>
      </c>
      <c r="AC26" s="3">
        <v>809275</v>
      </c>
      <c r="AE26" s="3">
        <v>923290</v>
      </c>
      <c r="AG26" s="3">
        <v>586433451185</v>
      </c>
      <c r="AI26" s="3">
        <v>747166560923</v>
      </c>
      <c r="AK26" s="5">
        <v>2.8464808861875307E-3</v>
      </c>
    </row>
    <row r="27" spans="1:37">
      <c r="A27" s="1" t="s">
        <v>111</v>
      </c>
      <c r="C27" s="1" t="s">
        <v>58</v>
      </c>
      <c r="E27" s="1" t="s">
        <v>58</v>
      </c>
      <c r="G27" s="1" t="s">
        <v>104</v>
      </c>
      <c r="I27" s="1" t="s">
        <v>112</v>
      </c>
      <c r="K27" s="3">
        <v>0</v>
      </c>
      <c r="M27" s="3">
        <v>0</v>
      </c>
      <c r="O27" s="3">
        <v>5003372</v>
      </c>
      <c r="Q27" s="3">
        <v>3034960322469</v>
      </c>
      <c r="S27" s="3">
        <v>3522637650261</v>
      </c>
      <c r="U27" s="3">
        <v>0</v>
      </c>
      <c r="W27" s="3">
        <v>0</v>
      </c>
      <c r="Y27" s="3">
        <v>0</v>
      </c>
      <c r="AA27" s="3">
        <v>0</v>
      </c>
      <c r="AC27" s="3">
        <v>5003372</v>
      </c>
      <c r="AE27" s="3">
        <v>721640</v>
      </c>
      <c r="AG27" s="3">
        <v>3034960322469</v>
      </c>
      <c r="AI27" s="3">
        <v>3610493458036</v>
      </c>
      <c r="AK27" s="5">
        <v>1.3754899048625549E-2</v>
      </c>
    </row>
    <row r="28" spans="1:37">
      <c r="A28" s="1" t="s">
        <v>113</v>
      </c>
      <c r="C28" s="1" t="s">
        <v>58</v>
      </c>
      <c r="E28" s="1" t="s">
        <v>58</v>
      </c>
      <c r="G28" s="1" t="s">
        <v>104</v>
      </c>
      <c r="I28" s="1" t="s">
        <v>114</v>
      </c>
      <c r="K28" s="3">
        <v>0</v>
      </c>
      <c r="M28" s="3">
        <v>0</v>
      </c>
      <c r="O28" s="3">
        <v>459700</v>
      </c>
      <c r="Q28" s="3">
        <v>320756893040</v>
      </c>
      <c r="S28" s="3">
        <v>363268444802</v>
      </c>
      <c r="U28" s="3">
        <v>0</v>
      </c>
      <c r="W28" s="3">
        <v>0</v>
      </c>
      <c r="Y28" s="3">
        <v>0</v>
      </c>
      <c r="AA28" s="3">
        <v>0</v>
      </c>
      <c r="AC28" s="3">
        <v>459700</v>
      </c>
      <c r="AE28" s="3">
        <v>809820</v>
      </c>
      <c r="AG28" s="3">
        <v>320756893040</v>
      </c>
      <c r="AI28" s="3">
        <v>372259828372</v>
      </c>
      <c r="AK28" s="5">
        <v>1.4181984868907296E-3</v>
      </c>
    </row>
    <row r="29" spans="1:37">
      <c r="A29" s="1" t="s">
        <v>116</v>
      </c>
      <c r="C29" s="1" t="s">
        <v>58</v>
      </c>
      <c r="E29" s="1" t="s">
        <v>58</v>
      </c>
      <c r="G29" s="1" t="s">
        <v>117</v>
      </c>
      <c r="I29" s="1" t="s">
        <v>118</v>
      </c>
      <c r="K29" s="3">
        <v>0</v>
      </c>
      <c r="M29" s="3">
        <v>0</v>
      </c>
      <c r="O29" s="3">
        <v>3965706</v>
      </c>
      <c r="Q29" s="3">
        <v>2596375156101</v>
      </c>
      <c r="S29" s="3">
        <v>3065530572327</v>
      </c>
      <c r="U29" s="3">
        <v>100800</v>
      </c>
      <c r="W29" s="3">
        <v>80057454103</v>
      </c>
      <c r="Y29" s="3">
        <v>0</v>
      </c>
      <c r="AA29" s="3">
        <v>0</v>
      </c>
      <c r="AC29" s="3">
        <v>4066506</v>
      </c>
      <c r="AE29" s="3">
        <v>790650</v>
      </c>
      <c r="AG29" s="3">
        <v>2676432610204</v>
      </c>
      <c r="AI29" s="3">
        <v>3215058380559</v>
      </c>
      <c r="AK29" s="5">
        <v>1.2248409801601598E-2</v>
      </c>
    </row>
    <row r="30" spans="1:37">
      <c r="A30" s="1" t="s">
        <v>119</v>
      </c>
      <c r="C30" s="1" t="s">
        <v>58</v>
      </c>
      <c r="E30" s="1" t="s">
        <v>58</v>
      </c>
      <c r="G30" s="1" t="s">
        <v>104</v>
      </c>
      <c r="I30" s="1" t="s">
        <v>112</v>
      </c>
      <c r="K30" s="3">
        <v>0</v>
      </c>
      <c r="M30" s="3">
        <v>0</v>
      </c>
      <c r="O30" s="3">
        <v>1376548</v>
      </c>
      <c r="Q30" s="3">
        <v>892046310449</v>
      </c>
      <c r="S30" s="3">
        <v>1041111735156</v>
      </c>
      <c r="U30" s="3">
        <v>0</v>
      </c>
      <c r="W30" s="3">
        <v>0</v>
      </c>
      <c r="Y30" s="3">
        <v>0</v>
      </c>
      <c r="AA30" s="3">
        <v>0</v>
      </c>
      <c r="AC30" s="3">
        <v>1376548</v>
      </c>
      <c r="AE30" s="3">
        <v>773970</v>
      </c>
      <c r="AG30" s="3">
        <v>892046310449</v>
      </c>
      <c r="AI30" s="3">
        <v>1065365571044</v>
      </c>
      <c r="AK30" s="5">
        <v>4.0587238420209922E-3</v>
      </c>
    </row>
    <row r="31" spans="1:37">
      <c r="A31" s="1" t="s">
        <v>120</v>
      </c>
      <c r="C31" s="1" t="s">
        <v>58</v>
      </c>
      <c r="E31" s="1" t="s">
        <v>58</v>
      </c>
      <c r="G31" s="1" t="s">
        <v>104</v>
      </c>
      <c r="I31" s="1" t="s">
        <v>121</v>
      </c>
      <c r="K31" s="3">
        <v>0</v>
      </c>
      <c r="M31" s="3">
        <v>0</v>
      </c>
      <c r="O31" s="3">
        <v>73700</v>
      </c>
      <c r="Q31" s="3">
        <v>52044200585</v>
      </c>
      <c r="S31" s="3">
        <v>54636851739</v>
      </c>
      <c r="U31" s="3">
        <v>0</v>
      </c>
      <c r="W31" s="3">
        <v>0</v>
      </c>
      <c r="Y31" s="3">
        <v>0</v>
      </c>
      <c r="AA31" s="3">
        <v>0</v>
      </c>
      <c r="AC31" s="3">
        <v>73700</v>
      </c>
      <c r="AE31" s="3">
        <v>761360</v>
      </c>
      <c r="AG31" s="3">
        <v>52044200585</v>
      </c>
      <c r="AI31" s="3">
        <v>56110057651</v>
      </c>
      <c r="AK31" s="5">
        <v>2.1376251960359297E-4</v>
      </c>
    </row>
    <row r="32" spans="1:37">
      <c r="A32" s="1" t="s">
        <v>122</v>
      </c>
      <c r="C32" s="1" t="s">
        <v>58</v>
      </c>
      <c r="E32" s="1" t="s">
        <v>58</v>
      </c>
      <c r="G32" s="1" t="s">
        <v>123</v>
      </c>
      <c r="I32" s="1" t="s">
        <v>124</v>
      </c>
      <c r="K32" s="3">
        <v>0</v>
      </c>
      <c r="M32" s="3">
        <v>0</v>
      </c>
      <c r="O32" s="3">
        <v>51500</v>
      </c>
      <c r="Q32" s="3">
        <v>35904041216</v>
      </c>
      <c r="S32" s="3">
        <v>37887081818</v>
      </c>
      <c r="U32" s="3">
        <v>0</v>
      </c>
      <c r="W32" s="3">
        <v>0</v>
      </c>
      <c r="Y32" s="3">
        <v>0</v>
      </c>
      <c r="AA32" s="3">
        <v>0</v>
      </c>
      <c r="AC32" s="3">
        <v>51500</v>
      </c>
      <c r="AE32" s="3">
        <v>757730</v>
      </c>
      <c r="AG32" s="3">
        <v>35904041216</v>
      </c>
      <c r="AI32" s="3">
        <v>39021582855</v>
      </c>
      <c r="AK32" s="5">
        <v>1.4866054713199005E-4</v>
      </c>
    </row>
    <row r="33" spans="1:37">
      <c r="A33" s="1" t="s">
        <v>125</v>
      </c>
      <c r="C33" s="1" t="s">
        <v>58</v>
      </c>
      <c r="E33" s="1" t="s">
        <v>58</v>
      </c>
      <c r="G33" s="1" t="s">
        <v>126</v>
      </c>
      <c r="I33" s="1" t="s">
        <v>127</v>
      </c>
      <c r="K33" s="3">
        <v>0</v>
      </c>
      <c r="M33" s="3">
        <v>0</v>
      </c>
      <c r="O33" s="3">
        <v>1695767</v>
      </c>
      <c r="Q33" s="3">
        <v>1045453705177</v>
      </c>
      <c r="S33" s="3">
        <v>1224296330678</v>
      </c>
      <c r="U33" s="3">
        <v>0</v>
      </c>
      <c r="W33" s="3">
        <v>0</v>
      </c>
      <c r="Y33" s="3">
        <v>0</v>
      </c>
      <c r="AA33" s="3">
        <v>0</v>
      </c>
      <c r="AC33" s="3">
        <v>1695767</v>
      </c>
      <c r="AE33" s="3">
        <v>739260</v>
      </c>
      <c r="AG33" s="3">
        <v>1045453705177</v>
      </c>
      <c r="AI33" s="3">
        <v>1253564134927</v>
      </c>
      <c r="AK33" s="5">
        <v>4.7757040214325671E-3</v>
      </c>
    </row>
    <row r="34" spans="1:37">
      <c r="A34" s="1" t="s">
        <v>128</v>
      </c>
      <c r="C34" s="1" t="s">
        <v>58</v>
      </c>
      <c r="E34" s="1" t="s">
        <v>58</v>
      </c>
      <c r="G34" s="1" t="s">
        <v>129</v>
      </c>
      <c r="I34" s="1" t="s">
        <v>130</v>
      </c>
      <c r="K34" s="3">
        <v>0</v>
      </c>
      <c r="M34" s="3">
        <v>0</v>
      </c>
      <c r="O34" s="3">
        <v>1623872</v>
      </c>
      <c r="Q34" s="3">
        <v>976823755385</v>
      </c>
      <c r="S34" s="3">
        <v>1169402343423</v>
      </c>
      <c r="U34" s="3">
        <v>0</v>
      </c>
      <c r="W34" s="3">
        <v>0</v>
      </c>
      <c r="Y34" s="3">
        <v>0</v>
      </c>
      <c r="AA34" s="3">
        <v>0</v>
      </c>
      <c r="AC34" s="3">
        <v>1623872</v>
      </c>
      <c r="AE34" s="3">
        <v>739950</v>
      </c>
      <c r="AG34" s="3">
        <v>976823755385</v>
      </c>
      <c r="AI34" s="3">
        <v>1201537525016</v>
      </c>
      <c r="AK34" s="5">
        <v>4.5774982150835085E-3</v>
      </c>
    </row>
    <row r="35" spans="1:37">
      <c r="A35" s="1" t="s">
        <v>131</v>
      </c>
      <c r="C35" s="1" t="s">
        <v>58</v>
      </c>
      <c r="E35" s="1" t="s">
        <v>58</v>
      </c>
      <c r="G35" s="1" t="s">
        <v>132</v>
      </c>
      <c r="I35" s="1" t="s">
        <v>133</v>
      </c>
      <c r="K35" s="3">
        <v>0</v>
      </c>
      <c r="M35" s="3">
        <v>0</v>
      </c>
      <c r="O35" s="3">
        <v>290886</v>
      </c>
      <c r="Q35" s="3">
        <v>222340684748</v>
      </c>
      <c r="S35" s="3">
        <v>278951773059</v>
      </c>
      <c r="U35" s="3">
        <v>0</v>
      </c>
      <c r="W35" s="3">
        <v>0</v>
      </c>
      <c r="Y35" s="3">
        <v>0</v>
      </c>
      <c r="AA35" s="3">
        <v>0</v>
      </c>
      <c r="AC35" s="3">
        <v>290886</v>
      </c>
      <c r="AE35" s="3">
        <v>978630</v>
      </c>
      <c r="AG35" s="3">
        <v>222340684748</v>
      </c>
      <c r="AI35" s="3">
        <v>284658735226</v>
      </c>
      <c r="AK35" s="5">
        <v>1.0844645508575296E-3</v>
      </c>
    </row>
    <row r="36" spans="1:37">
      <c r="A36" s="1" t="s">
        <v>134</v>
      </c>
      <c r="C36" s="1" t="s">
        <v>58</v>
      </c>
      <c r="E36" s="1" t="s">
        <v>58</v>
      </c>
      <c r="G36" s="1" t="s">
        <v>135</v>
      </c>
      <c r="I36" s="1" t="s">
        <v>136</v>
      </c>
      <c r="K36" s="3">
        <v>18</v>
      </c>
      <c r="M36" s="3">
        <v>18</v>
      </c>
      <c r="O36" s="3">
        <v>450000</v>
      </c>
      <c r="Q36" s="3">
        <v>434843125000</v>
      </c>
      <c r="S36" s="3">
        <v>442987133583</v>
      </c>
      <c r="U36" s="3">
        <v>0</v>
      </c>
      <c r="W36" s="3">
        <v>0</v>
      </c>
      <c r="Y36" s="3">
        <v>0</v>
      </c>
      <c r="AA36" s="3">
        <v>0</v>
      </c>
      <c r="AC36" s="3">
        <v>450000</v>
      </c>
      <c r="AE36" s="3">
        <v>986557</v>
      </c>
      <c r="AG36" s="3">
        <v>434843125000</v>
      </c>
      <c r="AI36" s="3">
        <v>443933446912</v>
      </c>
      <c r="AK36" s="5">
        <v>1.6912535135583798E-3</v>
      </c>
    </row>
    <row r="37" spans="1:37">
      <c r="A37" s="1" t="s">
        <v>137</v>
      </c>
      <c r="C37" s="1" t="s">
        <v>58</v>
      </c>
      <c r="E37" s="1" t="s">
        <v>58</v>
      </c>
      <c r="G37" s="1" t="s">
        <v>138</v>
      </c>
      <c r="I37" s="1" t="s">
        <v>139</v>
      </c>
      <c r="K37" s="3">
        <v>20</v>
      </c>
      <c r="M37" s="3">
        <v>20</v>
      </c>
      <c r="O37" s="3">
        <v>1994901</v>
      </c>
      <c r="Q37" s="3">
        <v>1994909125000</v>
      </c>
      <c r="S37" s="3">
        <v>2008747566995</v>
      </c>
      <c r="U37" s="3">
        <v>0</v>
      </c>
      <c r="W37" s="3">
        <v>0</v>
      </c>
      <c r="Y37" s="3">
        <v>0</v>
      </c>
      <c r="AA37" s="3">
        <v>0</v>
      </c>
      <c r="AC37" s="3">
        <v>1994901</v>
      </c>
      <c r="AE37" s="3">
        <v>1007810</v>
      </c>
      <c r="AG37" s="3">
        <v>1994909125000</v>
      </c>
      <c r="AI37" s="3">
        <v>2010403270664</v>
      </c>
      <c r="AK37" s="5">
        <v>7.6590345215726517E-3</v>
      </c>
    </row>
    <row r="38" spans="1:37">
      <c r="A38" s="1" t="s">
        <v>140</v>
      </c>
      <c r="C38" s="1" t="s">
        <v>58</v>
      </c>
      <c r="E38" s="1" t="s">
        <v>58</v>
      </c>
      <c r="G38" s="1" t="s">
        <v>141</v>
      </c>
      <c r="I38" s="1" t="s">
        <v>142</v>
      </c>
      <c r="K38" s="3">
        <v>18</v>
      </c>
      <c r="M38" s="3">
        <v>18</v>
      </c>
      <c r="O38" s="3">
        <v>5300000</v>
      </c>
      <c r="Q38" s="3">
        <v>4984674375000</v>
      </c>
      <c r="S38" s="3">
        <v>4750129690141</v>
      </c>
      <c r="U38" s="3">
        <v>0</v>
      </c>
      <c r="W38" s="3">
        <v>0</v>
      </c>
      <c r="Y38" s="3">
        <v>0</v>
      </c>
      <c r="AA38" s="3">
        <v>0</v>
      </c>
      <c r="AC38" s="3">
        <v>5300000</v>
      </c>
      <c r="AE38" s="3">
        <v>899813</v>
      </c>
      <c r="AG38" s="3">
        <v>4984674375000</v>
      </c>
      <c r="AI38" s="3">
        <v>4768829219976</v>
      </c>
      <c r="AK38" s="5">
        <v>1.8167811481532826E-2</v>
      </c>
    </row>
    <row r="39" spans="1:37">
      <c r="A39" s="1" t="s">
        <v>143</v>
      </c>
      <c r="C39" s="1" t="s">
        <v>58</v>
      </c>
      <c r="E39" s="1" t="s">
        <v>58</v>
      </c>
      <c r="G39" s="1" t="s">
        <v>144</v>
      </c>
      <c r="I39" s="1" t="s">
        <v>145</v>
      </c>
      <c r="K39" s="3">
        <v>18</v>
      </c>
      <c r="M39" s="3">
        <v>18</v>
      </c>
      <c r="O39" s="3">
        <v>2800000</v>
      </c>
      <c r="Q39" s="3">
        <v>2495836375000</v>
      </c>
      <c r="S39" s="3">
        <v>2443173239128</v>
      </c>
      <c r="U39" s="3">
        <v>0</v>
      </c>
      <c r="W39" s="3">
        <v>0</v>
      </c>
      <c r="Y39" s="3">
        <v>0</v>
      </c>
      <c r="AA39" s="3">
        <v>0</v>
      </c>
      <c r="AC39" s="3">
        <v>2800000</v>
      </c>
      <c r="AE39" s="3">
        <v>876248</v>
      </c>
      <c r="AG39" s="3">
        <v>2495836375000</v>
      </c>
      <c r="AI39" s="3">
        <v>2453401537606</v>
      </c>
      <c r="AK39" s="5">
        <v>9.3467252794498055E-3</v>
      </c>
    </row>
    <row r="40" spans="1:37">
      <c r="A40" s="1" t="s">
        <v>146</v>
      </c>
      <c r="C40" s="1" t="s">
        <v>58</v>
      </c>
      <c r="E40" s="1" t="s">
        <v>58</v>
      </c>
      <c r="G40" s="1" t="s">
        <v>147</v>
      </c>
      <c r="I40" s="1" t="s">
        <v>148</v>
      </c>
      <c r="K40" s="3">
        <v>18</v>
      </c>
      <c r="M40" s="3">
        <v>18</v>
      </c>
      <c r="O40" s="3">
        <v>2499535</v>
      </c>
      <c r="Q40" s="3">
        <v>2332559359973</v>
      </c>
      <c r="S40" s="3">
        <v>2299638491394</v>
      </c>
      <c r="U40" s="3">
        <v>499200</v>
      </c>
      <c r="W40" s="3">
        <v>464763325000</v>
      </c>
      <c r="Y40" s="3">
        <v>0</v>
      </c>
      <c r="AA40" s="3">
        <v>0</v>
      </c>
      <c r="AC40" s="3">
        <v>2998735</v>
      </c>
      <c r="AE40" s="3">
        <v>924604</v>
      </c>
      <c r="AG40" s="3">
        <v>2797322684973</v>
      </c>
      <c r="AI40" s="3">
        <v>2772535978967</v>
      </c>
      <c r="AK40" s="5">
        <v>1.056253194822796E-2</v>
      </c>
    </row>
    <row r="41" spans="1:37">
      <c r="A41" s="1" t="s">
        <v>149</v>
      </c>
      <c r="C41" s="1" t="s">
        <v>58</v>
      </c>
      <c r="E41" s="1" t="s">
        <v>58</v>
      </c>
      <c r="G41" s="1" t="s">
        <v>150</v>
      </c>
      <c r="I41" s="1" t="s">
        <v>151</v>
      </c>
      <c r="K41" s="3">
        <v>21</v>
      </c>
      <c r="M41" s="3">
        <v>21</v>
      </c>
      <c r="O41" s="3">
        <v>2000000</v>
      </c>
      <c r="Q41" s="3">
        <v>2000011225000</v>
      </c>
      <c r="S41" s="3">
        <v>1999922500000</v>
      </c>
      <c r="U41" s="3">
        <v>0</v>
      </c>
      <c r="W41" s="3">
        <v>0</v>
      </c>
      <c r="Y41" s="3">
        <v>2000000</v>
      </c>
      <c r="AA41" s="3">
        <v>1999988775000</v>
      </c>
      <c r="AC41" s="3">
        <v>0</v>
      </c>
      <c r="AE41" s="3">
        <v>0</v>
      </c>
      <c r="AG41" s="3">
        <v>0</v>
      </c>
      <c r="AI41" s="3">
        <v>0</v>
      </c>
      <c r="AK41" s="5">
        <v>0</v>
      </c>
    </row>
    <row r="42" spans="1:37">
      <c r="A42" s="1" t="s">
        <v>152</v>
      </c>
      <c r="C42" s="1" t="s">
        <v>58</v>
      </c>
      <c r="E42" s="1" t="s">
        <v>58</v>
      </c>
      <c r="G42" s="1" t="s">
        <v>153</v>
      </c>
      <c r="I42" s="1" t="s">
        <v>154</v>
      </c>
      <c r="K42" s="3">
        <v>20</v>
      </c>
      <c r="M42" s="3">
        <v>20</v>
      </c>
      <c r="O42" s="3">
        <v>5200000</v>
      </c>
      <c r="Q42" s="3">
        <v>5038157850000</v>
      </c>
      <c r="S42" s="3">
        <v>5074002226594</v>
      </c>
      <c r="U42" s="3">
        <v>0</v>
      </c>
      <c r="W42" s="3">
        <v>0</v>
      </c>
      <c r="Y42" s="3">
        <v>20935</v>
      </c>
      <c r="AA42" s="3">
        <v>19999979664</v>
      </c>
      <c r="AC42" s="3">
        <v>5179065</v>
      </c>
      <c r="AE42" s="3">
        <v>939441</v>
      </c>
      <c r="AG42" s="3">
        <v>5017874420271</v>
      </c>
      <c r="AI42" s="3">
        <v>4865242355737</v>
      </c>
      <c r="AK42" s="5">
        <v>1.8535116661494398E-2</v>
      </c>
    </row>
    <row r="43" spans="1:37">
      <c r="A43" s="1" t="s">
        <v>155</v>
      </c>
      <c r="C43" s="1" t="s">
        <v>58</v>
      </c>
      <c r="E43" s="1" t="s">
        <v>58</v>
      </c>
      <c r="G43" s="1" t="s">
        <v>153</v>
      </c>
      <c r="I43" s="1" t="s">
        <v>154</v>
      </c>
      <c r="K43" s="3">
        <v>20</v>
      </c>
      <c r="M43" s="3">
        <v>20</v>
      </c>
      <c r="O43" s="3">
        <v>2000000</v>
      </c>
      <c r="Q43" s="3">
        <v>2000008125000</v>
      </c>
      <c r="S43" s="3">
        <v>1844304801619</v>
      </c>
      <c r="U43" s="3">
        <v>0</v>
      </c>
      <c r="W43" s="3">
        <v>0</v>
      </c>
      <c r="Y43" s="3">
        <v>0</v>
      </c>
      <c r="AA43" s="3">
        <v>0</v>
      </c>
      <c r="AC43" s="3">
        <v>2000000</v>
      </c>
      <c r="AE43" s="3">
        <v>926448</v>
      </c>
      <c r="AG43" s="3">
        <v>2000008125000</v>
      </c>
      <c r="AI43" s="3">
        <v>1852825813417</v>
      </c>
      <c r="AK43" s="5">
        <v>7.0587115901053765E-3</v>
      </c>
    </row>
    <row r="44" spans="1:37">
      <c r="A44" s="1" t="s">
        <v>156</v>
      </c>
      <c r="C44" s="1" t="s">
        <v>58</v>
      </c>
      <c r="E44" s="1" t="s">
        <v>58</v>
      </c>
      <c r="G44" s="1" t="s">
        <v>157</v>
      </c>
      <c r="I44" s="1" t="s">
        <v>158</v>
      </c>
      <c r="K44" s="3">
        <v>21</v>
      </c>
      <c r="M44" s="3">
        <v>21</v>
      </c>
      <c r="O44" s="3">
        <v>2176010</v>
      </c>
      <c r="Q44" s="3">
        <v>2116052107898</v>
      </c>
      <c r="S44" s="3">
        <v>2122199898657</v>
      </c>
      <c r="U44" s="3">
        <v>0</v>
      </c>
      <c r="W44" s="3">
        <v>0</v>
      </c>
      <c r="Y44" s="3">
        <v>77296</v>
      </c>
      <c r="AA44" s="3">
        <v>74997402540</v>
      </c>
      <c r="AC44" s="3">
        <v>2098714</v>
      </c>
      <c r="AE44" s="3">
        <v>978287</v>
      </c>
      <c r="AG44" s="3">
        <v>2040885925880</v>
      </c>
      <c r="AI44" s="3">
        <v>2053065811936</v>
      </c>
      <c r="AK44" s="5">
        <v>7.8215660301253348E-3</v>
      </c>
    </row>
    <row r="45" spans="1:37">
      <c r="A45" s="1" t="s">
        <v>159</v>
      </c>
      <c r="C45" s="1" t="s">
        <v>58</v>
      </c>
      <c r="E45" s="1" t="s">
        <v>58</v>
      </c>
      <c r="G45" s="1" t="s">
        <v>160</v>
      </c>
      <c r="I45" s="1" t="s">
        <v>161</v>
      </c>
      <c r="K45" s="3">
        <v>18</v>
      </c>
      <c r="M45" s="3">
        <v>18</v>
      </c>
      <c r="O45" s="3">
        <v>3968000</v>
      </c>
      <c r="Q45" s="3">
        <v>3821612733000</v>
      </c>
      <c r="S45" s="3">
        <v>3868730763407</v>
      </c>
      <c r="U45" s="3">
        <v>560500</v>
      </c>
      <c r="W45" s="3">
        <v>489765178000</v>
      </c>
      <c r="Y45" s="3">
        <v>0</v>
      </c>
      <c r="AA45" s="3">
        <v>0</v>
      </c>
      <c r="AC45" s="3">
        <v>4528500</v>
      </c>
      <c r="AE45" s="3">
        <v>941958</v>
      </c>
      <c r="AG45" s="3">
        <v>4311377911000</v>
      </c>
      <c r="AI45" s="3">
        <v>4265494173717</v>
      </c>
      <c r="AK45" s="5">
        <v>1.6250255660037474E-2</v>
      </c>
    </row>
    <row r="46" spans="1:37">
      <c r="A46" s="1" t="s">
        <v>162</v>
      </c>
      <c r="C46" s="1" t="s">
        <v>58</v>
      </c>
      <c r="E46" s="1" t="s">
        <v>58</v>
      </c>
      <c r="G46" s="1" t="s">
        <v>163</v>
      </c>
      <c r="I46" s="1" t="s">
        <v>164</v>
      </c>
      <c r="K46" s="3">
        <v>18</v>
      </c>
      <c r="M46" s="3">
        <v>18</v>
      </c>
      <c r="O46" s="3">
        <v>1800000</v>
      </c>
      <c r="Q46" s="3">
        <v>1800008125000</v>
      </c>
      <c r="S46" s="3">
        <v>1716835192598</v>
      </c>
      <c r="U46" s="3">
        <v>0</v>
      </c>
      <c r="W46" s="3">
        <v>0</v>
      </c>
      <c r="Y46" s="3">
        <v>0</v>
      </c>
      <c r="AA46" s="3">
        <v>0</v>
      </c>
      <c r="AC46" s="3">
        <v>1800000</v>
      </c>
      <c r="AE46" s="3">
        <v>958984</v>
      </c>
      <c r="AG46" s="3">
        <v>1800008125000</v>
      </c>
      <c r="AI46" s="3">
        <v>1726105433482</v>
      </c>
      <c r="AK46" s="5">
        <v>6.5759448842054148E-3</v>
      </c>
    </row>
    <row r="47" spans="1:37">
      <c r="A47" s="1" t="s">
        <v>165</v>
      </c>
      <c r="C47" s="1" t="s">
        <v>58</v>
      </c>
      <c r="E47" s="1" t="s">
        <v>58</v>
      </c>
      <c r="G47" s="1" t="s">
        <v>166</v>
      </c>
      <c r="I47" s="1" t="s">
        <v>167</v>
      </c>
      <c r="K47" s="3">
        <v>18</v>
      </c>
      <c r="M47" s="3">
        <v>18</v>
      </c>
      <c r="O47" s="3">
        <v>3000000</v>
      </c>
      <c r="Q47" s="3">
        <v>3000000000000</v>
      </c>
      <c r="S47" s="3">
        <v>2871236416377</v>
      </c>
      <c r="U47" s="3">
        <v>0</v>
      </c>
      <c r="W47" s="3">
        <v>0</v>
      </c>
      <c r="Y47" s="3">
        <v>0</v>
      </c>
      <c r="AA47" s="3">
        <v>0</v>
      </c>
      <c r="AC47" s="3">
        <v>3000000</v>
      </c>
      <c r="AE47" s="3">
        <v>961907</v>
      </c>
      <c r="AG47" s="3">
        <v>3000000000000</v>
      </c>
      <c r="AI47" s="3">
        <v>2885611064938</v>
      </c>
      <c r="AK47" s="5">
        <v>1.099331416969522E-2</v>
      </c>
    </row>
    <row r="48" spans="1:37">
      <c r="A48" s="1" t="s">
        <v>168</v>
      </c>
      <c r="C48" s="1" t="s">
        <v>58</v>
      </c>
      <c r="E48" s="1" t="s">
        <v>58</v>
      </c>
      <c r="G48" s="1" t="s">
        <v>169</v>
      </c>
      <c r="I48" s="1" t="s">
        <v>105</v>
      </c>
      <c r="K48" s="3">
        <v>18</v>
      </c>
      <c r="M48" s="3">
        <v>18</v>
      </c>
      <c r="O48" s="3">
        <v>3990000</v>
      </c>
      <c r="Q48" s="3">
        <v>3758596250000</v>
      </c>
      <c r="S48" s="3">
        <v>3839769541280</v>
      </c>
      <c r="U48" s="3">
        <v>0</v>
      </c>
      <c r="W48" s="3">
        <v>0</v>
      </c>
      <c r="Y48" s="3">
        <v>0</v>
      </c>
      <c r="AA48" s="3">
        <v>0</v>
      </c>
      <c r="AC48" s="3">
        <v>3990000</v>
      </c>
      <c r="AE48" s="3">
        <v>967077</v>
      </c>
      <c r="AG48" s="3">
        <v>3758596250000</v>
      </c>
      <c r="AI48" s="3">
        <v>3858489895838</v>
      </c>
      <c r="AK48" s="5">
        <v>1.4699691223443898E-2</v>
      </c>
    </row>
    <row r="49" spans="1:37">
      <c r="A49" s="1" t="s">
        <v>170</v>
      </c>
      <c r="C49" s="1" t="s">
        <v>58</v>
      </c>
      <c r="E49" s="1" t="s">
        <v>58</v>
      </c>
      <c r="G49" s="1" t="s">
        <v>169</v>
      </c>
      <c r="I49" s="1" t="s">
        <v>105</v>
      </c>
      <c r="K49" s="3">
        <v>18</v>
      </c>
      <c r="M49" s="3">
        <v>18</v>
      </c>
      <c r="O49" s="3">
        <v>3000000</v>
      </c>
      <c r="Q49" s="3">
        <v>2946428125000</v>
      </c>
      <c r="S49" s="3">
        <v>2899838852690</v>
      </c>
      <c r="U49" s="3">
        <v>0</v>
      </c>
      <c r="W49" s="3">
        <v>0</v>
      </c>
      <c r="Y49" s="3">
        <v>0</v>
      </c>
      <c r="AA49" s="3">
        <v>0</v>
      </c>
      <c r="AC49" s="3">
        <v>3000000</v>
      </c>
      <c r="AE49" s="3">
        <v>968420</v>
      </c>
      <c r="AG49" s="3">
        <v>2946428125000</v>
      </c>
      <c r="AI49" s="3">
        <v>2905149646788</v>
      </c>
      <c r="AK49" s="5">
        <v>1.1067750316450143E-2</v>
      </c>
    </row>
    <row r="50" spans="1:37">
      <c r="A50" s="1" t="s">
        <v>171</v>
      </c>
      <c r="C50" s="1" t="s">
        <v>58</v>
      </c>
      <c r="E50" s="1" t="s">
        <v>58</v>
      </c>
      <c r="G50" s="1" t="s">
        <v>172</v>
      </c>
      <c r="I50" s="1" t="s">
        <v>173</v>
      </c>
      <c r="K50" s="3">
        <v>18</v>
      </c>
      <c r="M50" s="3">
        <v>18</v>
      </c>
      <c r="O50" s="3">
        <v>763000</v>
      </c>
      <c r="Q50" s="3">
        <v>749345256165</v>
      </c>
      <c r="S50" s="3">
        <v>737468589982</v>
      </c>
      <c r="U50" s="3">
        <v>0</v>
      </c>
      <c r="W50" s="3">
        <v>0</v>
      </c>
      <c r="Y50" s="3">
        <v>0</v>
      </c>
      <c r="AA50" s="3">
        <v>0</v>
      </c>
      <c r="AC50" s="3">
        <v>763000</v>
      </c>
      <c r="AE50" s="3">
        <v>969775</v>
      </c>
      <c r="AG50" s="3">
        <v>749345256165</v>
      </c>
      <c r="AI50" s="3">
        <v>739910095370</v>
      </c>
      <c r="AK50" s="5">
        <v>2.8188359251063275E-3</v>
      </c>
    </row>
    <row r="51" spans="1:37">
      <c r="A51" s="1" t="s">
        <v>174</v>
      </c>
      <c r="C51" s="1" t="s">
        <v>58</v>
      </c>
      <c r="E51" s="1" t="s">
        <v>58</v>
      </c>
      <c r="G51" s="1" t="s">
        <v>172</v>
      </c>
      <c r="I51" s="1" t="s">
        <v>173</v>
      </c>
      <c r="K51" s="3">
        <v>18</v>
      </c>
      <c r="M51" s="3">
        <v>18</v>
      </c>
      <c r="O51" s="3">
        <v>5000000</v>
      </c>
      <c r="Q51" s="3">
        <v>4699448331333</v>
      </c>
      <c r="S51" s="3">
        <v>4806612070064</v>
      </c>
      <c r="U51" s="3">
        <v>0</v>
      </c>
      <c r="W51" s="3">
        <v>0</v>
      </c>
      <c r="Y51" s="3">
        <v>0</v>
      </c>
      <c r="AA51" s="3">
        <v>0</v>
      </c>
      <c r="AC51" s="3">
        <v>5000000</v>
      </c>
      <c r="AE51" s="3">
        <v>965097</v>
      </c>
      <c r="AG51" s="3">
        <v>4699448331333</v>
      </c>
      <c r="AI51" s="3">
        <v>4825299195410</v>
      </c>
      <c r="AK51" s="5">
        <v>1.8382945180125804E-2</v>
      </c>
    </row>
    <row r="52" spans="1:37">
      <c r="A52" s="1" t="s">
        <v>175</v>
      </c>
      <c r="C52" s="1" t="s">
        <v>58</v>
      </c>
      <c r="E52" s="1" t="s">
        <v>58</v>
      </c>
      <c r="G52" s="1" t="s">
        <v>176</v>
      </c>
      <c r="I52" s="1" t="s">
        <v>177</v>
      </c>
      <c r="K52" s="3">
        <v>18</v>
      </c>
      <c r="M52" s="3">
        <v>18</v>
      </c>
      <c r="O52" s="3">
        <v>2000000</v>
      </c>
      <c r="Q52" s="3">
        <v>2000000000000</v>
      </c>
      <c r="S52" s="3">
        <v>1983283488786</v>
      </c>
      <c r="U52" s="3">
        <v>0</v>
      </c>
      <c r="W52" s="3">
        <v>0</v>
      </c>
      <c r="Y52" s="3">
        <v>0</v>
      </c>
      <c r="AA52" s="3">
        <v>0</v>
      </c>
      <c r="AC52" s="3">
        <v>2000000</v>
      </c>
      <c r="AE52" s="3">
        <v>994222</v>
      </c>
      <c r="AG52" s="3">
        <v>2000000000000</v>
      </c>
      <c r="AI52" s="3">
        <v>1988368625130</v>
      </c>
      <c r="AK52" s="5">
        <v>7.5750891195340937E-3</v>
      </c>
    </row>
    <row r="53" spans="1:37">
      <c r="A53" s="1" t="s">
        <v>178</v>
      </c>
      <c r="C53" s="1" t="s">
        <v>58</v>
      </c>
      <c r="E53" s="1" t="s">
        <v>58</v>
      </c>
      <c r="G53" s="1" t="s">
        <v>179</v>
      </c>
      <c r="I53" s="1" t="s">
        <v>180</v>
      </c>
      <c r="K53" s="3">
        <v>18.5</v>
      </c>
      <c r="M53" s="3">
        <v>18.5</v>
      </c>
      <c r="O53" s="3">
        <v>6694295</v>
      </c>
      <c r="Q53" s="3">
        <v>6335949625000</v>
      </c>
      <c r="S53" s="3">
        <v>6015060373529</v>
      </c>
      <c r="U53" s="3">
        <v>0</v>
      </c>
      <c r="W53" s="3">
        <v>0</v>
      </c>
      <c r="Y53" s="3">
        <v>0</v>
      </c>
      <c r="AA53" s="3">
        <v>0</v>
      </c>
      <c r="AC53" s="3">
        <v>6694295</v>
      </c>
      <c r="AE53" s="3">
        <v>902486</v>
      </c>
      <c r="AG53" s="3">
        <v>6335949625000</v>
      </c>
      <c r="AI53" s="3">
        <v>6041275255838</v>
      </c>
      <c r="AK53" s="5">
        <v>2.3015449892052571E-2</v>
      </c>
    </row>
    <row r="54" spans="1:37">
      <c r="A54" s="1" t="s">
        <v>181</v>
      </c>
      <c r="C54" s="1" t="s">
        <v>58</v>
      </c>
      <c r="E54" s="1" t="s">
        <v>58</v>
      </c>
      <c r="G54" s="1" t="s">
        <v>182</v>
      </c>
      <c r="I54" s="1" t="s">
        <v>183</v>
      </c>
      <c r="K54" s="3">
        <v>0</v>
      </c>
      <c r="M54" s="3">
        <v>0</v>
      </c>
      <c r="O54" s="3">
        <v>2709000</v>
      </c>
      <c r="Q54" s="3">
        <v>2431551673374</v>
      </c>
      <c r="S54" s="3">
        <v>2650272236404</v>
      </c>
      <c r="U54" s="3">
        <v>0</v>
      </c>
      <c r="W54" s="3">
        <v>0</v>
      </c>
      <c r="Y54" s="3">
        <v>2709000</v>
      </c>
      <c r="AA54" s="3">
        <v>2709000000000</v>
      </c>
      <c r="AC54" s="3">
        <v>0</v>
      </c>
      <c r="AE54" s="3">
        <v>0</v>
      </c>
      <c r="AG54" s="3">
        <v>0</v>
      </c>
      <c r="AI54" s="3">
        <v>0</v>
      </c>
      <c r="AK54" s="5">
        <v>0</v>
      </c>
    </row>
    <row r="55" spans="1:37">
      <c r="A55" s="1" t="s">
        <v>184</v>
      </c>
      <c r="C55" s="1" t="s">
        <v>58</v>
      </c>
      <c r="E55" s="1" t="s">
        <v>58</v>
      </c>
      <c r="G55" s="1" t="s">
        <v>182</v>
      </c>
      <c r="I55" s="1" t="s">
        <v>185</v>
      </c>
      <c r="K55" s="3">
        <v>0</v>
      </c>
      <c r="M55" s="3">
        <v>0</v>
      </c>
      <c r="O55" s="3">
        <v>9308688</v>
      </c>
      <c r="Q55" s="3">
        <v>7910952388538</v>
      </c>
      <c r="S55" s="3">
        <v>8890791229076</v>
      </c>
      <c r="U55" s="3">
        <v>30906</v>
      </c>
      <c r="W55" s="3">
        <v>30000689500</v>
      </c>
      <c r="Y55" s="3">
        <v>195000</v>
      </c>
      <c r="AA55" s="3">
        <v>189549051388</v>
      </c>
      <c r="AC55" s="3">
        <v>9144594</v>
      </c>
      <c r="AE55" s="3">
        <v>977314</v>
      </c>
      <c r="AG55" s="3">
        <v>7775155094719</v>
      </c>
      <c r="AI55" s="3">
        <v>8936798850714</v>
      </c>
      <c r="AK55" s="5">
        <v>3.4046527832877246E-2</v>
      </c>
    </row>
    <row r="56" spans="1:37">
      <c r="A56" s="1" t="s">
        <v>186</v>
      </c>
      <c r="C56" s="1" t="s">
        <v>58</v>
      </c>
      <c r="E56" s="1" t="s">
        <v>58</v>
      </c>
      <c r="G56" s="1" t="s">
        <v>187</v>
      </c>
      <c r="I56" s="1" t="s">
        <v>183</v>
      </c>
      <c r="K56" s="3">
        <v>0</v>
      </c>
      <c r="M56" s="3">
        <v>0</v>
      </c>
      <c r="O56" s="3">
        <v>2879132</v>
      </c>
      <c r="Q56" s="3">
        <v>2515983722333</v>
      </c>
      <c r="S56" s="3">
        <v>2816688897883</v>
      </c>
      <c r="U56" s="3">
        <v>414728</v>
      </c>
      <c r="W56" s="3">
        <v>410008225800</v>
      </c>
      <c r="Y56" s="3">
        <v>3293860</v>
      </c>
      <c r="AA56" s="3">
        <v>3293860000000</v>
      </c>
      <c r="AC56" s="3">
        <v>0</v>
      </c>
      <c r="AE56" s="3">
        <v>0</v>
      </c>
      <c r="AG56" s="3">
        <v>0</v>
      </c>
      <c r="AI56" s="3">
        <v>0</v>
      </c>
      <c r="AK56" s="5">
        <v>0</v>
      </c>
    </row>
    <row r="57" spans="1:37">
      <c r="A57" s="1" t="s">
        <v>188</v>
      </c>
      <c r="C57" s="1" t="s">
        <v>58</v>
      </c>
      <c r="E57" s="1" t="s">
        <v>58</v>
      </c>
      <c r="G57" s="1" t="s">
        <v>189</v>
      </c>
      <c r="I57" s="1" t="s">
        <v>190</v>
      </c>
      <c r="K57" s="3">
        <v>0</v>
      </c>
      <c r="M57" s="3">
        <v>0</v>
      </c>
      <c r="O57" s="3">
        <v>5725936</v>
      </c>
      <c r="Q57" s="3">
        <v>4965641088875</v>
      </c>
      <c r="S57" s="3">
        <v>5356899202256</v>
      </c>
      <c r="U57" s="3">
        <v>93120</v>
      </c>
      <c r="W57" s="3">
        <v>88632304969</v>
      </c>
      <c r="Y57" s="3">
        <v>0</v>
      </c>
      <c r="AA57" s="3">
        <v>0</v>
      </c>
      <c r="AC57" s="3">
        <v>5819056</v>
      </c>
      <c r="AE57" s="3">
        <v>957290</v>
      </c>
      <c r="AG57" s="3">
        <v>5054273393844</v>
      </c>
      <c r="AI57" s="3">
        <v>5570312256803</v>
      </c>
      <c r="AK57" s="5">
        <v>2.1221221877888486E-2</v>
      </c>
    </row>
    <row r="58" spans="1:37">
      <c r="A58" s="1" t="s">
        <v>191</v>
      </c>
      <c r="C58" s="1" t="s">
        <v>58</v>
      </c>
      <c r="E58" s="1" t="s">
        <v>58</v>
      </c>
      <c r="G58" s="1" t="s">
        <v>182</v>
      </c>
      <c r="I58" s="1" t="s">
        <v>190</v>
      </c>
      <c r="K58" s="3">
        <v>0</v>
      </c>
      <c r="M58" s="3">
        <v>0</v>
      </c>
      <c r="O58" s="3">
        <v>2447</v>
      </c>
      <c r="Q58" s="3">
        <v>2120826916</v>
      </c>
      <c r="S58" s="3">
        <v>2265834195</v>
      </c>
      <c r="U58" s="3">
        <v>5000</v>
      </c>
      <c r="W58" s="3">
        <v>4732033357</v>
      </c>
      <c r="Y58" s="3">
        <v>0</v>
      </c>
      <c r="AA58" s="3">
        <v>0</v>
      </c>
      <c r="AC58" s="3">
        <v>7447</v>
      </c>
      <c r="AE58" s="3">
        <v>956678</v>
      </c>
      <c r="AG58" s="3">
        <v>6852860273</v>
      </c>
      <c r="AI58" s="3">
        <v>7124104996</v>
      </c>
      <c r="AK58" s="5">
        <v>2.714070698942445E-5</v>
      </c>
    </row>
    <row r="59" spans="1:37">
      <c r="A59" s="1" t="s">
        <v>192</v>
      </c>
      <c r="C59" s="1" t="s">
        <v>58</v>
      </c>
      <c r="E59" s="1" t="s">
        <v>58</v>
      </c>
      <c r="G59" s="1" t="s">
        <v>182</v>
      </c>
      <c r="I59" s="1" t="s">
        <v>193</v>
      </c>
      <c r="K59" s="3">
        <v>0</v>
      </c>
      <c r="M59" s="3">
        <v>0</v>
      </c>
      <c r="O59" s="3">
        <v>736380</v>
      </c>
      <c r="Q59" s="3">
        <v>670752680398</v>
      </c>
      <c r="S59" s="3">
        <v>681861456844</v>
      </c>
      <c r="U59" s="3">
        <v>0</v>
      </c>
      <c r="W59" s="3">
        <v>0</v>
      </c>
      <c r="Y59" s="3">
        <v>0</v>
      </c>
      <c r="AA59" s="3">
        <v>0</v>
      </c>
      <c r="AC59" s="3">
        <v>736380</v>
      </c>
      <c r="AE59" s="3">
        <v>957640</v>
      </c>
      <c r="AG59" s="3">
        <v>670752680398</v>
      </c>
      <c r="AI59" s="3">
        <v>705159617205</v>
      </c>
      <c r="AK59" s="5">
        <v>2.6864470080215554E-3</v>
      </c>
    </row>
    <row r="60" spans="1:37">
      <c r="A60" s="1" t="s">
        <v>194</v>
      </c>
      <c r="C60" s="1" t="s">
        <v>58</v>
      </c>
      <c r="E60" s="1" t="s">
        <v>58</v>
      </c>
      <c r="G60" s="1" t="s">
        <v>182</v>
      </c>
      <c r="I60" s="1" t="s">
        <v>195</v>
      </c>
      <c r="K60" s="3">
        <v>0</v>
      </c>
      <c r="M60" s="3">
        <v>0</v>
      </c>
      <c r="O60" s="3">
        <v>10285035</v>
      </c>
      <c r="Q60" s="3">
        <v>8349281663707</v>
      </c>
      <c r="S60" s="3">
        <v>9330704916718</v>
      </c>
      <c r="U60" s="3">
        <v>820729</v>
      </c>
      <c r="W60" s="3">
        <v>767945578441</v>
      </c>
      <c r="Y60" s="3">
        <v>0</v>
      </c>
      <c r="AA60" s="3">
        <v>0</v>
      </c>
      <c r="AC60" s="3">
        <v>11105764</v>
      </c>
      <c r="AE60" s="3">
        <v>929779</v>
      </c>
      <c r="AG60" s="3">
        <v>9117227242148</v>
      </c>
      <c r="AI60" s="3">
        <v>10325513711067</v>
      </c>
      <c r="AK60" s="5">
        <v>3.9337115652380558E-2</v>
      </c>
    </row>
    <row r="61" spans="1:37">
      <c r="A61" s="1" t="s">
        <v>196</v>
      </c>
      <c r="C61" s="1" t="s">
        <v>58</v>
      </c>
      <c r="E61" s="1" t="s">
        <v>58</v>
      </c>
      <c r="G61" s="1" t="s">
        <v>197</v>
      </c>
      <c r="I61" s="1" t="s">
        <v>198</v>
      </c>
      <c r="K61" s="3">
        <v>0</v>
      </c>
      <c r="M61" s="3">
        <v>0</v>
      </c>
      <c r="O61" s="3">
        <v>1197070</v>
      </c>
      <c r="Q61" s="3">
        <v>1069492891865</v>
      </c>
      <c r="S61" s="3">
        <v>1079236489965</v>
      </c>
      <c r="U61" s="3">
        <v>388932</v>
      </c>
      <c r="W61" s="3">
        <v>353713219495</v>
      </c>
      <c r="Y61" s="3">
        <v>0</v>
      </c>
      <c r="AA61" s="3">
        <v>0</v>
      </c>
      <c r="AC61" s="3">
        <v>1586002</v>
      </c>
      <c r="AE61" s="3">
        <v>916124</v>
      </c>
      <c r="AG61" s="3">
        <v>1423206111360</v>
      </c>
      <c r="AI61" s="3">
        <v>1452918193486</v>
      </c>
      <c r="AK61" s="5">
        <v>5.5351832954663302E-3</v>
      </c>
    </row>
    <row r="62" spans="1:37">
      <c r="A62" s="1" t="s">
        <v>199</v>
      </c>
      <c r="C62" s="1" t="s">
        <v>58</v>
      </c>
      <c r="E62" s="1" t="s">
        <v>58</v>
      </c>
      <c r="G62" s="1" t="s">
        <v>197</v>
      </c>
      <c r="I62" s="1" t="s">
        <v>200</v>
      </c>
      <c r="K62" s="3">
        <v>0</v>
      </c>
      <c r="M62" s="3">
        <v>0</v>
      </c>
      <c r="O62" s="3">
        <v>7092228</v>
      </c>
      <c r="Q62" s="3">
        <v>5762046447198</v>
      </c>
      <c r="S62" s="3">
        <v>5944576390602</v>
      </c>
      <c r="U62" s="3">
        <v>3500000</v>
      </c>
      <c r="W62" s="3">
        <v>3007558125000</v>
      </c>
      <c r="Y62" s="3">
        <v>0</v>
      </c>
      <c r="AA62" s="3">
        <v>0</v>
      </c>
      <c r="AC62" s="3">
        <v>10592228</v>
      </c>
      <c r="AE62" s="3">
        <v>857299</v>
      </c>
      <c r="AG62" s="3">
        <v>8769604572198</v>
      </c>
      <c r="AI62" s="3">
        <v>9080364757645</v>
      </c>
      <c r="AK62" s="5">
        <v>3.4593470952872393E-2</v>
      </c>
    </row>
    <row r="63" spans="1:37">
      <c r="A63" s="1" t="s">
        <v>201</v>
      </c>
      <c r="C63" s="1" t="s">
        <v>58</v>
      </c>
      <c r="E63" s="1" t="s">
        <v>58</v>
      </c>
      <c r="G63" s="1" t="s">
        <v>202</v>
      </c>
      <c r="I63" s="1" t="s">
        <v>6</v>
      </c>
      <c r="K63" s="3">
        <v>0</v>
      </c>
      <c r="M63" s="3">
        <v>0</v>
      </c>
      <c r="O63" s="3">
        <v>671500</v>
      </c>
      <c r="Q63" s="3">
        <v>610952303600</v>
      </c>
      <c r="S63" s="3">
        <v>654495990189</v>
      </c>
      <c r="U63" s="3">
        <v>0</v>
      </c>
      <c r="W63" s="3">
        <v>0</v>
      </c>
      <c r="Y63" s="3">
        <v>671500</v>
      </c>
      <c r="AA63" s="3">
        <v>671500000000</v>
      </c>
      <c r="AC63" s="3">
        <v>0</v>
      </c>
      <c r="AE63" s="3">
        <v>0</v>
      </c>
      <c r="AG63" s="3">
        <v>0</v>
      </c>
      <c r="AI63" s="3">
        <v>0</v>
      </c>
      <c r="AK63" s="5">
        <v>0</v>
      </c>
    </row>
    <row r="64" spans="1:37">
      <c r="A64" s="1" t="s">
        <v>203</v>
      </c>
      <c r="C64" s="1" t="s">
        <v>58</v>
      </c>
      <c r="E64" s="1" t="s">
        <v>58</v>
      </c>
      <c r="G64" s="1" t="s">
        <v>204</v>
      </c>
      <c r="I64" s="1" t="s">
        <v>185</v>
      </c>
      <c r="K64" s="3">
        <v>0</v>
      </c>
      <c r="M64" s="3">
        <v>0</v>
      </c>
      <c r="O64" s="3">
        <v>500000</v>
      </c>
      <c r="Q64" s="3">
        <v>460501265154</v>
      </c>
      <c r="S64" s="3">
        <v>480086395931</v>
      </c>
      <c r="U64" s="3">
        <v>0</v>
      </c>
      <c r="W64" s="3">
        <v>0</v>
      </c>
      <c r="Y64" s="3">
        <v>0</v>
      </c>
      <c r="AA64" s="3">
        <v>0</v>
      </c>
      <c r="AC64" s="3">
        <v>500000</v>
      </c>
      <c r="AE64" s="3">
        <v>978920</v>
      </c>
      <c r="AG64" s="3">
        <v>460501265154</v>
      </c>
      <c r="AI64" s="3">
        <v>489441033425</v>
      </c>
      <c r="AK64" s="5">
        <v>1.8646237926374638E-3</v>
      </c>
    </row>
    <row r="65" spans="1:37">
      <c r="A65" s="1" t="s">
        <v>205</v>
      </c>
      <c r="C65" s="1" t="s">
        <v>58</v>
      </c>
      <c r="E65" s="1" t="s">
        <v>58</v>
      </c>
      <c r="G65" s="1" t="s">
        <v>189</v>
      </c>
      <c r="I65" s="1" t="s">
        <v>193</v>
      </c>
      <c r="K65" s="3">
        <v>0</v>
      </c>
      <c r="M65" s="3">
        <v>0</v>
      </c>
      <c r="O65" s="3">
        <v>820000</v>
      </c>
      <c r="Q65" s="3">
        <v>747793661646</v>
      </c>
      <c r="S65" s="3">
        <v>760618924874</v>
      </c>
      <c r="U65" s="3">
        <v>30000</v>
      </c>
      <c r="W65" s="3">
        <v>28352598619</v>
      </c>
      <c r="Y65" s="3">
        <v>0</v>
      </c>
      <c r="AA65" s="3">
        <v>0</v>
      </c>
      <c r="AC65" s="3">
        <v>850000</v>
      </c>
      <c r="AE65" s="3">
        <v>953200</v>
      </c>
      <c r="AG65" s="3">
        <v>776146260265</v>
      </c>
      <c r="AI65" s="3">
        <v>810188603975</v>
      </c>
      <c r="AK65" s="5">
        <v>3.0865760006348339E-3</v>
      </c>
    </row>
    <row r="66" spans="1:37">
      <c r="A66" s="1" t="s">
        <v>206</v>
      </c>
      <c r="C66" s="1" t="s">
        <v>58</v>
      </c>
      <c r="E66" s="1" t="s">
        <v>58</v>
      </c>
      <c r="G66" s="1" t="s">
        <v>207</v>
      </c>
      <c r="I66" s="1" t="s">
        <v>195</v>
      </c>
      <c r="K66" s="3">
        <v>0</v>
      </c>
      <c r="M66" s="3">
        <v>0</v>
      </c>
      <c r="O66" s="3">
        <v>895143</v>
      </c>
      <c r="Q66" s="3">
        <v>791712347832</v>
      </c>
      <c r="S66" s="3">
        <v>820814323212</v>
      </c>
      <c r="U66" s="3">
        <v>270000</v>
      </c>
      <c r="W66" s="3">
        <v>248898583114</v>
      </c>
      <c r="Y66" s="3">
        <v>0</v>
      </c>
      <c r="AA66" s="3">
        <v>0</v>
      </c>
      <c r="AC66" s="3">
        <v>1165143</v>
      </c>
      <c r="AE66" s="3">
        <v>939430</v>
      </c>
      <c r="AG66" s="3">
        <v>1040610930946</v>
      </c>
      <c r="AI66" s="3">
        <v>1094527873891</v>
      </c>
      <c r="AK66" s="5">
        <v>4.1698234843131369E-3</v>
      </c>
    </row>
    <row r="67" spans="1:37">
      <c r="A67" s="1" t="s">
        <v>208</v>
      </c>
      <c r="C67" s="1" t="s">
        <v>58</v>
      </c>
      <c r="E67" s="1" t="s">
        <v>58</v>
      </c>
      <c r="G67" s="1" t="s">
        <v>209</v>
      </c>
      <c r="I67" s="1" t="s">
        <v>6</v>
      </c>
      <c r="K67" s="3">
        <v>0</v>
      </c>
      <c r="M67" s="3">
        <v>0</v>
      </c>
      <c r="O67" s="3">
        <v>1485300</v>
      </c>
      <c r="Q67" s="3">
        <v>1252025728066</v>
      </c>
      <c r="S67" s="3">
        <v>1449002231630</v>
      </c>
      <c r="U67" s="3">
        <v>0</v>
      </c>
      <c r="W67" s="3">
        <v>0</v>
      </c>
      <c r="Y67" s="3">
        <v>1485300</v>
      </c>
      <c r="AA67" s="3">
        <v>1485300000000</v>
      </c>
      <c r="AC67" s="3">
        <v>0</v>
      </c>
      <c r="AE67" s="3">
        <v>0</v>
      </c>
      <c r="AG67" s="3">
        <v>0</v>
      </c>
      <c r="AI67" s="3">
        <v>0</v>
      </c>
      <c r="AK67" s="5">
        <v>0</v>
      </c>
    </row>
    <row r="68" spans="1:37">
      <c r="A68" s="1" t="s">
        <v>210</v>
      </c>
      <c r="C68" s="1" t="s">
        <v>58</v>
      </c>
      <c r="E68" s="1" t="s">
        <v>58</v>
      </c>
      <c r="G68" s="1" t="s">
        <v>204</v>
      </c>
      <c r="I68" s="1" t="s">
        <v>185</v>
      </c>
      <c r="K68" s="3">
        <v>0</v>
      </c>
      <c r="M68" s="3">
        <v>0</v>
      </c>
      <c r="O68" s="3">
        <v>500000</v>
      </c>
      <c r="Q68" s="3">
        <v>460501265154</v>
      </c>
      <c r="S68" s="3">
        <v>474981593750</v>
      </c>
      <c r="U68" s="3">
        <v>0</v>
      </c>
      <c r="W68" s="3">
        <v>0</v>
      </c>
      <c r="Y68" s="3">
        <v>0</v>
      </c>
      <c r="AA68" s="3">
        <v>0</v>
      </c>
      <c r="AC68" s="3">
        <v>500000</v>
      </c>
      <c r="AE68" s="3">
        <v>950000</v>
      </c>
      <c r="AG68" s="3">
        <v>460501265154</v>
      </c>
      <c r="AI68" s="3">
        <v>474981593750</v>
      </c>
      <c r="AK68" s="5">
        <v>1.8095376568111701E-3</v>
      </c>
    </row>
    <row r="69" spans="1:37">
      <c r="A69" s="1" t="s">
        <v>211</v>
      </c>
      <c r="C69" s="1" t="s">
        <v>58</v>
      </c>
      <c r="E69" s="1" t="s">
        <v>58</v>
      </c>
      <c r="G69" s="1" t="s">
        <v>212</v>
      </c>
      <c r="I69" s="1" t="s">
        <v>193</v>
      </c>
      <c r="K69" s="3">
        <v>0</v>
      </c>
      <c r="M69" s="3">
        <v>0</v>
      </c>
      <c r="O69" s="3">
        <v>1180000</v>
      </c>
      <c r="Q69" s="3">
        <v>1050977010170</v>
      </c>
      <c r="S69" s="3">
        <v>1095422142713</v>
      </c>
      <c r="U69" s="3">
        <v>0</v>
      </c>
      <c r="W69" s="3">
        <v>0</v>
      </c>
      <c r="Y69" s="3">
        <v>0</v>
      </c>
      <c r="AA69" s="3">
        <v>0</v>
      </c>
      <c r="AC69" s="3">
        <v>1180000</v>
      </c>
      <c r="AE69" s="3">
        <v>951650</v>
      </c>
      <c r="AG69" s="3">
        <v>1050977010170</v>
      </c>
      <c r="AI69" s="3">
        <v>1122904277789</v>
      </c>
      <c r="AK69" s="5">
        <v>4.2779290869174782E-3</v>
      </c>
    </row>
    <row r="70" spans="1:37">
      <c r="A70" s="1" t="s">
        <v>213</v>
      </c>
      <c r="C70" s="1" t="s">
        <v>58</v>
      </c>
      <c r="E70" s="1" t="s">
        <v>58</v>
      </c>
      <c r="G70" s="1" t="s">
        <v>207</v>
      </c>
      <c r="I70" s="1" t="s">
        <v>195</v>
      </c>
      <c r="K70" s="3">
        <v>0</v>
      </c>
      <c r="M70" s="3">
        <v>0</v>
      </c>
      <c r="O70" s="3">
        <v>2061077</v>
      </c>
      <c r="Q70" s="3">
        <v>1800001411243</v>
      </c>
      <c r="S70" s="3">
        <v>1880432714406</v>
      </c>
      <c r="U70" s="3">
        <v>180000</v>
      </c>
      <c r="W70" s="3">
        <v>168297199633</v>
      </c>
      <c r="Y70" s="3">
        <v>0</v>
      </c>
      <c r="AA70" s="3">
        <v>0</v>
      </c>
      <c r="AC70" s="3">
        <v>2241077</v>
      </c>
      <c r="AE70" s="3">
        <v>933719</v>
      </c>
      <c r="AG70" s="3">
        <v>1968298610876</v>
      </c>
      <c r="AI70" s="3">
        <v>2092455309651</v>
      </c>
      <c r="AK70" s="5">
        <v>7.9716282227156546E-3</v>
      </c>
    </row>
    <row r="71" spans="1:37">
      <c r="A71" s="1" t="s">
        <v>214</v>
      </c>
      <c r="C71" s="1" t="s">
        <v>58</v>
      </c>
      <c r="E71" s="1" t="s">
        <v>58</v>
      </c>
      <c r="G71" s="1" t="s">
        <v>59</v>
      </c>
      <c r="I71" s="1" t="s">
        <v>198</v>
      </c>
      <c r="K71" s="3">
        <v>0</v>
      </c>
      <c r="M71" s="3">
        <v>0</v>
      </c>
      <c r="O71" s="3">
        <v>3835000</v>
      </c>
      <c r="Q71" s="3">
        <v>3193027004536</v>
      </c>
      <c r="S71" s="3">
        <v>3398113252261</v>
      </c>
      <c r="U71" s="3">
        <v>36443</v>
      </c>
      <c r="W71" s="3">
        <v>33378347956</v>
      </c>
      <c r="Y71" s="3">
        <v>0</v>
      </c>
      <c r="AA71" s="3">
        <v>0</v>
      </c>
      <c r="AC71" s="3">
        <v>3871443</v>
      </c>
      <c r="AE71" s="3">
        <v>908089</v>
      </c>
      <c r="AG71" s="3">
        <v>3226405352492</v>
      </c>
      <c r="AI71" s="3">
        <v>3515481128568</v>
      </c>
      <c r="AK71" s="5">
        <v>1.3392930521221542E-2</v>
      </c>
    </row>
    <row r="72" spans="1:37">
      <c r="A72" s="1" t="s">
        <v>215</v>
      </c>
      <c r="C72" s="1" t="s">
        <v>58</v>
      </c>
      <c r="E72" s="1" t="s">
        <v>58</v>
      </c>
      <c r="G72" s="1" t="s">
        <v>207</v>
      </c>
      <c r="I72" s="1" t="s">
        <v>195</v>
      </c>
      <c r="K72" s="3">
        <v>0</v>
      </c>
      <c r="M72" s="3">
        <v>0</v>
      </c>
      <c r="O72" s="3">
        <v>610000</v>
      </c>
      <c r="Q72" s="3">
        <v>551511875900</v>
      </c>
      <c r="S72" s="3">
        <v>561178253500</v>
      </c>
      <c r="U72" s="3">
        <v>523000</v>
      </c>
      <c r="W72" s="3">
        <v>488751733634</v>
      </c>
      <c r="Y72" s="3">
        <v>0</v>
      </c>
      <c r="AA72" s="3">
        <v>0</v>
      </c>
      <c r="AC72" s="3">
        <v>1133000</v>
      </c>
      <c r="AE72" s="3">
        <v>934560</v>
      </c>
      <c r="AG72" s="3">
        <v>1040263609534</v>
      </c>
      <c r="AI72" s="3">
        <v>1058815449311</v>
      </c>
      <c r="AK72" s="5">
        <v>4.0337698394058942E-3</v>
      </c>
    </row>
    <row r="73" spans="1:37">
      <c r="A73" s="1" t="s">
        <v>216</v>
      </c>
      <c r="C73" s="1" t="s">
        <v>58</v>
      </c>
      <c r="E73" s="1" t="s">
        <v>58</v>
      </c>
      <c r="G73" s="1" t="s">
        <v>59</v>
      </c>
      <c r="I73" s="1" t="s">
        <v>198</v>
      </c>
      <c r="K73" s="3">
        <v>0</v>
      </c>
      <c r="M73" s="3">
        <v>0</v>
      </c>
      <c r="O73" s="3">
        <v>1692000</v>
      </c>
      <c r="Q73" s="3">
        <v>1388922713064</v>
      </c>
      <c r="S73" s="3">
        <v>1513285962418</v>
      </c>
      <c r="U73" s="3">
        <v>373260</v>
      </c>
      <c r="W73" s="3">
        <v>338415854659</v>
      </c>
      <c r="Y73" s="3">
        <v>0</v>
      </c>
      <c r="AA73" s="3">
        <v>0</v>
      </c>
      <c r="AC73" s="3">
        <v>2065260</v>
      </c>
      <c r="AE73" s="3">
        <v>914864</v>
      </c>
      <c r="AG73" s="3">
        <v>1727338567723</v>
      </c>
      <c r="AI73" s="3">
        <v>1889359419203</v>
      </c>
      <c r="AK73" s="5">
        <v>7.1978936895356477E-3</v>
      </c>
    </row>
    <row r="74" spans="1:37">
      <c r="A74" s="1" t="s">
        <v>217</v>
      </c>
      <c r="C74" s="1" t="s">
        <v>58</v>
      </c>
      <c r="E74" s="1" t="s">
        <v>58</v>
      </c>
      <c r="G74" s="1" t="s">
        <v>59</v>
      </c>
      <c r="I74" s="1" t="s">
        <v>198</v>
      </c>
      <c r="K74" s="3">
        <v>0</v>
      </c>
      <c r="M74" s="3">
        <v>0</v>
      </c>
      <c r="O74" s="3">
        <v>15586960</v>
      </c>
      <c r="Q74" s="3">
        <v>12646240980920</v>
      </c>
      <c r="S74" s="3">
        <v>13857976111442</v>
      </c>
      <c r="U74" s="3">
        <v>555488</v>
      </c>
      <c r="W74" s="3">
        <v>508307671053</v>
      </c>
      <c r="Y74" s="3">
        <v>0</v>
      </c>
      <c r="AA74" s="3">
        <v>0</v>
      </c>
      <c r="AC74" s="3">
        <v>16142448</v>
      </c>
      <c r="AE74" s="3">
        <v>910537</v>
      </c>
      <c r="AG74" s="3">
        <v>13154548651973</v>
      </c>
      <c r="AI74" s="3">
        <v>14697727480800</v>
      </c>
      <c r="AK74" s="5">
        <v>5.5993941020069209E-2</v>
      </c>
    </row>
    <row r="75" spans="1:37">
      <c r="A75" s="1" t="s">
        <v>218</v>
      </c>
      <c r="C75" s="1" t="s">
        <v>58</v>
      </c>
      <c r="E75" s="1" t="s">
        <v>58</v>
      </c>
      <c r="G75" s="1" t="s">
        <v>219</v>
      </c>
      <c r="I75" s="1" t="s">
        <v>220</v>
      </c>
      <c r="K75" s="3">
        <v>0</v>
      </c>
      <c r="M75" s="3">
        <v>0</v>
      </c>
      <c r="O75" s="3">
        <v>6095000</v>
      </c>
      <c r="Q75" s="3">
        <v>5006711814230</v>
      </c>
      <c r="S75" s="3">
        <v>5274788460025</v>
      </c>
      <c r="U75" s="3">
        <v>2540000</v>
      </c>
      <c r="W75" s="3">
        <v>2260699120530</v>
      </c>
      <c r="Y75" s="3">
        <v>111350</v>
      </c>
      <c r="AA75" s="3">
        <v>99996335409</v>
      </c>
      <c r="AC75" s="3">
        <v>8523650</v>
      </c>
      <c r="AE75" s="3">
        <v>886907</v>
      </c>
      <c r="AG75" s="3">
        <v>7173696261039</v>
      </c>
      <c r="AI75" s="3">
        <v>7559394976895</v>
      </c>
      <c r="AK75" s="5">
        <v>2.8799031485418916E-2</v>
      </c>
    </row>
    <row r="76" spans="1:37">
      <c r="A76" s="1" t="s">
        <v>352</v>
      </c>
      <c r="C76" s="1" t="s">
        <v>58</v>
      </c>
      <c r="E76" s="1" t="s">
        <v>58</v>
      </c>
      <c r="G76" s="1" t="s">
        <v>212</v>
      </c>
      <c r="I76" s="1" t="s">
        <v>193</v>
      </c>
      <c r="K76" s="3">
        <v>0</v>
      </c>
      <c r="M76" s="3">
        <v>0</v>
      </c>
      <c r="O76" s="3">
        <v>2227500</v>
      </c>
      <c r="Q76" s="3">
        <v>1964131740058</v>
      </c>
      <c r="S76" s="3">
        <v>2086214716765</v>
      </c>
      <c r="U76" s="3">
        <v>265000</v>
      </c>
      <c r="W76" s="3">
        <v>250757456848</v>
      </c>
      <c r="Y76" s="3">
        <v>0</v>
      </c>
      <c r="AA76" s="3">
        <v>0</v>
      </c>
      <c r="AC76" s="3">
        <v>2492500</v>
      </c>
      <c r="AE76" s="3">
        <v>957279</v>
      </c>
      <c r="AG76" s="3">
        <v>2214889196906</v>
      </c>
      <c r="AI76" s="3">
        <v>2385926634195</v>
      </c>
      <c r="AK76" s="5">
        <v>9.0896661002762957E-3</v>
      </c>
    </row>
    <row r="77" spans="1:37">
      <c r="A77" s="1" t="s">
        <v>221</v>
      </c>
      <c r="C77" s="1" t="s">
        <v>58</v>
      </c>
      <c r="E77" s="1" t="s">
        <v>58</v>
      </c>
      <c r="G77" s="1" t="s">
        <v>222</v>
      </c>
      <c r="I77" s="1" t="s">
        <v>223</v>
      </c>
      <c r="K77" s="3">
        <v>16</v>
      </c>
      <c r="M77" s="3">
        <v>16</v>
      </c>
      <c r="O77" s="3">
        <v>1370000</v>
      </c>
      <c r="Q77" s="3">
        <v>1274834225000</v>
      </c>
      <c r="S77" s="3">
        <v>1255134401657</v>
      </c>
      <c r="U77" s="3">
        <v>0</v>
      </c>
      <c r="W77" s="3">
        <v>0</v>
      </c>
      <c r="Y77" s="3">
        <v>0</v>
      </c>
      <c r="AA77" s="3">
        <v>0</v>
      </c>
      <c r="AC77" s="3">
        <v>1370000</v>
      </c>
      <c r="AE77" s="3">
        <v>909848</v>
      </c>
      <c r="AG77" s="3">
        <v>1274834225000</v>
      </c>
      <c r="AI77" s="3">
        <v>1246443458444</v>
      </c>
      <c r="AK77" s="5">
        <v>4.7485763760511338E-3</v>
      </c>
    </row>
    <row r="78" spans="1:37">
      <c r="A78" s="1" t="s">
        <v>224</v>
      </c>
      <c r="C78" s="1" t="s">
        <v>58</v>
      </c>
      <c r="E78" s="1" t="s">
        <v>58</v>
      </c>
      <c r="G78" s="1" t="s">
        <v>225</v>
      </c>
      <c r="I78" s="1" t="s">
        <v>226</v>
      </c>
      <c r="K78" s="3">
        <v>16</v>
      </c>
      <c r="M78" s="3">
        <v>16</v>
      </c>
      <c r="O78" s="3">
        <v>920000</v>
      </c>
      <c r="Q78" s="3">
        <v>871414799995</v>
      </c>
      <c r="S78" s="3">
        <v>885648759780</v>
      </c>
      <c r="U78" s="3">
        <v>0</v>
      </c>
      <c r="W78" s="3">
        <v>0</v>
      </c>
      <c r="Y78" s="3">
        <v>0</v>
      </c>
      <c r="AA78" s="3">
        <v>0</v>
      </c>
      <c r="AC78" s="3">
        <v>920000</v>
      </c>
      <c r="AE78" s="3">
        <v>951475</v>
      </c>
      <c r="AG78" s="3">
        <v>871414799995</v>
      </c>
      <c r="AI78" s="3">
        <v>875323079916</v>
      </c>
      <c r="AK78" s="5">
        <v>3.3347188519006377E-3</v>
      </c>
    </row>
    <row r="79" spans="1:37">
      <c r="A79" s="1" t="s">
        <v>227</v>
      </c>
      <c r="C79" s="1" t="s">
        <v>58</v>
      </c>
      <c r="E79" s="1" t="s">
        <v>58</v>
      </c>
      <c r="G79" s="1" t="s">
        <v>228</v>
      </c>
      <c r="I79" s="1" t="s">
        <v>229</v>
      </c>
      <c r="K79" s="3">
        <v>18</v>
      </c>
      <c r="M79" s="3">
        <v>18</v>
      </c>
      <c r="O79" s="3">
        <v>290000</v>
      </c>
      <c r="Q79" s="3">
        <v>283080600000</v>
      </c>
      <c r="S79" s="3">
        <v>282569110022</v>
      </c>
      <c r="U79" s="3">
        <v>0</v>
      </c>
      <c r="W79" s="3">
        <v>0</v>
      </c>
      <c r="Y79" s="3">
        <v>0</v>
      </c>
      <c r="AA79" s="3">
        <v>0</v>
      </c>
      <c r="AC79" s="3">
        <v>290000</v>
      </c>
      <c r="AE79" s="3">
        <v>965774</v>
      </c>
      <c r="AG79" s="3">
        <v>283080600000</v>
      </c>
      <c r="AI79" s="3">
        <v>280063607114</v>
      </c>
      <c r="AK79" s="5">
        <v>1.0669584885891206E-3</v>
      </c>
    </row>
    <row r="80" spans="1:37">
      <c r="A80" s="1" t="s">
        <v>230</v>
      </c>
      <c r="C80" s="1" t="s">
        <v>58</v>
      </c>
      <c r="E80" s="1" t="s">
        <v>58</v>
      </c>
      <c r="G80" s="1" t="s">
        <v>228</v>
      </c>
      <c r="I80" s="1" t="s">
        <v>231</v>
      </c>
      <c r="K80" s="3">
        <v>18</v>
      </c>
      <c r="M80" s="3">
        <v>18</v>
      </c>
      <c r="O80" s="3">
        <v>5905800</v>
      </c>
      <c r="Q80" s="3">
        <v>5469964066382</v>
      </c>
      <c r="S80" s="3">
        <v>5189780493412</v>
      </c>
      <c r="U80" s="3">
        <v>0</v>
      </c>
      <c r="W80" s="3">
        <v>0</v>
      </c>
      <c r="Y80" s="3">
        <v>0</v>
      </c>
      <c r="AA80" s="3">
        <v>0</v>
      </c>
      <c r="AC80" s="3">
        <v>5905800</v>
      </c>
      <c r="AE80" s="3">
        <v>880983</v>
      </c>
      <c r="AG80" s="3">
        <v>5469964066382</v>
      </c>
      <c r="AI80" s="3">
        <v>5202707788660</v>
      </c>
      <c r="AK80" s="5">
        <v>1.9820758919597694E-2</v>
      </c>
    </row>
    <row r="81" spans="1:37">
      <c r="A81" s="1" t="s">
        <v>232</v>
      </c>
      <c r="C81" s="1" t="s">
        <v>58</v>
      </c>
      <c r="E81" s="1" t="s">
        <v>58</v>
      </c>
      <c r="G81" s="1" t="s">
        <v>233</v>
      </c>
      <c r="I81" s="1" t="s">
        <v>234</v>
      </c>
      <c r="K81" s="3">
        <v>18</v>
      </c>
      <c r="M81" s="3">
        <v>18</v>
      </c>
      <c r="O81" s="3">
        <v>2466800</v>
      </c>
      <c r="Q81" s="3">
        <v>2407596800000</v>
      </c>
      <c r="S81" s="3">
        <v>2382861128553</v>
      </c>
      <c r="U81" s="3">
        <v>0</v>
      </c>
      <c r="W81" s="3">
        <v>0</v>
      </c>
      <c r="Y81" s="3">
        <v>2466800</v>
      </c>
      <c r="AA81" s="3">
        <v>2442690554297</v>
      </c>
      <c r="AC81" s="3">
        <v>0</v>
      </c>
      <c r="AE81" s="3">
        <v>0</v>
      </c>
      <c r="AG81" s="3">
        <v>0</v>
      </c>
      <c r="AI81" s="3">
        <v>0</v>
      </c>
      <c r="AK81" s="5">
        <v>0</v>
      </c>
    </row>
    <row r="82" spans="1:37">
      <c r="A82" s="1" t="s">
        <v>235</v>
      </c>
      <c r="C82" s="1" t="s">
        <v>58</v>
      </c>
      <c r="E82" s="1" t="s">
        <v>58</v>
      </c>
      <c r="G82" s="1" t="s">
        <v>236</v>
      </c>
      <c r="I82" s="1" t="s">
        <v>237</v>
      </c>
      <c r="K82" s="3">
        <v>18</v>
      </c>
      <c r="M82" s="3">
        <v>18</v>
      </c>
      <c r="O82" s="3">
        <v>195100</v>
      </c>
      <c r="Q82" s="3">
        <v>180357803750</v>
      </c>
      <c r="S82" s="3">
        <v>173096937833</v>
      </c>
      <c r="U82" s="3">
        <v>0</v>
      </c>
      <c r="W82" s="3">
        <v>0</v>
      </c>
      <c r="Y82" s="3">
        <v>0</v>
      </c>
      <c r="AA82" s="3">
        <v>0</v>
      </c>
      <c r="AC82" s="3">
        <v>195100</v>
      </c>
      <c r="AE82" s="3">
        <v>900492</v>
      </c>
      <c r="AG82" s="3">
        <v>180357803750</v>
      </c>
      <c r="AI82" s="3">
        <v>175679181367</v>
      </c>
      <c r="AK82" s="5">
        <v>6.6928508048391244E-4</v>
      </c>
    </row>
    <row r="83" spans="1:37">
      <c r="A83" s="1" t="s">
        <v>238</v>
      </c>
      <c r="C83" s="1" t="s">
        <v>58</v>
      </c>
      <c r="E83" s="1" t="s">
        <v>58</v>
      </c>
      <c r="G83" s="1" t="s">
        <v>239</v>
      </c>
      <c r="I83" s="1" t="s">
        <v>240</v>
      </c>
      <c r="K83" s="3">
        <v>18</v>
      </c>
      <c r="M83" s="3">
        <v>18</v>
      </c>
      <c r="O83" s="3">
        <v>2773000</v>
      </c>
      <c r="Q83" s="3">
        <v>2442292020000</v>
      </c>
      <c r="S83" s="3">
        <v>2301004465621</v>
      </c>
      <c r="U83" s="3">
        <v>0</v>
      </c>
      <c r="W83" s="3">
        <v>0</v>
      </c>
      <c r="Y83" s="3">
        <v>0</v>
      </c>
      <c r="AA83" s="3">
        <v>0</v>
      </c>
      <c r="AC83" s="3">
        <v>2773000</v>
      </c>
      <c r="AE83" s="3">
        <v>871597</v>
      </c>
      <c r="AG83" s="3">
        <v>2442292020000</v>
      </c>
      <c r="AI83" s="3">
        <v>2416844824633</v>
      </c>
      <c r="AK83" s="5">
        <v>9.2074551485556416E-3</v>
      </c>
    </row>
    <row r="84" spans="1:37">
      <c r="A84" s="1" t="s">
        <v>241</v>
      </c>
      <c r="C84" s="1" t="s">
        <v>58</v>
      </c>
      <c r="E84" s="1" t="s">
        <v>58</v>
      </c>
      <c r="G84" s="1" t="s">
        <v>242</v>
      </c>
      <c r="I84" s="1" t="s">
        <v>243</v>
      </c>
      <c r="K84" s="3">
        <v>18</v>
      </c>
      <c r="M84" s="3">
        <v>18</v>
      </c>
      <c r="O84" s="3">
        <v>1398800</v>
      </c>
      <c r="Q84" s="3">
        <v>1398800000000</v>
      </c>
      <c r="S84" s="3">
        <v>1356387577544</v>
      </c>
      <c r="U84" s="3">
        <v>0</v>
      </c>
      <c r="W84" s="3">
        <v>0</v>
      </c>
      <c r="Y84" s="3">
        <v>0</v>
      </c>
      <c r="AA84" s="3">
        <v>0</v>
      </c>
      <c r="AC84" s="3">
        <v>1398800</v>
      </c>
      <c r="AE84" s="3">
        <v>961119</v>
      </c>
      <c r="AG84" s="3">
        <v>1398800000000</v>
      </c>
      <c r="AI84" s="3">
        <v>1344361161186</v>
      </c>
      <c r="AK84" s="5">
        <v>5.1216135057243111E-3</v>
      </c>
    </row>
    <row r="85" spans="1:37">
      <c r="A85" s="1" t="s">
        <v>244</v>
      </c>
      <c r="C85" s="1" t="s">
        <v>58</v>
      </c>
      <c r="E85" s="1" t="s">
        <v>58</v>
      </c>
      <c r="G85" s="1" t="s">
        <v>245</v>
      </c>
      <c r="I85" s="1" t="s">
        <v>246</v>
      </c>
      <c r="K85" s="3">
        <v>15</v>
      </c>
      <c r="M85" s="3">
        <v>15</v>
      </c>
      <c r="O85" s="3">
        <v>6200000</v>
      </c>
      <c r="Q85" s="3">
        <v>5801997308587</v>
      </c>
      <c r="S85" s="3">
        <v>5670219670473</v>
      </c>
      <c r="U85" s="3">
        <v>115000</v>
      </c>
      <c r="W85" s="3">
        <v>110060471921</v>
      </c>
      <c r="Y85" s="3">
        <v>0</v>
      </c>
      <c r="AA85" s="3">
        <v>0</v>
      </c>
      <c r="AC85" s="3">
        <v>6315000</v>
      </c>
      <c r="AE85" s="3">
        <v>911155</v>
      </c>
      <c r="AG85" s="3">
        <v>5912057780508</v>
      </c>
      <c r="AI85" s="3">
        <v>5753720859676</v>
      </c>
      <c r="AK85" s="5">
        <v>2.1919953740025658E-2</v>
      </c>
    </row>
    <row r="86" spans="1:37">
      <c r="A86" s="1" t="s">
        <v>247</v>
      </c>
      <c r="C86" s="1" t="s">
        <v>58</v>
      </c>
      <c r="E86" s="1" t="s">
        <v>58</v>
      </c>
      <c r="G86" s="1" t="s">
        <v>248</v>
      </c>
      <c r="I86" s="1" t="s">
        <v>249</v>
      </c>
      <c r="K86" s="3">
        <v>17</v>
      </c>
      <c r="M86" s="3">
        <v>17</v>
      </c>
      <c r="O86" s="3">
        <v>135240</v>
      </c>
      <c r="Q86" s="3">
        <v>128424002570</v>
      </c>
      <c r="S86" s="3">
        <v>130459079154</v>
      </c>
      <c r="U86" s="3">
        <v>0</v>
      </c>
      <c r="W86" s="3">
        <v>0</v>
      </c>
      <c r="Y86" s="3">
        <v>0</v>
      </c>
      <c r="AA86" s="3">
        <v>0</v>
      </c>
      <c r="AC86" s="3">
        <v>135240</v>
      </c>
      <c r="AE86" s="3">
        <v>956135</v>
      </c>
      <c r="AG86" s="3">
        <v>128424002570</v>
      </c>
      <c r="AI86" s="3">
        <v>129302686726</v>
      </c>
      <c r="AK86" s="5">
        <v>4.926045215990116E-4</v>
      </c>
    </row>
    <row r="87" spans="1:37">
      <c r="A87" s="1" t="s">
        <v>250</v>
      </c>
      <c r="C87" s="1" t="s">
        <v>58</v>
      </c>
      <c r="E87" s="1" t="s">
        <v>58</v>
      </c>
      <c r="G87" s="1" t="s">
        <v>251</v>
      </c>
      <c r="I87" s="1" t="s">
        <v>252</v>
      </c>
      <c r="K87" s="3">
        <v>17</v>
      </c>
      <c r="M87" s="3">
        <v>17</v>
      </c>
      <c r="O87" s="3">
        <v>6739380</v>
      </c>
      <c r="Q87" s="3">
        <v>6249693056680</v>
      </c>
      <c r="S87" s="3">
        <v>6332210852920</v>
      </c>
      <c r="U87" s="3">
        <v>0</v>
      </c>
      <c r="W87" s="3">
        <v>0</v>
      </c>
      <c r="Y87" s="3">
        <v>0</v>
      </c>
      <c r="AA87" s="3">
        <v>0</v>
      </c>
      <c r="AC87" s="3">
        <v>6739380</v>
      </c>
      <c r="AE87" s="3">
        <v>930884</v>
      </c>
      <c r="AG87" s="3">
        <v>6249693056680</v>
      </c>
      <c r="AI87" s="3">
        <v>6273337910655</v>
      </c>
      <c r="AK87" s="5">
        <v>2.3899539124470189E-2</v>
      </c>
    </row>
    <row r="88" spans="1:37">
      <c r="A88" s="1" t="s">
        <v>253</v>
      </c>
      <c r="C88" s="1" t="s">
        <v>58</v>
      </c>
      <c r="E88" s="1" t="s">
        <v>58</v>
      </c>
      <c r="G88" s="1" t="s">
        <v>254</v>
      </c>
      <c r="I88" s="1" t="s">
        <v>255</v>
      </c>
      <c r="K88" s="3">
        <v>18</v>
      </c>
      <c r="M88" s="3">
        <v>18</v>
      </c>
      <c r="O88" s="3">
        <v>5000</v>
      </c>
      <c r="Q88" s="3">
        <v>4530025529</v>
      </c>
      <c r="S88" s="3">
        <v>4516194990</v>
      </c>
      <c r="U88" s="3">
        <v>10000</v>
      </c>
      <c r="W88" s="3">
        <v>9159454913</v>
      </c>
      <c r="Y88" s="3">
        <v>0</v>
      </c>
      <c r="AA88" s="3">
        <v>0</v>
      </c>
      <c r="AC88" s="3">
        <v>15000</v>
      </c>
      <c r="AE88" s="3">
        <v>895267</v>
      </c>
      <c r="AG88" s="3">
        <v>13689480442</v>
      </c>
      <c r="AI88" s="3">
        <v>13428484626</v>
      </c>
      <c r="AK88" s="5">
        <v>5.1158505770323572E-5</v>
      </c>
    </row>
    <row r="89" spans="1:37">
      <c r="A89" s="1" t="s">
        <v>256</v>
      </c>
      <c r="C89" s="1" t="s">
        <v>58</v>
      </c>
      <c r="E89" s="1" t="s">
        <v>58</v>
      </c>
      <c r="G89" s="1" t="s">
        <v>257</v>
      </c>
      <c r="I89" s="1" t="s">
        <v>258</v>
      </c>
      <c r="K89" s="3">
        <v>18</v>
      </c>
      <c r="M89" s="3">
        <v>18</v>
      </c>
      <c r="O89" s="3">
        <v>125000</v>
      </c>
      <c r="Q89" s="3">
        <v>112094095949</v>
      </c>
      <c r="S89" s="3">
        <v>111390058467</v>
      </c>
      <c r="U89" s="3">
        <v>0</v>
      </c>
      <c r="W89" s="3">
        <v>0</v>
      </c>
      <c r="Y89" s="3">
        <v>0</v>
      </c>
      <c r="AA89" s="3">
        <v>0</v>
      </c>
      <c r="AC89" s="3">
        <v>125000</v>
      </c>
      <c r="AE89" s="3">
        <v>890246</v>
      </c>
      <c r="AG89" s="3">
        <v>112094095949</v>
      </c>
      <c r="AI89" s="3">
        <v>111276437870</v>
      </c>
      <c r="AK89" s="5">
        <v>4.2392991073998546E-4</v>
      </c>
    </row>
    <row r="90" spans="1:37">
      <c r="A90" s="1" t="s">
        <v>259</v>
      </c>
      <c r="C90" s="1" t="s">
        <v>58</v>
      </c>
      <c r="E90" s="1" t="s">
        <v>58</v>
      </c>
      <c r="G90" s="1" t="s">
        <v>260</v>
      </c>
      <c r="I90" s="1" t="s">
        <v>261</v>
      </c>
      <c r="K90" s="3">
        <v>18</v>
      </c>
      <c r="M90" s="3">
        <v>18</v>
      </c>
      <c r="O90" s="3">
        <v>170000</v>
      </c>
      <c r="Q90" s="3">
        <v>151489970005</v>
      </c>
      <c r="S90" s="3">
        <v>149565474113</v>
      </c>
      <c r="U90" s="3">
        <v>0</v>
      </c>
      <c r="W90" s="3">
        <v>0</v>
      </c>
      <c r="Y90" s="3">
        <v>0</v>
      </c>
      <c r="AA90" s="3">
        <v>0</v>
      </c>
      <c r="AC90" s="3">
        <v>170000</v>
      </c>
      <c r="AE90" s="3">
        <v>872031</v>
      </c>
      <c r="AG90" s="3">
        <v>151489970005</v>
      </c>
      <c r="AI90" s="3">
        <v>148239525495</v>
      </c>
      <c r="AK90" s="5">
        <v>5.6474820738466143E-4</v>
      </c>
    </row>
    <row r="91" spans="1:37">
      <c r="A91" s="1" t="s">
        <v>262</v>
      </c>
      <c r="C91" s="1" t="s">
        <v>58</v>
      </c>
      <c r="E91" s="1" t="s">
        <v>58</v>
      </c>
      <c r="G91" s="1" t="s">
        <v>77</v>
      </c>
      <c r="I91" s="1" t="s">
        <v>78</v>
      </c>
      <c r="K91" s="3">
        <v>18</v>
      </c>
      <c r="M91" s="3">
        <v>18</v>
      </c>
      <c r="O91" s="3">
        <v>125000</v>
      </c>
      <c r="Q91" s="3">
        <v>111696632712</v>
      </c>
      <c r="S91" s="3">
        <v>110277851567</v>
      </c>
      <c r="U91" s="3">
        <v>0</v>
      </c>
      <c r="W91" s="3">
        <v>0</v>
      </c>
      <c r="Y91" s="3">
        <v>0</v>
      </c>
      <c r="AA91" s="3">
        <v>0</v>
      </c>
      <c r="AC91" s="3">
        <v>125000</v>
      </c>
      <c r="AE91" s="3">
        <v>874433</v>
      </c>
      <c r="AG91" s="3">
        <v>111696632712</v>
      </c>
      <c r="AI91" s="3">
        <v>109299889465</v>
      </c>
      <c r="AK91" s="5">
        <v>4.1639985312002625E-4</v>
      </c>
    </row>
    <row r="92" spans="1:37">
      <c r="A92" s="1" t="s">
        <v>263</v>
      </c>
      <c r="C92" s="1" t="s">
        <v>58</v>
      </c>
      <c r="E92" s="1" t="s">
        <v>58</v>
      </c>
      <c r="G92" s="1" t="s">
        <v>264</v>
      </c>
      <c r="I92" s="1" t="s">
        <v>265</v>
      </c>
      <c r="K92" s="3">
        <v>16</v>
      </c>
      <c r="M92" s="3">
        <v>16</v>
      </c>
      <c r="O92" s="3">
        <v>2019900</v>
      </c>
      <c r="Q92" s="3">
        <v>1888318664250</v>
      </c>
      <c r="S92" s="3">
        <v>1992010803490</v>
      </c>
      <c r="U92" s="3">
        <v>0</v>
      </c>
      <c r="W92" s="3">
        <v>0</v>
      </c>
      <c r="Y92" s="3">
        <v>2019900</v>
      </c>
      <c r="AA92" s="3">
        <v>2019900000000</v>
      </c>
      <c r="AC92" s="3">
        <v>0</v>
      </c>
      <c r="AE92" s="3">
        <v>0</v>
      </c>
      <c r="AG92" s="3">
        <v>0</v>
      </c>
      <c r="AI92" s="3">
        <v>0</v>
      </c>
      <c r="AK92" s="5">
        <v>0</v>
      </c>
    </row>
    <row r="93" spans="1:37">
      <c r="A93" s="1" t="s">
        <v>266</v>
      </c>
      <c r="C93" s="1" t="s">
        <v>58</v>
      </c>
      <c r="E93" s="1" t="s">
        <v>58</v>
      </c>
      <c r="G93" s="1" t="s">
        <v>264</v>
      </c>
      <c r="I93" s="1" t="s">
        <v>267</v>
      </c>
      <c r="K93" s="3">
        <v>17</v>
      </c>
      <c r="M93" s="3">
        <v>17</v>
      </c>
      <c r="O93" s="3">
        <v>337500</v>
      </c>
      <c r="Q93" s="3">
        <v>312531750000</v>
      </c>
      <c r="S93" s="3">
        <v>308415123450</v>
      </c>
      <c r="U93" s="3">
        <v>0</v>
      </c>
      <c r="W93" s="3">
        <v>0</v>
      </c>
      <c r="Y93" s="3">
        <v>0</v>
      </c>
      <c r="AA93" s="3">
        <v>0</v>
      </c>
      <c r="AC93" s="3">
        <v>337500</v>
      </c>
      <c r="AE93" s="3">
        <v>905756</v>
      </c>
      <c r="AG93" s="3">
        <v>312531750000</v>
      </c>
      <c r="AI93" s="3">
        <v>305680804409</v>
      </c>
      <c r="AK93" s="5">
        <v>1.1645523401766879E-3</v>
      </c>
    </row>
    <row r="94" spans="1:37">
      <c r="A94" s="1" t="s">
        <v>268</v>
      </c>
      <c r="C94" s="1" t="s">
        <v>58</v>
      </c>
      <c r="E94" s="1" t="s">
        <v>58</v>
      </c>
      <c r="G94" s="1" t="s">
        <v>269</v>
      </c>
      <c r="I94" s="1" t="s">
        <v>270</v>
      </c>
      <c r="K94" s="3">
        <v>17</v>
      </c>
      <c r="M94" s="3">
        <v>17</v>
      </c>
      <c r="O94" s="3">
        <v>1697976</v>
      </c>
      <c r="Q94" s="3">
        <v>1566977151600</v>
      </c>
      <c r="S94" s="3">
        <v>1508078748955</v>
      </c>
      <c r="U94" s="3">
        <v>0</v>
      </c>
      <c r="W94" s="3">
        <v>0</v>
      </c>
      <c r="Y94" s="3">
        <v>0</v>
      </c>
      <c r="AA94" s="3">
        <v>0</v>
      </c>
      <c r="AC94" s="3">
        <v>1697976</v>
      </c>
      <c r="AE94" s="3">
        <v>877428</v>
      </c>
      <c r="AG94" s="3">
        <v>1566977151600</v>
      </c>
      <c r="AI94" s="3">
        <v>1489793953975</v>
      </c>
      <c r="AK94" s="5">
        <v>5.6756689018696727E-3</v>
      </c>
    </row>
    <row r="95" spans="1:37">
      <c r="A95" s="1" t="s">
        <v>271</v>
      </c>
      <c r="C95" s="1" t="s">
        <v>58</v>
      </c>
      <c r="E95" s="1" t="s">
        <v>58</v>
      </c>
      <c r="G95" s="1" t="s">
        <v>272</v>
      </c>
      <c r="I95" s="1" t="s">
        <v>273</v>
      </c>
      <c r="K95" s="3">
        <v>16</v>
      </c>
      <c r="M95" s="3">
        <v>16</v>
      </c>
      <c r="O95" s="3">
        <v>2448100</v>
      </c>
      <c r="Q95" s="3">
        <v>2304396530000</v>
      </c>
      <c r="S95" s="3">
        <v>2407238506593</v>
      </c>
      <c r="U95" s="3">
        <v>0</v>
      </c>
      <c r="W95" s="3">
        <v>0</v>
      </c>
      <c r="Y95" s="3">
        <v>300000</v>
      </c>
      <c r="AA95" s="3">
        <v>298777507595</v>
      </c>
      <c r="AC95" s="3">
        <v>2148100</v>
      </c>
      <c r="AE95" s="3">
        <v>974629</v>
      </c>
      <c r="AG95" s="3">
        <v>2022006530000</v>
      </c>
      <c r="AI95" s="3">
        <v>2093519427878</v>
      </c>
      <c r="AK95" s="5">
        <v>7.9756821945503389E-3</v>
      </c>
    </row>
    <row r="96" spans="1:37">
      <c r="A96" s="1" t="s">
        <v>274</v>
      </c>
      <c r="C96" s="1" t="s">
        <v>58</v>
      </c>
      <c r="E96" s="1" t="s">
        <v>58</v>
      </c>
      <c r="G96" s="1" t="s">
        <v>275</v>
      </c>
      <c r="I96" s="1" t="s">
        <v>276</v>
      </c>
      <c r="K96" s="3">
        <v>17</v>
      </c>
      <c r="M96" s="3">
        <v>17</v>
      </c>
      <c r="O96" s="3">
        <v>1020277</v>
      </c>
      <c r="Q96" s="3">
        <v>975561203843</v>
      </c>
      <c r="S96" s="3">
        <v>954458673995</v>
      </c>
      <c r="U96" s="3">
        <v>0</v>
      </c>
      <c r="W96" s="3">
        <v>0</v>
      </c>
      <c r="Y96" s="3">
        <v>0</v>
      </c>
      <c r="AA96" s="3">
        <v>0</v>
      </c>
      <c r="AC96" s="3">
        <v>1020277</v>
      </c>
      <c r="AE96" s="3">
        <v>924622</v>
      </c>
      <c r="AG96" s="3">
        <v>975561203843</v>
      </c>
      <c r="AI96" s="3">
        <v>943334004684</v>
      </c>
      <c r="AK96" s="5">
        <v>3.5938201119528807E-3</v>
      </c>
    </row>
    <row r="97" spans="1:37">
      <c r="A97" s="1" t="s">
        <v>277</v>
      </c>
      <c r="C97" s="1" t="s">
        <v>58</v>
      </c>
      <c r="E97" s="1" t="s">
        <v>58</v>
      </c>
      <c r="G97" s="1" t="s">
        <v>132</v>
      </c>
      <c r="I97" s="1" t="s">
        <v>102</v>
      </c>
      <c r="K97" s="3">
        <v>17</v>
      </c>
      <c r="M97" s="3">
        <v>17</v>
      </c>
      <c r="O97" s="3">
        <v>7138846</v>
      </c>
      <c r="Q97" s="3">
        <v>6615284321065</v>
      </c>
      <c r="S97" s="3">
        <v>6651833155812</v>
      </c>
      <c r="U97" s="3">
        <v>0</v>
      </c>
      <c r="W97" s="3">
        <v>0</v>
      </c>
      <c r="Y97" s="3">
        <v>0</v>
      </c>
      <c r="AA97" s="3">
        <v>0</v>
      </c>
      <c r="AC97" s="3">
        <v>7138846</v>
      </c>
      <c r="AE97" s="3">
        <v>925365</v>
      </c>
      <c r="AG97" s="3">
        <v>6615284321065</v>
      </c>
      <c r="AI97" s="3">
        <v>6605782244808</v>
      </c>
      <c r="AK97" s="5">
        <v>2.5166052499638991E-2</v>
      </c>
    </row>
    <row r="98" spans="1:37">
      <c r="A98" s="1" t="s">
        <v>278</v>
      </c>
      <c r="C98" s="1" t="s">
        <v>58</v>
      </c>
      <c r="E98" s="1" t="s">
        <v>58</v>
      </c>
      <c r="G98" s="1" t="s">
        <v>279</v>
      </c>
      <c r="I98" s="1" t="s">
        <v>280</v>
      </c>
      <c r="K98" s="3">
        <v>18</v>
      </c>
      <c r="M98" s="3">
        <v>18</v>
      </c>
      <c r="O98" s="3">
        <v>1500000</v>
      </c>
      <c r="Q98" s="3">
        <v>1490002708330</v>
      </c>
      <c r="S98" s="3">
        <v>1511732918079</v>
      </c>
      <c r="U98" s="3">
        <v>0</v>
      </c>
      <c r="W98" s="3">
        <v>0</v>
      </c>
      <c r="Y98" s="3">
        <v>0</v>
      </c>
      <c r="AA98" s="3">
        <v>0</v>
      </c>
      <c r="AC98" s="3">
        <v>1500000</v>
      </c>
      <c r="AE98" s="3">
        <v>1011022</v>
      </c>
      <c r="AG98" s="3">
        <v>1490002708330</v>
      </c>
      <c r="AI98" s="3">
        <v>1516474234346</v>
      </c>
      <c r="AK98" s="5">
        <v>5.7773127816765513E-3</v>
      </c>
    </row>
    <row r="99" spans="1:37">
      <c r="A99" s="1" t="s">
        <v>281</v>
      </c>
      <c r="C99" s="1" t="s">
        <v>58</v>
      </c>
      <c r="E99" s="1" t="s">
        <v>58</v>
      </c>
      <c r="G99" s="1" t="s">
        <v>282</v>
      </c>
      <c r="I99" s="1" t="s">
        <v>283</v>
      </c>
      <c r="K99" s="3">
        <v>0</v>
      </c>
      <c r="M99" s="3">
        <v>0</v>
      </c>
      <c r="O99" s="3">
        <v>0</v>
      </c>
      <c r="Q99" s="3">
        <v>0</v>
      </c>
      <c r="S99" s="3">
        <v>0</v>
      </c>
      <c r="U99" s="3">
        <v>8100</v>
      </c>
      <c r="W99" s="3">
        <v>4755046247</v>
      </c>
      <c r="Y99" s="3">
        <v>0</v>
      </c>
      <c r="AA99" s="3">
        <v>0</v>
      </c>
      <c r="AC99" s="3">
        <v>8100</v>
      </c>
      <c r="AE99" s="3">
        <v>588660</v>
      </c>
      <c r="AG99" s="3">
        <v>4755046247</v>
      </c>
      <c r="AI99" s="3">
        <v>4767961234</v>
      </c>
      <c r="AK99" s="5">
        <v>1.8164504714850027E-5</v>
      </c>
    </row>
    <row r="100" spans="1:37">
      <c r="A100" s="1" t="s">
        <v>284</v>
      </c>
      <c r="C100" s="1" t="s">
        <v>58</v>
      </c>
      <c r="E100" s="1" t="s">
        <v>58</v>
      </c>
      <c r="G100" s="1" t="s">
        <v>282</v>
      </c>
      <c r="I100" s="1" t="s">
        <v>285</v>
      </c>
      <c r="K100" s="3">
        <v>0</v>
      </c>
      <c r="M100" s="3">
        <v>0</v>
      </c>
      <c r="O100" s="3">
        <v>0</v>
      </c>
      <c r="Q100" s="3">
        <v>0</v>
      </c>
      <c r="S100" s="3">
        <v>0</v>
      </c>
      <c r="U100" s="3">
        <v>44900</v>
      </c>
      <c r="W100" s="3">
        <v>25634932306</v>
      </c>
      <c r="Y100" s="3">
        <v>0</v>
      </c>
      <c r="AA100" s="3">
        <v>0</v>
      </c>
      <c r="AC100" s="3">
        <v>44900</v>
      </c>
      <c r="AE100" s="3">
        <v>579730</v>
      </c>
      <c r="AG100" s="3">
        <v>25634932306</v>
      </c>
      <c r="AI100" s="3">
        <v>26028868342</v>
      </c>
      <c r="AK100" s="5">
        <v>9.916219501722349E-5</v>
      </c>
    </row>
    <row r="101" spans="1:37">
      <c r="A101" s="1" t="s">
        <v>286</v>
      </c>
      <c r="C101" s="1" t="s">
        <v>58</v>
      </c>
      <c r="E101" s="1" t="s">
        <v>58</v>
      </c>
      <c r="G101" s="1" t="s">
        <v>287</v>
      </c>
      <c r="I101" s="1" t="s">
        <v>288</v>
      </c>
      <c r="K101" s="3">
        <v>0</v>
      </c>
      <c r="M101" s="3">
        <v>0</v>
      </c>
      <c r="O101" s="3">
        <v>0</v>
      </c>
      <c r="Q101" s="3">
        <v>0</v>
      </c>
      <c r="S101" s="3">
        <v>0</v>
      </c>
      <c r="U101" s="3">
        <v>45200</v>
      </c>
      <c r="W101" s="3">
        <v>26971978107</v>
      </c>
      <c r="Y101" s="3">
        <v>0</v>
      </c>
      <c r="AA101" s="3">
        <v>0</v>
      </c>
      <c r="AC101" s="3">
        <v>45200</v>
      </c>
      <c r="AE101" s="3">
        <v>605500</v>
      </c>
      <c r="AG101" s="3">
        <v>26971978107</v>
      </c>
      <c r="AI101" s="3">
        <v>27367539466</v>
      </c>
      <c r="AK101" s="5">
        <v>1.042621311849368E-4</v>
      </c>
    </row>
    <row r="102" spans="1:37">
      <c r="A102" s="1" t="s">
        <v>289</v>
      </c>
      <c r="C102" s="1" t="s">
        <v>58</v>
      </c>
      <c r="E102" s="1" t="s">
        <v>58</v>
      </c>
      <c r="G102" s="1" t="s">
        <v>290</v>
      </c>
      <c r="I102" s="1" t="s">
        <v>291</v>
      </c>
      <c r="K102" s="3">
        <v>18</v>
      </c>
      <c r="M102" s="3">
        <v>18</v>
      </c>
      <c r="O102" s="3">
        <v>0</v>
      </c>
      <c r="Q102" s="3">
        <v>0</v>
      </c>
      <c r="S102" s="3">
        <v>0</v>
      </c>
      <c r="U102" s="3">
        <v>5000000</v>
      </c>
      <c r="W102" s="3">
        <v>4598341159546</v>
      </c>
      <c r="Y102" s="3">
        <v>0</v>
      </c>
      <c r="AA102" s="3">
        <v>0</v>
      </c>
      <c r="AC102" s="3">
        <v>5000000</v>
      </c>
      <c r="AE102" s="3">
        <v>917114</v>
      </c>
      <c r="AG102" s="3">
        <v>4598341159546</v>
      </c>
      <c r="AI102" s="3">
        <v>4585395775528</v>
      </c>
      <c r="AK102" s="5">
        <v>1.746898498043278E-2</v>
      </c>
    </row>
    <row r="103" spans="1:37">
      <c r="A103" s="1" t="s">
        <v>292</v>
      </c>
      <c r="C103" s="1" t="s">
        <v>58</v>
      </c>
      <c r="E103" s="1" t="s">
        <v>58</v>
      </c>
      <c r="G103" s="1" t="s">
        <v>179</v>
      </c>
      <c r="I103" s="1" t="s">
        <v>180</v>
      </c>
      <c r="K103" s="3">
        <v>18.5</v>
      </c>
      <c r="M103" s="3">
        <v>18.5</v>
      </c>
      <c r="O103" s="3">
        <v>0</v>
      </c>
      <c r="Q103" s="3">
        <v>0</v>
      </c>
      <c r="S103" s="3">
        <v>0</v>
      </c>
      <c r="U103" s="3">
        <v>9998800</v>
      </c>
      <c r="W103" s="3">
        <v>9139495541799</v>
      </c>
      <c r="Y103" s="3">
        <v>5000</v>
      </c>
      <c r="AA103" s="3">
        <v>4569812916</v>
      </c>
      <c r="AC103" s="3">
        <v>9993800</v>
      </c>
      <c r="AE103" s="3">
        <v>902486</v>
      </c>
      <c r="AG103" s="3">
        <v>9134925245593</v>
      </c>
      <c r="AI103" s="3">
        <v>9018917847479</v>
      </c>
      <c r="AK103" s="5">
        <v>3.4359376623106445E-2</v>
      </c>
    </row>
    <row r="104" spans="1:37" ht="22.5" thickBot="1">
      <c r="Q104" s="4">
        <f>SUM(Q9:Q103)</f>
        <v>213015525507675</v>
      </c>
      <c r="S104" s="4">
        <f>SUM(S9:S103)</f>
        <v>223280930794007</v>
      </c>
      <c r="W104" s="4">
        <f>SUM(W9:W103)</f>
        <v>30867152248458</v>
      </c>
      <c r="AA104" s="4">
        <f>SUM(AA9:AA103)</f>
        <v>15385126210895</v>
      </c>
      <c r="AG104" s="4">
        <f>SUM(AG9:AG103)</f>
        <v>229649181700735</v>
      </c>
      <c r="AI104" s="4">
        <f>SUM(AI9:AI103)</f>
        <v>241115385695047</v>
      </c>
      <c r="AK104" s="6">
        <f>SUM(AK9:AK103)</f>
        <v>0.91857742656314612</v>
      </c>
    </row>
    <row r="105" spans="1:37" ht="22.5" thickTop="1"/>
    <row r="106" spans="1:37">
      <c r="AK106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7"/>
  <sheetViews>
    <sheetView rightToLeft="1" topLeftCell="A61" zoomScaleNormal="100" workbookViewId="0">
      <selection activeCell="E81" sqref="E81"/>
    </sheetView>
  </sheetViews>
  <sheetFormatPr defaultRowHeight="21.75"/>
  <cols>
    <col min="1" max="1" width="34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7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6" spans="1:13" ht="22.5">
      <c r="A6" s="11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2.5">
      <c r="A7" s="13" t="s">
        <v>3</v>
      </c>
      <c r="C7" s="14" t="s">
        <v>7</v>
      </c>
      <c r="E7" s="14" t="s">
        <v>293</v>
      </c>
      <c r="G7" s="14" t="s">
        <v>294</v>
      </c>
      <c r="I7" s="14" t="s">
        <v>295</v>
      </c>
      <c r="K7" s="14" t="s">
        <v>296</v>
      </c>
      <c r="M7" s="14" t="s">
        <v>297</v>
      </c>
    </row>
    <row r="8" spans="1:13">
      <c r="A8" s="1" t="s">
        <v>70</v>
      </c>
      <c r="C8" s="3">
        <v>3474082</v>
      </c>
      <c r="E8" s="3">
        <v>956580</v>
      </c>
      <c r="G8" s="3">
        <v>964073.6</v>
      </c>
      <c r="I8" s="1" t="s">
        <v>298</v>
      </c>
      <c r="K8" s="3">
        <v>3349270740435.2002</v>
      </c>
      <c r="M8" s="1" t="s">
        <v>517</v>
      </c>
    </row>
    <row r="9" spans="1:13">
      <c r="A9" s="1" t="s">
        <v>156</v>
      </c>
      <c r="C9" s="3">
        <v>2098714</v>
      </c>
      <c r="E9" s="3">
        <v>1000000</v>
      </c>
      <c r="G9" s="3">
        <v>978287.35660000006</v>
      </c>
      <c r="I9" s="1" t="s">
        <v>299</v>
      </c>
      <c r="K9" s="3">
        <v>2053145371319.4099</v>
      </c>
      <c r="M9" s="1" t="s">
        <v>517</v>
      </c>
    </row>
    <row r="10" spans="1:13">
      <c r="A10" s="1" t="s">
        <v>241</v>
      </c>
      <c r="C10" s="3">
        <v>1398800</v>
      </c>
      <c r="E10" s="3">
        <v>981880</v>
      </c>
      <c r="G10" s="3">
        <v>961119</v>
      </c>
      <c r="I10" s="1" t="s">
        <v>300</v>
      </c>
      <c r="K10" s="3">
        <v>1344413257200</v>
      </c>
      <c r="M10" s="1" t="s">
        <v>517</v>
      </c>
    </row>
    <row r="11" spans="1:13">
      <c r="A11" s="1" t="s">
        <v>244</v>
      </c>
      <c r="C11" s="3">
        <v>6315000</v>
      </c>
      <c r="E11" s="3">
        <v>957510</v>
      </c>
      <c r="G11" s="3">
        <v>911155</v>
      </c>
      <c r="I11" s="1" t="s">
        <v>301</v>
      </c>
      <c r="K11" s="3">
        <v>5753943825000</v>
      </c>
      <c r="M11" s="1" t="s">
        <v>517</v>
      </c>
    </row>
    <row r="12" spans="1:13">
      <c r="A12" s="1" t="s">
        <v>247</v>
      </c>
      <c r="C12" s="3">
        <v>135240</v>
      </c>
      <c r="E12" s="3">
        <v>986500</v>
      </c>
      <c r="G12" s="3">
        <v>956135</v>
      </c>
      <c r="I12" s="1" t="s">
        <v>302</v>
      </c>
      <c r="K12" s="3">
        <v>129307697400</v>
      </c>
      <c r="M12" s="1" t="s">
        <v>517</v>
      </c>
    </row>
    <row r="13" spans="1:13">
      <c r="A13" s="1" t="s">
        <v>146</v>
      </c>
      <c r="C13" s="3">
        <v>2998735</v>
      </c>
      <c r="E13" s="3">
        <v>980000</v>
      </c>
      <c r="G13" s="3">
        <v>924604.34779999999</v>
      </c>
      <c r="I13" s="1" t="s">
        <v>303</v>
      </c>
      <c r="K13" s="3">
        <v>2772643418900.0298</v>
      </c>
      <c r="M13" s="1" t="s">
        <v>517</v>
      </c>
    </row>
    <row r="14" spans="1:13">
      <c r="A14" s="1" t="s">
        <v>168</v>
      </c>
      <c r="C14" s="3">
        <v>3990000</v>
      </c>
      <c r="E14" s="3">
        <v>970000</v>
      </c>
      <c r="G14" s="3">
        <v>967077.54839999997</v>
      </c>
      <c r="I14" s="1" t="s">
        <v>304</v>
      </c>
      <c r="K14" s="3">
        <v>0</v>
      </c>
      <c r="M14" s="1" t="s">
        <v>517</v>
      </c>
    </row>
    <row r="15" spans="1:13">
      <c r="A15" s="1" t="s">
        <v>170</v>
      </c>
      <c r="C15" s="3">
        <v>3000000</v>
      </c>
      <c r="E15" s="3">
        <v>1000000</v>
      </c>
      <c r="G15" s="3">
        <v>968420.74190000002</v>
      </c>
      <c r="I15" s="1" t="s">
        <v>305</v>
      </c>
      <c r="K15" s="3">
        <v>2905262225700</v>
      </c>
      <c r="M15" s="1" t="s">
        <v>517</v>
      </c>
    </row>
    <row r="16" spans="1:13">
      <c r="A16" s="1" t="s">
        <v>250</v>
      </c>
      <c r="C16" s="3">
        <v>6739380</v>
      </c>
      <c r="E16" s="3">
        <v>973380</v>
      </c>
      <c r="G16" s="3">
        <v>930884</v>
      </c>
      <c r="I16" s="1" t="s">
        <v>306</v>
      </c>
      <c r="K16" s="3">
        <v>6273581011920</v>
      </c>
      <c r="M16" s="1" t="s">
        <v>517</v>
      </c>
    </row>
    <row r="17" spans="1:13">
      <c r="A17" s="1" t="s">
        <v>253</v>
      </c>
      <c r="C17" s="3">
        <v>15000</v>
      </c>
      <c r="E17" s="3">
        <v>915910</v>
      </c>
      <c r="G17" s="3">
        <v>895267</v>
      </c>
      <c r="I17" s="1" t="s">
        <v>307</v>
      </c>
      <c r="K17" s="3">
        <v>13429005000</v>
      </c>
      <c r="M17" s="1" t="s">
        <v>517</v>
      </c>
    </row>
    <row r="18" spans="1:13">
      <c r="A18" s="1" t="s">
        <v>152</v>
      </c>
      <c r="C18" s="3">
        <v>5179065</v>
      </c>
      <c r="E18" s="3">
        <v>1011932</v>
      </c>
      <c r="G18" s="3">
        <v>939441.94389999995</v>
      </c>
      <c r="I18" s="1" t="s">
        <v>308</v>
      </c>
      <c r="K18" s="3">
        <v>4865430891184.4502</v>
      </c>
      <c r="M18" s="1" t="s">
        <v>517</v>
      </c>
    </row>
    <row r="19" spans="1:13">
      <c r="A19" s="1" t="s">
        <v>155</v>
      </c>
      <c r="C19" s="3">
        <v>2000000</v>
      </c>
      <c r="E19" s="3">
        <v>1000000</v>
      </c>
      <c r="G19" s="3">
        <v>926448.80660000001</v>
      </c>
      <c r="I19" s="1" t="s">
        <v>309</v>
      </c>
      <c r="K19" s="3">
        <v>1852897613200</v>
      </c>
      <c r="M19" s="1" t="s">
        <v>517</v>
      </c>
    </row>
    <row r="20" spans="1:13">
      <c r="A20" s="1" t="s">
        <v>289</v>
      </c>
      <c r="C20" s="3">
        <v>5000000</v>
      </c>
      <c r="E20" s="3">
        <v>968660</v>
      </c>
      <c r="G20" s="3">
        <v>917114.69330000004</v>
      </c>
      <c r="I20" s="1" t="s">
        <v>310</v>
      </c>
      <c r="K20" s="3">
        <v>4585573466500</v>
      </c>
      <c r="M20" s="1" t="s">
        <v>517</v>
      </c>
    </row>
    <row r="21" spans="1:13">
      <c r="A21" s="1" t="s">
        <v>277</v>
      </c>
      <c r="C21" s="3">
        <v>7138846</v>
      </c>
      <c r="E21" s="3">
        <v>969670</v>
      </c>
      <c r="G21" s="3">
        <v>925365</v>
      </c>
      <c r="I21" s="1" t="s">
        <v>311</v>
      </c>
      <c r="K21" s="3">
        <v>6606038228790</v>
      </c>
      <c r="M21" s="1" t="s">
        <v>517</v>
      </c>
    </row>
    <row r="22" spans="1:13">
      <c r="A22" s="1" t="s">
        <v>274</v>
      </c>
      <c r="C22" s="3">
        <v>1020277</v>
      </c>
      <c r="E22" s="3">
        <v>965030</v>
      </c>
      <c r="G22" s="3">
        <v>924622</v>
      </c>
      <c r="I22" s="1" t="s">
        <v>312</v>
      </c>
      <c r="K22" s="3">
        <v>943370560294</v>
      </c>
      <c r="M22" s="1" t="s">
        <v>517</v>
      </c>
    </row>
    <row r="23" spans="1:13">
      <c r="A23" s="1" t="s">
        <v>256</v>
      </c>
      <c r="C23" s="3">
        <v>125000</v>
      </c>
      <c r="E23" s="3">
        <v>987690</v>
      </c>
      <c r="G23" s="3">
        <v>890246</v>
      </c>
      <c r="I23" s="1" t="s">
        <v>313</v>
      </c>
      <c r="K23" s="3">
        <v>111280750000</v>
      </c>
      <c r="M23" s="1" t="s">
        <v>517</v>
      </c>
    </row>
    <row r="24" spans="1:13">
      <c r="A24" s="1" t="s">
        <v>259</v>
      </c>
      <c r="C24" s="3">
        <v>170000</v>
      </c>
      <c r="E24" s="3">
        <v>942060</v>
      </c>
      <c r="G24" s="3">
        <v>872031</v>
      </c>
      <c r="I24" s="1" t="s">
        <v>314</v>
      </c>
      <c r="K24" s="3">
        <v>148245270000</v>
      </c>
      <c r="M24" s="1" t="s">
        <v>517</v>
      </c>
    </row>
    <row r="25" spans="1:13">
      <c r="A25" s="1" t="s">
        <v>76</v>
      </c>
      <c r="C25" s="3">
        <v>4000000</v>
      </c>
      <c r="E25" s="3">
        <v>1000000</v>
      </c>
      <c r="G25" s="3">
        <v>975593.125</v>
      </c>
      <c r="I25" s="1" t="s">
        <v>315</v>
      </c>
      <c r="K25" s="3">
        <v>3902372500000</v>
      </c>
      <c r="M25" s="1" t="s">
        <v>517</v>
      </c>
    </row>
    <row r="26" spans="1:13">
      <c r="A26" s="1" t="s">
        <v>262</v>
      </c>
      <c r="C26" s="3">
        <v>125000</v>
      </c>
      <c r="E26" s="3">
        <v>941230</v>
      </c>
      <c r="G26" s="3">
        <v>874433</v>
      </c>
      <c r="I26" s="1" t="s">
        <v>316</v>
      </c>
      <c r="K26" s="3">
        <v>109304125000</v>
      </c>
      <c r="M26" s="1" t="s">
        <v>517</v>
      </c>
    </row>
    <row r="27" spans="1:13">
      <c r="A27" s="1" t="s">
        <v>140</v>
      </c>
      <c r="C27" s="3">
        <v>5300000</v>
      </c>
      <c r="E27" s="3">
        <v>994900</v>
      </c>
      <c r="G27" s="3">
        <v>899813.96589999995</v>
      </c>
      <c r="I27" s="1" t="s">
        <v>317</v>
      </c>
      <c r="K27" s="3">
        <v>4769014019270</v>
      </c>
      <c r="M27" s="1" t="s">
        <v>517</v>
      </c>
    </row>
    <row r="28" spans="1:13">
      <c r="A28" s="1" t="s">
        <v>67</v>
      </c>
      <c r="C28" s="3">
        <v>8330000</v>
      </c>
      <c r="E28" s="3">
        <v>925000</v>
      </c>
      <c r="G28" s="3">
        <v>909011.4754</v>
      </c>
      <c r="I28" s="1" t="s">
        <v>318</v>
      </c>
      <c r="K28" s="3">
        <v>7572065590082</v>
      </c>
      <c r="M28" s="1" t="s">
        <v>517</v>
      </c>
    </row>
    <row r="29" spans="1:13">
      <c r="A29" s="1" t="s">
        <v>178</v>
      </c>
      <c r="C29" s="3">
        <v>6694295</v>
      </c>
      <c r="E29" s="3">
        <v>980000</v>
      </c>
      <c r="G29" s="3">
        <v>902486.27590000001</v>
      </c>
      <c r="I29" s="1" t="s">
        <v>319</v>
      </c>
      <c r="K29" s="3">
        <v>6041509364325.9902</v>
      </c>
      <c r="M29" s="1" t="s">
        <v>517</v>
      </c>
    </row>
    <row r="30" spans="1:13">
      <c r="A30" s="1" t="s">
        <v>292</v>
      </c>
      <c r="C30" s="3">
        <v>9993800</v>
      </c>
      <c r="E30" s="3">
        <v>913998</v>
      </c>
      <c r="G30" s="3">
        <v>902486.27590000001</v>
      </c>
      <c r="I30" s="1" t="s">
        <v>320</v>
      </c>
      <c r="K30" s="3">
        <v>9019267344089.4199</v>
      </c>
      <c r="M30" s="1" t="s">
        <v>517</v>
      </c>
    </row>
    <row r="31" spans="1:13">
      <c r="A31" s="1" t="s">
        <v>100</v>
      </c>
      <c r="C31" s="3">
        <v>9941820</v>
      </c>
      <c r="E31" s="3">
        <v>900960</v>
      </c>
      <c r="G31" s="3">
        <v>891525.20189999999</v>
      </c>
      <c r="I31" s="1" t="s">
        <v>321</v>
      </c>
      <c r="K31" s="3">
        <v>8863383082753.4609</v>
      </c>
      <c r="M31" s="1" t="s">
        <v>517</v>
      </c>
    </row>
    <row r="32" spans="1:13">
      <c r="A32" s="1" t="s">
        <v>79</v>
      </c>
      <c r="C32" s="3">
        <v>4000000</v>
      </c>
      <c r="E32" s="3">
        <v>1000000</v>
      </c>
      <c r="G32" s="3">
        <v>1028371.8442000001</v>
      </c>
      <c r="I32" s="1" t="s">
        <v>322</v>
      </c>
      <c r="K32" s="3">
        <v>4113487376800</v>
      </c>
      <c r="M32" s="1" t="s">
        <v>517</v>
      </c>
    </row>
    <row r="33" spans="1:13">
      <c r="A33" s="1" t="s">
        <v>61</v>
      </c>
      <c r="C33" s="3">
        <v>1505000</v>
      </c>
      <c r="E33" s="3">
        <v>909310</v>
      </c>
      <c r="G33" s="3">
        <v>869677.1507</v>
      </c>
      <c r="I33" s="1" t="s">
        <v>323</v>
      </c>
      <c r="K33" s="3">
        <v>1308864111803.5</v>
      </c>
      <c r="M33" s="1" t="s">
        <v>517</v>
      </c>
    </row>
    <row r="34" spans="1:13">
      <c r="A34" s="1" t="s">
        <v>266</v>
      </c>
      <c r="C34" s="3">
        <v>337500</v>
      </c>
      <c r="E34" s="3">
        <v>957260</v>
      </c>
      <c r="G34" s="3">
        <v>905756</v>
      </c>
      <c r="I34" s="1" t="s">
        <v>324</v>
      </c>
      <c r="K34" s="3">
        <v>305692650000</v>
      </c>
      <c r="M34" s="1" t="s">
        <v>517</v>
      </c>
    </row>
    <row r="35" spans="1:13">
      <c r="A35" s="1" t="s">
        <v>116</v>
      </c>
      <c r="C35" s="3">
        <v>4066506</v>
      </c>
      <c r="E35" s="3">
        <v>796050</v>
      </c>
      <c r="G35" s="3">
        <v>790650</v>
      </c>
      <c r="I35" s="1" t="s">
        <v>325</v>
      </c>
      <c r="K35" s="3">
        <v>3215182968900</v>
      </c>
      <c r="M35" s="1" t="s">
        <v>517</v>
      </c>
    </row>
    <row r="36" spans="1:13">
      <c r="A36" s="1" t="s">
        <v>134</v>
      </c>
      <c r="C36" s="3">
        <v>450000</v>
      </c>
      <c r="E36" s="3">
        <v>1000000</v>
      </c>
      <c r="G36" s="3">
        <v>986557</v>
      </c>
      <c r="I36" s="1" t="s">
        <v>326</v>
      </c>
      <c r="K36" s="3">
        <v>443950650000</v>
      </c>
      <c r="M36" s="1" t="s">
        <v>517</v>
      </c>
    </row>
    <row r="37" spans="1:13">
      <c r="A37" s="1" t="s">
        <v>120</v>
      </c>
      <c r="C37" s="3">
        <v>73700</v>
      </c>
      <c r="E37" s="3">
        <v>764660</v>
      </c>
      <c r="G37" s="3">
        <v>761360</v>
      </c>
      <c r="I37" s="1" t="s">
        <v>327</v>
      </c>
      <c r="K37" s="3">
        <v>56112232000</v>
      </c>
      <c r="M37" s="1" t="s">
        <v>517</v>
      </c>
    </row>
    <row r="38" spans="1:13">
      <c r="A38" s="1" t="s">
        <v>103</v>
      </c>
      <c r="C38" s="3">
        <v>3846363</v>
      </c>
      <c r="E38" s="3">
        <v>751680</v>
      </c>
      <c r="G38" s="3">
        <v>748410</v>
      </c>
      <c r="I38" s="1" t="s">
        <v>328</v>
      </c>
      <c r="K38" s="3">
        <v>2878656532830</v>
      </c>
      <c r="M38" s="1" t="s">
        <v>517</v>
      </c>
    </row>
    <row r="39" spans="1:13">
      <c r="A39" s="1" t="s">
        <v>119</v>
      </c>
      <c r="C39" s="3">
        <v>1376548</v>
      </c>
      <c r="E39" s="3">
        <v>779690</v>
      </c>
      <c r="G39" s="3">
        <v>773970</v>
      </c>
      <c r="I39" s="1" t="s">
        <v>329</v>
      </c>
      <c r="K39" s="3">
        <v>1065406855560</v>
      </c>
      <c r="M39" s="1" t="s">
        <v>517</v>
      </c>
    </row>
    <row r="40" spans="1:13">
      <c r="A40" s="1" t="s">
        <v>113</v>
      </c>
      <c r="C40" s="3">
        <v>459700</v>
      </c>
      <c r="E40" s="3">
        <v>817330</v>
      </c>
      <c r="G40" s="3">
        <v>809820</v>
      </c>
      <c r="I40" s="1" t="s">
        <v>330</v>
      </c>
      <c r="K40" s="3">
        <v>372274254000</v>
      </c>
      <c r="M40" s="1" t="s">
        <v>517</v>
      </c>
    </row>
    <row r="41" spans="1:13">
      <c r="A41" s="1" t="s">
        <v>111</v>
      </c>
      <c r="C41" s="3">
        <v>5003372</v>
      </c>
      <c r="E41" s="3">
        <v>724620</v>
      </c>
      <c r="G41" s="3">
        <v>721640</v>
      </c>
      <c r="I41" s="1" t="s">
        <v>331</v>
      </c>
      <c r="K41" s="3">
        <v>3610633370080</v>
      </c>
      <c r="M41" s="1" t="s">
        <v>517</v>
      </c>
    </row>
    <row r="42" spans="1:13">
      <c r="A42" s="1" t="s">
        <v>143</v>
      </c>
      <c r="C42" s="3">
        <v>2800000</v>
      </c>
      <c r="E42" s="3">
        <v>947625</v>
      </c>
      <c r="G42" s="3">
        <v>876248.78949999996</v>
      </c>
      <c r="I42" s="1" t="s">
        <v>332</v>
      </c>
      <c r="K42" s="3">
        <v>2453496610600</v>
      </c>
      <c r="M42" s="1" t="s">
        <v>517</v>
      </c>
    </row>
    <row r="43" spans="1:13">
      <c r="A43" s="1" t="s">
        <v>125</v>
      </c>
      <c r="C43" s="3">
        <v>1695767</v>
      </c>
      <c r="E43" s="3">
        <v>744880</v>
      </c>
      <c r="G43" s="3">
        <v>739260</v>
      </c>
      <c r="I43" s="1" t="s">
        <v>333</v>
      </c>
      <c r="K43" s="3">
        <v>1253612712420</v>
      </c>
      <c r="M43" s="1" t="s">
        <v>517</v>
      </c>
    </row>
    <row r="44" spans="1:13">
      <c r="A44" s="1" t="s">
        <v>91</v>
      </c>
      <c r="C44" s="3">
        <v>1589261</v>
      </c>
      <c r="E44" s="3">
        <v>725000</v>
      </c>
      <c r="G44" s="3">
        <v>719950</v>
      </c>
      <c r="I44" s="1" t="s">
        <v>334</v>
      </c>
      <c r="K44" s="3">
        <v>1144188456950</v>
      </c>
      <c r="M44" s="1" t="s">
        <v>517</v>
      </c>
    </row>
    <row r="45" spans="1:13">
      <c r="A45" s="1" t="s">
        <v>82</v>
      </c>
      <c r="C45" s="3">
        <v>1813791</v>
      </c>
      <c r="E45" s="3">
        <v>716780</v>
      </c>
      <c r="G45" s="3">
        <v>714950</v>
      </c>
      <c r="I45" s="1" t="s">
        <v>335</v>
      </c>
      <c r="K45" s="3">
        <v>1296769875450</v>
      </c>
      <c r="M45" s="1" t="s">
        <v>517</v>
      </c>
    </row>
    <row r="46" spans="1:13">
      <c r="A46" s="1" t="s">
        <v>159</v>
      </c>
      <c r="C46" s="3">
        <v>4528500</v>
      </c>
      <c r="E46" s="3">
        <v>990031</v>
      </c>
      <c r="G46" s="3">
        <v>941958.58849999995</v>
      </c>
      <c r="I46" s="1" t="s">
        <v>336</v>
      </c>
      <c r="K46" s="3">
        <v>4265659468022.25</v>
      </c>
      <c r="M46" s="1" t="s">
        <v>517</v>
      </c>
    </row>
    <row r="47" spans="1:13">
      <c r="A47" s="1" t="s">
        <v>268</v>
      </c>
      <c r="C47" s="3">
        <v>1697976</v>
      </c>
      <c r="E47" s="3">
        <v>965000</v>
      </c>
      <c r="G47" s="3">
        <v>877428</v>
      </c>
      <c r="I47" s="1" t="s">
        <v>337</v>
      </c>
      <c r="K47" s="3">
        <v>1489851685728</v>
      </c>
      <c r="M47" s="1" t="s">
        <v>517</v>
      </c>
    </row>
    <row r="48" spans="1:13">
      <c r="A48" s="1" t="s">
        <v>174</v>
      </c>
      <c r="C48" s="3">
        <v>5000000</v>
      </c>
      <c r="E48" s="3">
        <v>935975</v>
      </c>
      <c r="G48" s="3">
        <v>965097.23659999995</v>
      </c>
      <c r="I48" s="1" t="s">
        <v>338</v>
      </c>
      <c r="K48" s="3">
        <v>4825486183000</v>
      </c>
      <c r="M48" s="1" t="s">
        <v>517</v>
      </c>
    </row>
    <row r="49" spans="1:13">
      <c r="A49" s="1" t="s">
        <v>171</v>
      </c>
      <c r="C49" s="3">
        <v>763000</v>
      </c>
      <c r="E49" s="3">
        <v>1000000</v>
      </c>
      <c r="G49" s="3">
        <v>969775.58059999999</v>
      </c>
      <c r="I49" s="1" t="s">
        <v>339</v>
      </c>
      <c r="K49" s="3">
        <v>739938767997.80005</v>
      </c>
      <c r="M49" s="1" t="s">
        <v>517</v>
      </c>
    </row>
    <row r="50" spans="1:13">
      <c r="A50" s="1" t="s">
        <v>271</v>
      </c>
      <c r="C50" s="3">
        <v>2148100</v>
      </c>
      <c r="E50" s="3">
        <v>995950</v>
      </c>
      <c r="G50" s="3">
        <v>974629</v>
      </c>
      <c r="I50" s="1" t="s">
        <v>340</v>
      </c>
      <c r="K50" s="3">
        <v>2093600554900</v>
      </c>
      <c r="M50" s="1" t="s">
        <v>517</v>
      </c>
    </row>
    <row r="51" spans="1:13">
      <c r="A51" s="1" t="s">
        <v>137</v>
      </c>
      <c r="C51" s="3">
        <v>1994901</v>
      </c>
      <c r="E51" s="3">
        <v>990000</v>
      </c>
      <c r="G51" s="3">
        <v>1007810</v>
      </c>
      <c r="I51" s="1" t="s">
        <v>341</v>
      </c>
      <c r="K51" s="3">
        <v>2010481176810</v>
      </c>
      <c r="M51" s="1" t="s">
        <v>517</v>
      </c>
    </row>
    <row r="52" spans="1:13">
      <c r="A52" s="1" t="s">
        <v>221</v>
      </c>
      <c r="C52" s="3">
        <v>1370000</v>
      </c>
      <c r="E52" s="3">
        <v>964760</v>
      </c>
      <c r="G52" s="3">
        <v>909848</v>
      </c>
      <c r="I52" s="1" t="s">
        <v>342</v>
      </c>
      <c r="K52" s="3">
        <v>1246491760000</v>
      </c>
      <c r="M52" s="1" t="s">
        <v>517</v>
      </c>
    </row>
    <row r="53" spans="1:13">
      <c r="A53" s="1" t="s">
        <v>224</v>
      </c>
      <c r="C53" s="3">
        <v>920000</v>
      </c>
      <c r="E53" s="3">
        <v>974750</v>
      </c>
      <c r="G53" s="3">
        <v>951475</v>
      </c>
      <c r="I53" s="1" t="s">
        <v>343</v>
      </c>
      <c r="K53" s="3">
        <v>875357000000</v>
      </c>
      <c r="M53" s="1" t="s">
        <v>517</v>
      </c>
    </row>
    <row r="54" spans="1:13">
      <c r="A54" s="1" t="s">
        <v>230</v>
      </c>
      <c r="C54" s="3">
        <v>5905800</v>
      </c>
      <c r="E54" s="3">
        <v>977510</v>
      </c>
      <c r="G54" s="3">
        <v>880983</v>
      </c>
      <c r="I54" s="1" t="s">
        <v>313</v>
      </c>
      <c r="K54" s="3">
        <v>5202909401400</v>
      </c>
      <c r="M54" s="1" t="s">
        <v>517</v>
      </c>
    </row>
    <row r="55" spans="1:13">
      <c r="A55" s="1" t="s">
        <v>227</v>
      </c>
      <c r="C55" s="3">
        <v>290000</v>
      </c>
      <c r="E55" s="3">
        <v>986500</v>
      </c>
      <c r="G55" s="3">
        <v>965774</v>
      </c>
      <c r="I55" s="1" t="s">
        <v>344</v>
      </c>
      <c r="K55" s="3">
        <v>280074460000</v>
      </c>
      <c r="M55" s="1" t="s">
        <v>517</v>
      </c>
    </row>
    <row r="56" spans="1:13">
      <c r="A56" s="1" t="s">
        <v>278</v>
      </c>
      <c r="C56" s="3">
        <v>1500000</v>
      </c>
      <c r="E56" s="3">
        <v>1000000</v>
      </c>
      <c r="G56" s="3">
        <v>1011022</v>
      </c>
      <c r="I56" s="1" t="s">
        <v>345</v>
      </c>
      <c r="K56" s="3">
        <v>1516533000000</v>
      </c>
      <c r="M56" s="1" t="s">
        <v>517</v>
      </c>
    </row>
    <row r="57" spans="1:13">
      <c r="A57" s="1" t="s">
        <v>235</v>
      </c>
      <c r="C57" s="3">
        <v>195100</v>
      </c>
      <c r="E57" s="3">
        <v>1000000</v>
      </c>
      <c r="G57" s="3">
        <v>900492</v>
      </c>
      <c r="I57" s="1" t="s">
        <v>346</v>
      </c>
      <c r="K57" s="3">
        <v>175685989200</v>
      </c>
      <c r="M57" s="1" t="s">
        <v>517</v>
      </c>
    </row>
    <row r="58" spans="1:13">
      <c r="A58" s="1" t="s">
        <v>175</v>
      </c>
      <c r="C58" s="3">
        <v>2000000</v>
      </c>
      <c r="E58" s="3">
        <v>1000000</v>
      </c>
      <c r="G58" s="3">
        <v>994222.83869999996</v>
      </c>
      <c r="I58" s="1" t="s">
        <v>347</v>
      </c>
      <c r="K58" s="3">
        <v>1988445677400</v>
      </c>
      <c r="M58" s="1" t="s">
        <v>517</v>
      </c>
    </row>
    <row r="59" spans="1:13">
      <c r="A59" s="1" t="s">
        <v>184</v>
      </c>
      <c r="C59" s="3">
        <v>9144594</v>
      </c>
      <c r="E59" s="3">
        <v>978837</v>
      </c>
      <c r="G59" s="3">
        <v>977314.5932</v>
      </c>
      <c r="I59" s="1" t="s">
        <v>348</v>
      </c>
      <c r="K59" s="3">
        <v>8937145165089.1602</v>
      </c>
      <c r="M59" s="1" t="s">
        <v>517</v>
      </c>
    </row>
    <row r="60" spans="1:13">
      <c r="A60" s="1" t="s">
        <v>188</v>
      </c>
      <c r="C60" s="3">
        <v>5819056</v>
      </c>
      <c r="E60" s="3">
        <v>958930</v>
      </c>
      <c r="G60" s="3">
        <v>957290.68680000002</v>
      </c>
      <c r="I60" s="1" t="s">
        <v>349</v>
      </c>
      <c r="K60" s="3">
        <v>5570528114767.6602</v>
      </c>
      <c r="M60" s="1" t="s">
        <v>517</v>
      </c>
    </row>
    <row r="61" spans="1:13">
      <c r="A61" s="1" t="s">
        <v>216</v>
      </c>
      <c r="C61" s="3">
        <v>2065260</v>
      </c>
      <c r="E61" s="3">
        <v>919600</v>
      </c>
      <c r="G61" s="3">
        <v>914864.29539999994</v>
      </c>
      <c r="I61" s="1" t="s">
        <v>350</v>
      </c>
      <c r="K61" s="3">
        <v>1889432634717.8</v>
      </c>
      <c r="M61" s="1" t="s">
        <v>517</v>
      </c>
    </row>
    <row r="62" spans="1:13">
      <c r="A62" s="1" t="s">
        <v>73</v>
      </c>
      <c r="C62" s="3">
        <v>4000000</v>
      </c>
      <c r="E62" s="3">
        <v>939590</v>
      </c>
      <c r="G62" s="3">
        <v>964096.55550000002</v>
      </c>
      <c r="I62" s="1" t="s">
        <v>351</v>
      </c>
      <c r="K62" s="3">
        <v>3856386222000</v>
      </c>
      <c r="M62" s="1" t="s">
        <v>517</v>
      </c>
    </row>
    <row r="63" spans="1:13">
      <c r="A63" s="1" t="s">
        <v>211</v>
      </c>
      <c r="C63" s="3">
        <v>1180000</v>
      </c>
      <c r="E63" s="3">
        <v>955750</v>
      </c>
      <c r="G63" s="3">
        <v>951650.67119999998</v>
      </c>
      <c r="I63" s="1" t="s">
        <v>327</v>
      </c>
      <c r="K63" s="3">
        <v>1122947792016</v>
      </c>
      <c r="M63" s="1" t="s">
        <v>517</v>
      </c>
    </row>
    <row r="64" spans="1:13">
      <c r="A64" s="1" t="s">
        <v>352</v>
      </c>
      <c r="C64" s="3">
        <v>2492500</v>
      </c>
      <c r="E64" s="3">
        <v>956000</v>
      </c>
      <c r="G64" s="3">
        <v>957279.4754</v>
      </c>
      <c r="I64" s="1" t="s">
        <v>353</v>
      </c>
      <c r="K64" s="3">
        <v>2386019092434.5</v>
      </c>
      <c r="M64" s="1" t="s">
        <v>517</v>
      </c>
    </row>
    <row r="65" spans="1:13">
      <c r="A65" s="1" t="s">
        <v>213</v>
      </c>
      <c r="C65" s="3">
        <v>2241077</v>
      </c>
      <c r="E65" s="3">
        <v>939000</v>
      </c>
      <c r="G65" s="3">
        <v>933719.09820000001</v>
      </c>
      <c r="I65" s="1" t="s">
        <v>354</v>
      </c>
      <c r="K65" s="3">
        <v>2092536395436.76</v>
      </c>
      <c r="M65" s="1" t="s">
        <v>517</v>
      </c>
    </row>
    <row r="66" spans="1:13">
      <c r="A66" s="1" t="s">
        <v>194</v>
      </c>
      <c r="C66" s="3">
        <v>11105764</v>
      </c>
      <c r="E66" s="3">
        <v>939026</v>
      </c>
      <c r="G66" s="3">
        <v>929779.69279999996</v>
      </c>
      <c r="I66" s="1" t="s">
        <v>355</v>
      </c>
      <c r="K66" s="3">
        <v>10325913840229.301</v>
      </c>
      <c r="M66" s="1" t="s">
        <v>517</v>
      </c>
    </row>
    <row r="67" spans="1:13">
      <c r="A67" s="1" t="s">
        <v>57</v>
      </c>
      <c r="C67" s="3">
        <v>1500000</v>
      </c>
      <c r="E67" s="3">
        <v>2167752.3815000001</v>
      </c>
      <c r="G67" s="3">
        <v>2187999.8555000001</v>
      </c>
      <c r="I67" s="1" t="s">
        <v>356</v>
      </c>
      <c r="K67" s="3">
        <v>3281999783250</v>
      </c>
      <c r="M67" s="1" t="s">
        <v>517</v>
      </c>
    </row>
    <row r="68" spans="1:13">
      <c r="A68" s="1" t="s">
        <v>64</v>
      </c>
      <c r="C68" s="3">
        <v>3000000</v>
      </c>
      <c r="E68" s="3">
        <v>999990</v>
      </c>
      <c r="G68" s="3">
        <v>990853.84039999999</v>
      </c>
      <c r="I68" s="1" t="s">
        <v>357</v>
      </c>
      <c r="K68" s="3">
        <v>2972561521200</v>
      </c>
      <c r="M68" s="1" t="s">
        <v>517</v>
      </c>
    </row>
    <row r="69" spans="1:13">
      <c r="A69" s="1" t="s">
        <v>217</v>
      </c>
      <c r="C69" s="3">
        <v>16142448</v>
      </c>
      <c r="E69" s="3">
        <v>920060</v>
      </c>
      <c r="G69" s="3">
        <v>910537.05359999998</v>
      </c>
      <c r="I69" s="1" t="s">
        <v>358</v>
      </c>
      <c r="K69" s="3">
        <v>14698297039811.199</v>
      </c>
      <c r="M69" s="1" t="s">
        <v>517</v>
      </c>
    </row>
    <row r="70" spans="1:13">
      <c r="A70" s="1" t="s">
        <v>162</v>
      </c>
      <c r="C70" s="3">
        <v>1800000</v>
      </c>
      <c r="E70" s="3">
        <v>1000000</v>
      </c>
      <c r="G70" s="3">
        <v>958984.6237</v>
      </c>
      <c r="I70" s="1" t="s">
        <v>359</v>
      </c>
      <c r="K70" s="3">
        <v>1726172322660</v>
      </c>
      <c r="M70" s="1" t="s">
        <v>517</v>
      </c>
    </row>
    <row r="71" spans="1:13">
      <c r="A71" s="1" t="s">
        <v>214</v>
      </c>
      <c r="C71" s="3">
        <v>3871443</v>
      </c>
      <c r="E71" s="3">
        <v>920080</v>
      </c>
      <c r="G71" s="3">
        <v>908089.66029999999</v>
      </c>
      <c r="I71" s="1" t="s">
        <v>360</v>
      </c>
      <c r="K71" s="3">
        <v>3515617358740.8101</v>
      </c>
      <c r="M71" s="1" t="s">
        <v>517</v>
      </c>
    </row>
    <row r="72" spans="1:13">
      <c r="A72" s="1" t="s">
        <v>218</v>
      </c>
      <c r="C72" s="3">
        <v>8523650</v>
      </c>
      <c r="E72" s="3">
        <v>898070</v>
      </c>
      <c r="G72" s="3">
        <v>886907.35950000002</v>
      </c>
      <c r="I72" s="1" t="s">
        <v>361</v>
      </c>
      <c r="K72" s="3">
        <v>7559687914802.1699</v>
      </c>
      <c r="M72" s="1" t="s">
        <v>517</v>
      </c>
    </row>
    <row r="73" spans="1:13">
      <c r="A73" s="1" t="s">
        <v>238</v>
      </c>
      <c r="C73" s="3">
        <v>2773000</v>
      </c>
      <c r="E73" s="3">
        <v>967000</v>
      </c>
      <c r="G73" s="3">
        <v>871597</v>
      </c>
      <c r="I73" s="1" t="s">
        <v>313</v>
      </c>
      <c r="K73" s="3">
        <v>2416938481000</v>
      </c>
      <c r="M73" s="1" t="s">
        <v>517</v>
      </c>
    </row>
    <row r="74" spans="1:13">
      <c r="A74" s="1" t="s">
        <v>165</v>
      </c>
      <c r="C74" s="3">
        <v>3000000</v>
      </c>
      <c r="E74" s="3">
        <v>990000</v>
      </c>
      <c r="G74" s="3">
        <v>961907.62890000001</v>
      </c>
      <c r="I74" s="1" t="s">
        <v>362</v>
      </c>
      <c r="K74" s="3">
        <v>2885722886700</v>
      </c>
      <c r="M74" s="1" t="s">
        <v>517</v>
      </c>
    </row>
    <row r="75" spans="1:13">
      <c r="A75" s="1" t="s">
        <v>199</v>
      </c>
      <c r="C75" s="3">
        <v>10592228</v>
      </c>
      <c r="E75" s="3">
        <v>856100</v>
      </c>
      <c r="G75" s="3">
        <v>857299.9595</v>
      </c>
      <c r="I75" s="1" t="s">
        <v>115</v>
      </c>
      <c r="K75" s="3">
        <v>9080716635414.7695</v>
      </c>
      <c r="M75" s="1" t="s">
        <v>517</v>
      </c>
    </row>
    <row r="76" spans="1:13" ht="22.5" thickBot="1">
      <c r="K76" s="4">
        <f>SUM(K8:K75)</f>
        <v>218532216340485.66</v>
      </c>
    </row>
    <row r="77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S15" sqref="S15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>
      <c r="A6" s="11" t="s">
        <v>364</v>
      </c>
      <c r="C6" s="13" t="s">
        <v>365</v>
      </c>
      <c r="D6" s="13" t="s">
        <v>365</v>
      </c>
      <c r="E6" s="13" t="s">
        <v>365</v>
      </c>
      <c r="F6" s="13" t="s">
        <v>365</v>
      </c>
      <c r="G6" s="13" t="s">
        <v>365</v>
      </c>
      <c r="H6" s="13" t="s">
        <v>365</v>
      </c>
      <c r="I6" s="13" t="s">
        <v>365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>
      <c r="A7" s="13" t="s">
        <v>364</v>
      </c>
      <c r="C7" s="14" t="s">
        <v>366</v>
      </c>
      <c r="E7" s="14" t="s">
        <v>367</v>
      </c>
      <c r="G7" s="14" t="s">
        <v>368</v>
      </c>
      <c r="I7" s="14" t="s">
        <v>55</v>
      </c>
      <c r="K7" s="14" t="s">
        <v>369</v>
      </c>
      <c r="M7" s="14" t="s">
        <v>370</v>
      </c>
      <c r="O7" s="14" t="s">
        <v>371</v>
      </c>
      <c r="Q7" s="14" t="s">
        <v>369</v>
      </c>
      <c r="S7" s="14" t="s">
        <v>363</v>
      </c>
    </row>
    <row r="8" spans="1:19">
      <c r="A8" s="1" t="s">
        <v>372</v>
      </c>
      <c r="C8" s="1" t="s">
        <v>373</v>
      </c>
      <c r="E8" s="1" t="s">
        <v>374</v>
      </c>
      <c r="G8" s="1" t="s">
        <v>375</v>
      </c>
      <c r="I8" s="3">
        <v>5</v>
      </c>
      <c r="K8" s="3">
        <v>10230682</v>
      </c>
      <c r="M8" s="3">
        <v>155741</v>
      </c>
      <c r="O8" s="3">
        <v>112480</v>
      </c>
      <c r="Q8" s="3">
        <v>10273943</v>
      </c>
      <c r="S8" s="5">
        <v>3.7366818227458728E-8</v>
      </c>
    </row>
    <row r="9" spans="1:19">
      <c r="A9" s="1" t="s">
        <v>376</v>
      </c>
      <c r="C9" s="1" t="s">
        <v>377</v>
      </c>
      <c r="E9" s="1" t="s">
        <v>374</v>
      </c>
      <c r="G9" s="1" t="s">
        <v>378</v>
      </c>
      <c r="I9" s="3">
        <v>5</v>
      </c>
      <c r="K9" s="3">
        <v>10074714248134</v>
      </c>
      <c r="M9" s="3">
        <v>67116462502673</v>
      </c>
      <c r="O9" s="3">
        <v>72374659578138</v>
      </c>
      <c r="Q9" s="3">
        <v>4816517172669</v>
      </c>
      <c r="S9" s="5">
        <v>1.7517901518487689E-2</v>
      </c>
    </row>
    <row r="10" spans="1:19">
      <c r="A10" s="1" t="s">
        <v>379</v>
      </c>
      <c r="C10" s="1" t="s">
        <v>380</v>
      </c>
      <c r="E10" s="1" t="s">
        <v>374</v>
      </c>
      <c r="G10" s="1" t="s">
        <v>381</v>
      </c>
      <c r="I10" s="3">
        <v>5</v>
      </c>
      <c r="K10" s="3">
        <v>3055588494970</v>
      </c>
      <c r="M10" s="3">
        <v>25216943202679</v>
      </c>
      <c r="O10" s="3">
        <v>20730001800000</v>
      </c>
      <c r="Q10" s="3">
        <v>7542529897649</v>
      </c>
      <c r="S10" s="5">
        <v>2.7432539158590143E-2</v>
      </c>
    </row>
    <row r="11" spans="1:19">
      <c r="A11" s="1" t="s">
        <v>379</v>
      </c>
      <c r="C11" s="1" t="s">
        <v>382</v>
      </c>
      <c r="E11" s="1" t="s">
        <v>383</v>
      </c>
      <c r="G11" s="1" t="s">
        <v>77</v>
      </c>
      <c r="I11" s="3">
        <v>24</v>
      </c>
      <c r="K11" s="3">
        <v>1029659000000</v>
      </c>
      <c r="M11" s="3">
        <v>0</v>
      </c>
      <c r="O11" s="3">
        <v>0</v>
      </c>
      <c r="Q11" s="3">
        <v>1029659000000</v>
      </c>
      <c r="S11" s="5">
        <v>3.7449186441142345E-3</v>
      </c>
    </row>
    <row r="12" spans="1:19">
      <c r="A12" s="1" t="s">
        <v>379</v>
      </c>
      <c r="C12" s="1" t="s">
        <v>384</v>
      </c>
      <c r="E12" s="1" t="s">
        <v>383</v>
      </c>
      <c r="G12" s="1" t="s">
        <v>385</v>
      </c>
      <c r="I12" s="3">
        <v>24</v>
      </c>
      <c r="K12" s="3">
        <v>3000000000000</v>
      </c>
      <c r="M12" s="3">
        <v>0</v>
      </c>
      <c r="O12" s="3">
        <v>0</v>
      </c>
      <c r="Q12" s="3">
        <v>3000000000000</v>
      </c>
      <c r="S12" s="5">
        <v>1.0911142361056139E-2</v>
      </c>
    </row>
    <row r="13" spans="1:19" ht="22.5" thickBot="1">
      <c r="K13" s="4">
        <f>SUM(K8:K12)</f>
        <v>17159971973786</v>
      </c>
      <c r="M13" s="4">
        <f>SUM(M8:M12)</f>
        <v>92333405861093</v>
      </c>
      <c r="O13" s="4">
        <f>SUM(O8:O12)</f>
        <v>93104661490618</v>
      </c>
      <c r="Q13" s="4">
        <f>SUM(Q8:Q12)</f>
        <v>16388716344261</v>
      </c>
      <c r="S13" s="7">
        <f>SUM(S8:S12)</f>
        <v>5.9606539049066432E-2</v>
      </c>
    </row>
    <row r="14" spans="1:19" ht="22.5" thickTop="1"/>
    <row r="15" spans="1:19">
      <c r="S15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ignoredErrors>
    <ignoredError sqref="C8:C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G7" sqref="G7"/>
    </sheetView>
  </sheetViews>
  <sheetFormatPr defaultRowHeight="21.7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1" ht="22.5">
      <c r="A2" s="11" t="s">
        <v>0</v>
      </c>
      <c r="B2" s="11"/>
      <c r="C2" s="11"/>
      <c r="D2" s="11"/>
      <c r="E2" s="11"/>
      <c r="F2" s="11"/>
      <c r="G2" s="11"/>
    </row>
    <row r="3" spans="1:11" ht="22.5">
      <c r="A3" s="11" t="s">
        <v>386</v>
      </c>
      <c r="B3" s="11"/>
      <c r="C3" s="11"/>
      <c r="D3" s="11"/>
      <c r="E3" s="11"/>
      <c r="F3" s="11"/>
      <c r="G3" s="11"/>
    </row>
    <row r="4" spans="1:11" ht="22.5">
      <c r="A4" s="11" t="s">
        <v>2</v>
      </c>
      <c r="B4" s="11"/>
      <c r="C4" s="11"/>
      <c r="D4" s="11"/>
      <c r="E4" s="11"/>
      <c r="F4" s="11"/>
      <c r="G4" s="11"/>
    </row>
    <row r="6" spans="1:11" ht="22.5">
      <c r="A6" s="13" t="s">
        <v>390</v>
      </c>
      <c r="C6" s="13" t="s">
        <v>369</v>
      </c>
      <c r="E6" s="13" t="s">
        <v>504</v>
      </c>
      <c r="G6" s="13" t="s">
        <v>13</v>
      </c>
    </row>
    <row r="7" spans="1:11">
      <c r="A7" s="1" t="s">
        <v>514</v>
      </c>
      <c r="C7" s="3">
        <f>'سرمایه‌گذاری در سهام'!I100</f>
        <v>41318300417</v>
      </c>
      <c r="E7" s="5">
        <f>C7/$C$11</f>
        <v>7.7063309879805818E-3</v>
      </c>
      <c r="G7" s="5">
        <v>1.502766193222574E-4</v>
      </c>
    </row>
    <row r="8" spans="1:11">
      <c r="A8" s="1" t="s">
        <v>515</v>
      </c>
      <c r="C8" s="3">
        <f>'سرمایه‌گذاری در اوراق بهادار'!I133</f>
        <v>5172288877973</v>
      </c>
      <c r="E8" s="5">
        <f t="shared" ref="E8:E10" si="0">C8/$C$11</f>
        <v>0.96469045572626955</v>
      </c>
      <c r="G8" s="5">
        <v>1.8811860093356909E-2</v>
      </c>
    </row>
    <row r="9" spans="1:11">
      <c r="A9" s="1" t="s">
        <v>516</v>
      </c>
      <c r="C9" s="3">
        <f>'درآمد سپرده بانکی'!E13</f>
        <v>147913146308</v>
      </c>
      <c r="E9" s="5">
        <f t="shared" si="0"/>
        <v>2.7587477011858378E-2</v>
      </c>
      <c r="G9" s="5">
        <v>5.3796713214610437E-4</v>
      </c>
    </row>
    <row r="10" spans="1:11">
      <c r="A10" s="1" t="s">
        <v>511</v>
      </c>
      <c r="C10" s="3">
        <f>'سایر درآمدها'!C10</f>
        <v>84371680</v>
      </c>
      <c r="E10" s="5">
        <f t="shared" si="0"/>
        <v>1.5736273891470735E-5</v>
      </c>
      <c r="G10" s="5">
        <v>3.0686380390715769E-7</v>
      </c>
    </row>
    <row r="11" spans="1:11" ht="22.5" thickBot="1">
      <c r="C11" s="4">
        <f>SUM(C7:C10)</f>
        <v>5361604696378</v>
      </c>
      <c r="E11" s="7">
        <f>SUM(E7:E10)</f>
        <v>1</v>
      </c>
      <c r="G11" s="7">
        <f>SUM(G7:G10)</f>
        <v>1.9500410708629179E-2</v>
      </c>
    </row>
    <row r="12" spans="1:11" ht="22.5" thickTop="1"/>
    <row r="13" spans="1:11">
      <c r="G13" s="3"/>
    </row>
    <row r="14" spans="1:11">
      <c r="K14" s="1">
        <v>0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9"/>
  <sheetViews>
    <sheetView rightToLeft="1" topLeftCell="A61" workbookViewId="0">
      <selection activeCell="E21" sqref="E21"/>
    </sheetView>
  </sheetViews>
  <sheetFormatPr defaultRowHeight="21.75"/>
  <cols>
    <col min="1" max="1" width="34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>
      <c r="A6" s="13" t="s">
        <v>387</v>
      </c>
      <c r="B6" s="13" t="s">
        <v>387</v>
      </c>
      <c r="C6" s="13" t="s">
        <v>387</v>
      </c>
      <c r="D6" s="13" t="s">
        <v>387</v>
      </c>
      <c r="E6" s="13" t="s">
        <v>387</v>
      </c>
      <c r="F6" s="13" t="s">
        <v>387</v>
      </c>
      <c r="G6" s="13" t="s">
        <v>387</v>
      </c>
      <c r="I6" s="13" t="s">
        <v>388</v>
      </c>
      <c r="J6" s="13" t="s">
        <v>388</v>
      </c>
      <c r="K6" s="13" t="s">
        <v>388</v>
      </c>
      <c r="L6" s="13" t="s">
        <v>388</v>
      </c>
      <c r="M6" s="13" t="s">
        <v>388</v>
      </c>
      <c r="O6" s="13" t="s">
        <v>389</v>
      </c>
      <c r="P6" s="13" t="s">
        <v>389</v>
      </c>
      <c r="Q6" s="13" t="s">
        <v>389</v>
      </c>
      <c r="R6" s="13" t="s">
        <v>389</v>
      </c>
      <c r="S6" s="13" t="s">
        <v>389</v>
      </c>
    </row>
    <row r="7" spans="1:19" ht="22.5">
      <c r="A7" s="13" t="s">
        <v>390</v>
      </c>
      <c r="C7" s="13" t="s">
        <v>391</v>
      </c>
      <c r="E7" s="13" t="s">
        <v>54</v>
      </c>
      <c r="G7" s="13" t="s">
        <v>55</v>
      </c>
      <c r="I7" s="13" t="s">
        <v>392</v>
      </c>
      <c r="K7" s="13" t="s">
        <v>393</v>
      </c>
      <c r="M7" s="13" t="s">
        <v>394</v>
      </c>
      <c r="O7" s="13" t="s">
        <v>392</v>
      </c>
      <c r="Q7" s="13" t="s">
        <v>393</v>
      </c>
      <c r="S7" s="13" t="s">
        <v>394</v>
      </c>
    </row>
    <row r="8" spans="1:19">
      <c r="A8" s="1" t="s">
        <v>221</v>
      </c>
      <c r="C8" s="1" t="s">
        <v>545</v>
      </c>
      <c r="E8" s="1" t="s">
        <v>223</v>
      </c>
      <c r="G8" s="3">
        <v>16</v>
      </c>
      <c r="I8" s="3">
        <v>19418948788</v>
      </c>
      <c r="K8" s="3">
        <v>0</v>
      </c>
      <c r="M8" s="3">
        <v>19418948788</v>
      </c>
      <c r="O8" s="3">
        <v>50262299322</v>
      </c>
      <c r="Q8" s="3">
        <v>0</v>
      </c>
      <c r="S8" s="3">
        <v>50262299322</v>
      </c>
    </row>
    <row r="9" spans="1:19">
      <c r="A9" s="1" t="s">
        <v>165</v>
      </c>
      <c r="C9" s="1" t="s">
        <v>545</v>
      </c>
      <c r="E9" s="1" t="s">
        <v>167</v>
      </c>
      <c r="G9" s="3">
        <v>18</v>
      </c>
      <c r="I9" s="3">
        <v>45100291838</v>
      </c>
      <c r="K9" s="3">
        <v>0</v>
      </c>
      <c r="M9" s="3">
        <v>45100291838</v>
      </c>
      <c r="O9" s="3">
        <v>338397534245</v>
      </c>
      <c r="Q9" s="3">
        <v>0</v>
      </c>
      <c r="S9" s="3">
        <v>338397534245</v>
      </c>
    </row>
    <row r="10" spans="1:19">
      <c r="A10" s="1" t="s">
        <v>238</v>
      </c>
      <c r="C10" s="1" t="s">
        <v>545</v>
      </c>
      <c r="E10" s="1" t="s">
        <v>240</v>
      </c>
      <c r="G10" s="3">
        <v>18</v>
      </c>
      <c r="I10" s="3">
        <v>43330911700</v>
      </c>
      <c r="K10" s="3">
        <v>0</v>
      </c>
      <c r="M10" s="3">
        <v>43330911700</v>
      </c>
      <c r="O10" s="3">
        <v>177269995418</v>
      </c>
      <c r="Q10" s="3">
        <v>0</v>
      </c>
      <c r="S10" s="3">
        <v>177269995418</v>
      </c>
    </row>
    <row r="11" spans="1:19">
      <c r="A11" s="1" t="s">
        <v>149</v>
      </c>
      <c r="C11" s="1" t="s">
        <v>545</v>
      </c>
      <c r="E11" s="1" t="s">
        <v>151</v>
      </c>
      <c r="G11" s="3">
        <v>21</v>
      </c>
      <c r="I11" s="3">
        <v>19991337106</v>
      </c>
      <c r="K11" s="3">
        <v>0</v>
      </c>
      <c r="M11" s="3">
        <v>19991337106</v>
      </c>
      <c r="O11" s="3">
        <v>19991337106</v>
      </c>
      <c r="Q11" s="3">
        <v>0</v>
      </c>
      <c r="S11" s="3">
        <v>19991337106</v>
      </c>
    </row>
    <row r="12" spans="1:19">
      <c r="A12" s="1" t="s">
        <v>162</v>
      </c>
      <c r="C12" s="1" t="s">
        <v>545</v>
      </c>
      <c r="E12" s="1" t="s">
        <v>164</v>
      </c>
      <c r="G12" s="3">
        <v>18</v>
      </c>
      <c r="I12" s="3">
        <v>27894682549</v>
      </c>
      <c r="K12" s="3">
        <v>0</v>
      </c>
      <c r="M12" s="3">
        <v>27894682549</v>
      </c>
      <c r="O12" s="3">
        <v>242827652202</v>
      </c>
      <c r="Q12" s="3">
        <v>0</v>
      </c>
      <c r="S12" s="3">
        <v>242827652202</v>
      </c>
    </row>
    <row r="13" spans="1:19">
      <c r="A13" s="1" t="s">
        <v>64</v>
      </c>
      <c r="C13" s="1" t="s">
        <v>545</v>
      </c>
      <c r="E13" s="1" t="s">
        <v>66</v>
      </c>
      <c r="G13" s="3">
        <v>18</v>
      </c>
      <c r="I13" s="3">
        <v>45638683740</v>
      </c>
      <c r="K13" s="3">
        <v>0</v>
      </c>
      <c r="M13" s="3">
        <v>45638683740</v>
      </c>
      <c r="O13" s="3">
        <v>294913490171</v>
      </c>
      <c r="Q13" s="3">
        <v>0</v>
      </c>
      <c r="S13" s="3">
        <v>294913490171</v>
      </c>
    </row>
    <row r="14" spans="1:19">
      <c r="A14" s="1" t="s">
        <v>73</v>
      </c>
      <c r="C14" s="1" t="s">
        <v>545</v>
      </c>
      <c r="E14" s="1" t="s">
        <v>75</v>
      </c>
      <c r="G14" s="3">
        <v>19</v>
      </c>
      <c r="I14" s="3">
        <v>62948278737</v>
      </c>
      <c r="K14" s="3">
        <v>0</v>
      </c>
      <c r="M14" s="3">
        <v>62948278737</v>
      </c>
      <c r="O14" s="3">
        <v>242063537752</v>
      </c>
      <c r="Q14" s="3">
        <v>0</v>
      </c>
      <c r="S14" s="3">
        <v>242063537752</v>
      </c>
    </row>
    <row r="15" spans="1:19">
      <c r="A15" s="1" t="s">
        <v>175</v>
      </c>
      <c r="C15" s="1" t="s">
        <v>545</v>
      </c>
      <c r="E15" s="1" t="s">
        <v>177</v>
      </c>
      <c r="G15" s="3">
        <v>18</v>
      </c>
      <c r="I15" s="3">
        <v>31252009881</v>
      </c>
      <c r="K15" s="3">
        <v>0</v>
      </c>
      <c r="M15" s="3">
        <v>31252009881</v>
      </c>
      <c r="O15" s="3">
        <v>268534889736</v>
      </c>
      <c r="Q15" s="3">
        <v>0</v>
      </c>
      <c r="S15" s="3">
        <v>268534889736</v>
      </c>
    </row>
    <row r="16" spans="1:19">
      <c r="A16" s="1" t="s">
        <v>235</v>
      </c>
      <c r="C16" s="1" t="s">
        <v>545</v>
      </c>
      <c r="E16" s="1" t="s">
        <v>237</v>
      </c>
      <c r="G16" s="3">
        <v>18</v>
      </c>
      <c r="I16" s="3">
        <v>3092639502</v>
      </c>
      <c r="K16" s="3">
        <v>0</v>
      </c>
      <c r="M16" s="3">
        <v>3092639502</v>
      </c>
      <c r="O16" s="3">
        <v>63491863469</v>
      </c>
      <c r="Q16" s="3">
        <v>0</v>
      </c>
      <c r="S16" s="3">
        <v>63491863469</v>
      </c>
    </row>
    <row r="17" spans="1:19">
      <c r="A17" s="1" t="s">
        <v>232</v>
      </c>
      <c r="C17" s="1" t="s">
        <v>545</v>
      </c>
      <c r="E17" s="1" t="s">
        <v>234</v>
      </c>
      <c r="G17" s="3">
        <v>18</v>
      </c>
      <c r="I17" s="3">
        <v>24523507595</v>
      </c>
      <c r="K17" s="3">
        <v>0</v>
      </c>
      <c r="M17" s="3">
        <v>24523507595</v>
      </c>
      <c r="O17" s="3">
        <v>558350859089</v>
      </c>
      <c r="Q17" s="3">
        <v>0</v>
      </c>
      <c r="S17" s="3">
        <v>558350859089</v>
      </c>
    </row>
    <row r="18" spans="1:19">
      <c r="A18" s="1" t="s">
        <v>278</v>
      </c>
      <c r="C18" s="1" t="s">
        <v>545</v>
      </c>
      <c r="E18" s="1" t="s">
        <v>280</v>
      </c>
      <c r="G18" s="3">
        <v>18</v>
      </c>
      <c r="I18" s="3">
        <v>22653184646</v>
      </c>
      <c r="K18" s="3">
        <v>0</v>
      </c>
      <c r="M18" s="3">
        <v>22653184646</v>
      </c>
      <c r="O18" s="3">
        <v>416914395394</v>
      </c>
      <c r="Q18" s="3">
        <v>0</v>
      </c>
      <c r="S18" s="3">
        <v>416914395394</v>
      </c>
    </row>
    <row r="19" spans="1:19">
      <c r="A19" s="1" t="s">
        <v>227</v>
      </c>
      <c r="C19" s="1" t="s">
        <v>545</v>
      </c>
      <c r="E19" s="1" t="s">
        <v>229</v>
      </c>
      <c r="G19" s="3">
        <v>18</v>
      </c>
      <c r="I19" s="3">
        <v>4329335557</v>
      </c>
      <c r="K19" s="3">
        <v>0</v>
      </c>
      <c r="M19" s="3">
        <v>4329335557</v>
      </c>
      <c r="O19" s="3">
        <v>39824312422</v>
      </c>
      <c r="Q19" s="3">
        <v>0</v>
      </c>
      <c r="S19" s="3">
        <v>39824312422</v>
      </c>
    </row>
    <row r="20" spans="1:19">
      <c r="A20" s="1" t="s">
        <v>230</v>
      </c>
      <c r="C20" s="1" t="s">
        <v>545</v>
      </c>
      <c r="E20" s="1" t="s">
        <v>231</v>
      </c>
      <c r="G20" s="3">
        <v>18</v>
      </c>
      <c r="I20" s="3">
        <v>84113923474</v>
      </c>
      <c r="K20" s="3">
        <v>0</v>
      </c>
      <c r="M20" s="3">
        <v>84113923474</v>
      </c>
      <c r="O20" s="3">
        <v>630706822632</v>
      </c>
      <c r="Q20" s="3">
        <v>0</v>
      </c>
      <c r="S20" s="3">
        <v>630706822632</v>
      </c>
    </row>
    <row r="21" spans="1:19">
      <c r="A21" s="1" t="s">
        <v>396</v>
      </c>
      <c r="C21" s="1" t="s">
        <v>545</v>
      </c>
      <c r="E21" s="1" t="s">
        <v>397</v>
      </c>
      <c r="G21" s="3">
        <v>18</v>
      </c>
      <c r="I21" s="3">
        <v>0</v>
      </c>
      <c r="K21" s="3">
        <v>0</v>
      </c>
      <c r="M21" s="3">
        <v>0</v>
      </c>
      <c r="O21" s="3">
        <v>258822313981</v>
      </c>
      <c r="Q21" s="3">
        <v>0</v>
      </c>
      <c r="S21" s="3">
        <v>258822313981</v>
      </c>
    </row>
    <row r="22" spans="1:19">
      <c r="A22" s="1" t="s">
        <v>398</v>
      </c>
      <c r="C22" s="1" t="s">
        <v>545</v>
      </c>
      <c r="E22" s="1" t="s">
        <v>399</v>
      </c>
      <c r="G22" s="3">
        <v>18</v>
      </c>
      <c r="I22" s="3">
        <v>0</v>
      </c>
      <c r="K22" s="3">
        <v>0</v>
      </c>
      <c r="M22" s="3">
        <v>0</v>
      </c>
      <c r="O22" s="3">
        <v>22719496362</v>
      </c>
      <c r="Q22" s="3">
        <v>0</v>
      </c>
      <c r="S22" s="3">
        <v>22719496362</v>
      </c>
    </row>
    <row r="23" spans="1:19">
      <c r="A23" s="1" t="s">
        <v>137</v>
      </c>
      <c r="C23" s="1" t="s">
        <v>545</v>
      </c>
      <c r="E23" s="1" t="s">
        <v>139</v>
      </c>
      <c r="G23" s="3">
        <v>20</v>
      </c>
      <c r="I23" s="3">
        <v>36045755959</v>
      </c>
      <c r="K23" s="3">
        <v>0</v>
      </c>
      <c r="M23" s="3">
        <v>36045755959</v>
      </c>
      <c r="O23" s="3">
        <v>301458072536</v>
      </c>
      <c r="Q23" s="3">
        <v>0</v>
      </c>
      <c r="S23" s="3">
        <v>301458072536</v>
      </c>
    </row>
    <row r="24" spans="1:19">
      <c r="A24" s="1" t="s">
        <v>271</v>
      </c>
      <c r="C24" s="1" t="s">
        <v>545</v>
      </c>
      <c r="E24" s="1" t="s">
        <v>273</v>
      </c>
      <c r="G24" s="3">
        <v>16</v>
      </c>
      <c r="I24" s="3">
        <v>32697638307</v>
      </c>
      <c r="K24" s="3">
        <v>0</v>
      </c>
      <c r="M24" s="3">
        <v>32697638307</v>
      </c>
      <c r="O24" s="3">
        <v>616483111618</v>
      </c>
      <c r="Q24" s="3">
        <v>0</v>
      </c>
      <c r="S24" s="3">
        <v>616483111618</v>
      </c>
    </row>
    <row r="25" spans="1:19">
      <c r="A25" s="1" t="s">
        <v>171</v>
      </c>
      <c r="C25" s="1" t="s">
        <v>545</v>
      </c>
      <c r="E25" s="1" t="s">
        <v>173</v>
      </c>
      <c r="G25" s="3">
        <v>18</v>
      </c>
      <c r="I25" s="3">
        <v>11390631138</v>
      </c>
      <c r="K25" s="3">
        <v>0</v>
      </c>
      <c r="M25" s="3">
        <v>11390631138</v>
      </c>
      <c r="O25" s="3">
        <v>316006429708</v>
      </c>
      <c r="Q25" s="3">
        <v>0</v>
      </c>
      <c r="S25" s="3">
        <v>316006429708</v>
      </c>
    </row>
    <row r="26" spans="1:19">
      <c r="A26" s="1" t="s">
        <v>174</v>
      </c>
      <c r="C26" s="1" t="s">
        <v>545</v>
      </c>
      <c r="E26" s="1" t="s">
        <v>173</v>
      </c>
      <c r="G26" s="3">
        <v>18</v>
      </c>
      <c r="I26" s="3">
        <v>74643716498</v>
      </c>
      <c r="K26" s="3">
        <v>0</v>
      </c>
      <c r="M26" s="3">
        <v>74643716498</v>
      </c>
      <c r="O26" s="3">
        <v>680744744131</v>
      </c>
      <c r="Q26" s="3">
        <v>0</v>
      </c>
      <c r="S26" s="3">
        <v>680744744131</v>
      </c>
    </row>
    <row r="27" spans="1:19">
      <c r="A27" s="1" t="s">
        <v>268</v>
      </c>
      <c r="C27" s="1" t="s">
        <v>545</v>
      </c>
      <c r="E27" s="1" t="s">
        <v>270</v>
      </c>
      <c r="G27" s="3">
        <v>17</v>
      </c>
      <c r="I27" s="3">
        <v>23115356047</v>
      </c>
      <c r="K27" s="3">
        <v>0</v>
      </c>
      <c r="M27" s="3">
        <v>23115356047</v>
      </c>
      <c r="O27" s="3">
        <v>215898811395</v>
      </c>
      <c r="Q27" s="3">
        <v>0</v>
      </c>
      <c r="S27" s="3">
        <v>215898811395</v>
      </c>
    </row>
    <row r="28" spans="1:19">
      <c r="A28" s="1" t="s">
        <v>244</v>
      </c>
      <c r="C28" s="1" t="s">
        <v>545</v>
      </c>
      <c r="E28" s="1" t="s">
        <v>246</v>
      </c>
      <c r="G28" s="3">
        <v>15</v>
      </c>
      <c r="I28" s="3">
        <v>75426331966</v>
      </c>
      <c r="K28" s="3">
        <v>0</v>
      </c>
      <c r="M28" s="3">
        <v>75426331966</v>
      </c>
      <c r="O28" s="3">
        <v>257135285853</v>
      </c>
      <c r="Q28" s="3">
        <v>0</v>
      </c>
      <c r="S28" s="3">
        <v>257135285853</v>
      </c>
    </row>
    <row r="29" spans="1:19">
      <c r="A29" s="1" t="s">
        <v>159</v>
      </c>
      <c r="C29" s="1" t="s">
        <v>545</v>
      </c>
      <c r="E29" s="1" t="s">
        <v>161</v>
      </c>
      <c r="G29" s="3">
        <v>18</v>
      </c>
      <c r="I29" s="3">
        <v>65991435518</v>
      </c>
      <c r="K29" s="3">
        <v>0</v>
      </c>
      <c r="M29" s="3">
        <v>65991435518</v>
      </c>
      <c r="O29" s="3">
        <v>140968981581</v>
      </c>
      <c r="Q29" s="3">
        <v>0</v>
      </c>
      <c r="S29" s="3">
        <v>140968981581</v>
      </c>
    </row>
    <row r="30" spans="1:19">
      <c r="A30" s="1" t="s">
        <v>400</v>
      </c>
      <c r="C30" s="1" t="s">
        <v>545</v>
      </c>
      <c r="E30" s="1" t="s">
        <v>401</v>
      </c>
      <c r="G30" s="3">
        <v>18</v>
      </c>
      <c r="I30" s="3">
        <v>0</v>
      </c>
      <c r="K30" s="3">
        <v>0</v>
      </c>
      <c r="M30" s="3">
        <v>0</v>
      </c>
      <c r="O30" s="3">
        <v>261480788672</v>
      </c>
      <c r="Q30" s="3">
        <v>0</v>
      </c>
      <c r="S30" s="3">
        <v>261480788672</v>
      </c>
    </row>
    <row r="31" spans="1:19">
      <c r="A31" s="1" t="s">
        <v>143</v>
      </c>
      <c r="C31" s="1" t="s">
        <v>545</v>
      </c>
      <c r="E31" s="1" t="s">
        <v>145</v>
      </c>
      <c r="G31" s="3">
        <v>18</v>
      </c>
      <c r="I31" s="3">
        <v>45811270813</v>
      </c>
      <c r="K31" s="3">
        <v>0</v>
      </c>
      <c r="M31" s="3">
        <v>45811270813</v>
      </c>
      <c r="O31" s="3">
        <v>71484641276</v>
      </c>
      <c r="Q31" s="3">
        <v>0</v>
      </c>
      <c r="S31" s="3">
        <v>71484641276</v>
      </c>
    </row>
    <row r="32" spans="1:19">
      <c r="A32" s="1" t="s">
        <v>134</v>
      </c>
      <c r="C32" s="1" t="s">
        <v>545</v>
      </c>
      <c r="E32" s="1" t="s">
        <v>136</v>
      </c>
      <c r="G32" s="3">
        <v>18</v>
      </c>
      <c r="I32" s="3">
        <v>6812153071</v>
      </c>
      <c r="K32" s="3">
        <v>0</v>
      </c>
      <c r="M32" s="3">
        <v>6812153071</v>
      </c>
      <c r="O32" s="3">
        <v>60578496128</v>
      </c>
      <c r="Q32" s="3">
        <v>0</v>
      </c>
      <c r="S32" s="3">
        <v>60578496128</v>
      </c>
    </row>
    <row r="33" spans="1:19">
      <c r="A33" s="1" t="s">
        <v>266</v>
      </c>
      <c r="C33" s="1" t="s">
        <v>545</v>
      </c>
      <c r="E33" s="1" t="s">
        <v>267</v>
      </c>
      <c r="G33" s="3">
        <v>17</v>
      </c>
      <c r="I33" s="3">
        <v>4648869611</v>
      </c>
      <c r="K33" s="3">
        <v>0</v>
      </c>
      <c r="M33" s="3">
        <v>4648869611</v>
      </c>
      <c r="O33" s="3">
        <v>49368696662</v>
      </c>
      <c r="Q33" s="3">
        <v>0</v>
      </c>
      <c r="S33" s="3">
        <v>49368696662</v>
      </c>
    </row>
    <row r="34" spans="1:19">
      <c r="A34" s="1" t="s">
        <v>263</v>
      </c>
      <c r="C34" s="1" t="s">
        <v>545</v>
      </c>
      <c r="E34" s="1" t="s">
        <v>265</v>
      </c>
      <c r="G34" s="3">
        <v>16</v>
      </c>
      <c r="I34" s="3">
        <v>3584243375</v>
      </c>
      <c r="K34" s="3">
        <v>0</v>
      </c>
      <c r="M34" s="3">
        <v>3584243375</v>
      </c>
      <c r="O34" s="3">
        <v>462667402803</v>
      </c>
      <c r="Q34" s="3">
        <v>0</v>
      </c>
      <c r="S34" s="3">
        <v>462667402803</v>
      </c>
    </row>
    <row r="35" spans="1:19">
      <c r="A35" s="1" t="s">
        <v>61</v>
      </c>
      <c r="C35" s="1" t="s">
        <v>545</v>
      </c>
      <c r="E35" s="1" t="s">
        <v>63</v>
      </c>
      <c r="G35" s="3">
        <v>18</v>
      </c>
      <c r="I35" s="3">
        <v>17531388438</v>
      </c>
      <c r="K35" s="3">
        <v>0</v>
      </c>
      <c r="M35" s="3">
        <v>17531388438</v>
      </c>
      <c r="O35" s="3">
        <v>54901052294</v>
      </c>
      <c r="Q35" s="3">
        <v>0</v>
      </c>
      <c r="S35" s="3">
        <v>54901052294</v>
      </c>
    </row>
    <row r="36" spans="1:19">
      <c r="A36" s="1" t="s">
        <v>79</v>
      </c>
      <c r="C36" s="1" t="s">
        <v>545</v>
      </c>
      <c r="E36" s="1" t="s">
        <v>81</v>
      </c>
      <c r="G36" s="3">
        <v>18</v>
      </c>
      <c r="I36" s="3">
        <v>60406960384</v>
      </c>
      <c r="K36" s="3">
        <v>0</v>
      </c>
      <c r="M36" s="3">
        <v>60406960384</v>
      </c>
      <c r="O36" s="3">
        <v>530582292532</v>
      </c>
      <c r="Q36" s="3">
        <v>0</v>
      </c>
      <c r="S36" s="3">
        <v>530582292532</v>
      </c>
    </row>
    <row r="37" spans="1:19">
      <c r="A37" s="1" t="s">
        <v>292</v>
      </c>
      <c r="C37" s="1" t="s">
        <v>545</v>
      </c>
      <c r="E37" s="1" t="s">
        <v>180</v>
      </c>
      <c r="G37" s="3">
        <v>18.5</v>
      </c>
      <c r="I37" s="3">
        <v>202201694385</v>
      </c>
      <c r="K37" s="3">
        <v>0</v>
      </c>
      <c r="M37" s="3">
        <v>202201694385</v>
      </c>
      <c r="O37" s="3">
        <v>202201694385</v>
      </c>
      <c r="Q37" s="3">
        <v>0</v>
      </c>
      <c r="S37" s="3">
        <v>202201694385</v>
      </c>
    </row>
    <row r="38" spans="1:19">
      <c r="A38" s="1" t="s">
        <v>178</v>
      </c>
      <c r="C38" s="1" t="s">
        <v>545</v>
      </c>
      <c r="E38" s="1" t="s">
        <v>180</v>
      </c>
      <c r="G38" s="3">
        <v>18.5</v>
      </c>
      <c r="I38" s="3">
        <v>108213440282</v>
      </c>
      <c r="K38" s="3">
        <v>0</v>
      </c>
      <c r="M38" s="3">
        <v>108213440282</v>
      </c>
      <c r="O38" s="3">
        <v>842998554035</v>
      </c>
      <c r="Q38" s="3">
        <v>0</v>
      </c>
      <c r="S38" s="3">
        <v>842998554035</v>
      </c>
    </row>
    <row r="39" spans="1:19">
      <c r="A39" s="1" t="s">
        <v>67</v>
      </c>
      <c r="C39" s="1" t="s">
        <v>545</v>
      </c>
      <c r="E39" s="1" t="s">
        <v>69</v>
      </c>
      <c r="G39" s="3">
        <v>18</v>
      </c>
      <c r="I39" s="3">
        <v>116788630792</v>
      </c>
      <c r="K39" s="3">
        <v>0</v>
      </c>
      <c r="M39" s="3">
        <v>116788630792</v>
      </c>
      <c r="O39" s="3">
        <v>118717804109</v>
      </c>
      <c r="Q39" s="3">
        <v>0</v>
      </c>
      <c r="S39" s="3">
        <v>118717804109</v>
      </c>
    </row>
    <row r="40" spans="1:19">
      <c r="A40" s="1" t="s">
        <v>140</v>
      </c>
      <c r="C40" s="1" t="s">
        <v>545</v>
      </c>
      <c r="E40" s="1" t="s">
        <v>142</v>
      </c>
      <c r="G40" s="3">
        <v>18</v>
      </c>
      <c r="I40" s="3">
        <v>85111505643</v>
      </c>
      <c r="K40" s="3">
        <v>0</v>
      </c>
      <c r="M40" s="3">
        <v>85111505643</v>
      </c>
      <c r="O40" s="3">
        <v>545562004418</v>
      </c>
      <c r="Q40" s="3">
        <v>0</v>
      </c>
      <c r="S40" s="3">
        <v>545562004418</v>
      </c>
    </row>
    <row r="41" spans="1:19">
      <c r="A41" s="1" t="s">
        <v>76</v>
      </c>
      <c r="C41" s="1" t="s">
        <v>545</v>
      </c>
      <c r="E41" s="1" t="s">
        <v>78</v>
      </c>
      <c r="G41" s="3">
        <v>20</v>
      </c>
      <c r="I41" s="3">
        <v>69422275165</v>
      </c>
      <c r="K41" s="3">
        <v>0</v>
      </c>
      <c r="M41" s="3">
        <v>69422275165</v>
      </c>
      <c r="O41" s="3">
        <v>153508040501</v>
      </c>
      <c r="Q41" s="3">
        <v>0</v>
      </c>
      <c r="S41" s="3">
        <v>153508040501</v>
      </c>
    </row>
    <row r="42" spans="1:19">
      <c r="A42" s="1" t="s">
        <v>262</v>
      </c>
      <c r="C42" s="1" t="s">
        <v>545</v>
      </c>
      <c r="E42" s="1" t="s">
        <v>78</v>
      </c>
      <c r="G42" s="3">
        <v>18</v>
      </c>
      <c r="I42" s="3">
        <v>2030026342</v>
      </c>
      <c r="K42" s="3">
        <v>0</v>
      </c>
      <c r="M42" s="3">
        <v>2030026342</v>
      </c>
      <c r="O42" s="3">
        <v>5670785788</v>
      </c>
      <c r="Q42" s="3">
        <v>0</v>
      </c>
      <c r="S42" s="3">
        <v>5670785788</v>
      </c>
    </row>
    <row r="43" spans="1:19">
      <c r="A43" s="1" t="s">
        <v>259</v>
      </c>
      <c r="C43" s="1" t="s">
        <v>545</v>
      </c>
      <c r="E43" s="1" t="s">
        <v>261</v>
      </c>
      <c r="G43" s="3">
        <v>18</v>
      </c>
      <c r="I43" s="3">
        <v>2773687551</v>
      </c>
      <c r="K43" s="3">
        <v>0</v>
      </c>
      <c r="M43" s="3">
        <v>2773687551</v>
      </c>
      <c r="O43" s="3">
        <v>7582240554</v>
      </c>
      <c r="Q43" s="3">
        <v>0</v>
      </c>
      <c r="S43" s="3">
        <v>7582240554</v>
      </c>
    </row>
    <row r="44" spans="1:19">
      <c r="A44" s="1" t="s">
        <v>402</v>
      </c>
      <c r="C44" s="1" t="s">
        <v>545</v>
      </c>
      <c r="E44" s="1" t="s">
        <v>403</v>
      </c>
      <c r="G44" s="3">
        <v>16</v>
      </c>
      <c r="I44" s="3">
        <v>0</v>
      </c>
      <c r="K44" s="3">
        <v>0</v>
      </c>
      <c r="M44" s="3">
        <v>0</v>
      </c>
      <c r="O44" s="3">
        <v>346979650166</v>
      </c>
      <c r="Q44" s="3">
        <v>0</v>
      </c>
      <c r="S44" s="3">
        <v>346979650166</v>
      </c>
    </row>
    <row r="45" spans="1:19">
      <c r="A45" s="1" t="s">
        <v>256</v>
      </c>
      <c r="C45" s="1" t="s">
        <v>545</v>
      </c>
      <c r="E45" s="1" t="s">
        <v>258</v>
      </c>
      <c r="G45" s="3">
        <v>18</v>
      </c>
      <c r="I45" s="3">
        <v>1961856106</v>
      </c>
      <c r="K45" s="3">
        <v>0</v>
      </c>
      <c r="M45" s="3">
        <v>1961856106</v>
      </c>
      <c r="O45" s="3">
        <v>5702860692</v>
      </c>
      <c r="Q45" s="3">
        <v>0</v>
      </c>
      <c r="S45" s="3">
        <v>5702860692</v>
      </c>
    </row>
    <row r="46" spans="1:19">
      <c r="A46" s="1" t="s">
        <v>274</v>
      </c>
      <c r="C46" s="1" t="s">
        <v>545</v>
      </c>
      <c r="E46" s="1" t="s">
        <v>276</v>
      </c>
      <c r="G46" s="3">
        <v>17</v>
      </c>
      <c r="I46" s="3">
        <v>14764562235</v>
      </c>
      <c r="K46" s="3">
        <v>0</v>
      </c>
      <c r="M46" s="3">
        <v>14764562235</v>
      </c>
      <c r="O46" s="3">
        <v>117681313003</v>
      </c>
      <c r="Q46" s="3">
        <v>0</v>
      </c>
      <c r="S46" s="3">
        <v>117681313003</v>
      </c>
    </row>
    <row r="47" spans="1:19">
      <c r="A47" s="1" t="s">
        <v>404</v>
      </c>
      <c r="C47" s="1" t="s">
        <v>545</v>
      </c>
      <c r="E47" s="1" t="s">
        <v>405</v>
      </c>
      <c r="G47" s="3">
        <v>16</v>
      </c>
      <c r="I47" s="3">
        <v>0</v>
      </c>
      <c r="K47" s="3">
        <v>0</v>
      </c>
      <c r="M47" s="3">
        <v>0</v>
      </c>
      <c r="O47" s="3">
        <v>317761056377</v>
      </c>
      <c r="Q47" s="3">
        <v>0</v>
      </c>
      <c r="S47" s="3">
        <v>317761056377</v>
      </c>
    </row>
    <row r="48" spans="1:19">
      <c r="A48" s="1" t="s">
        <v>277</v>
      </c>
      <c r="C48" s="1" t="s">
        <v>545</v>
      </c>
      <c r="E48" s="1" t="s">
        <v>102</v>
      </c>
      <c r="G48" s="3">
        <v>17</v>
      </c>
      <c r="I48" s="3">
        <v>96322751337</v>
      </c>
      <c r="K48" s="3">
        <v>0</v>
      </c>
      <c r="M48" s="3">
        <v>96322751337</v>
      </c>
      <c r="O48" s="3">
        <v>906419639254</v>
      </c>
      <c r="Q48" s="3">
        <v>0</v>
      </c>
      <c r="S48" s="3">
        <v>906419639254</v>
      </c>
    </row>
    <row r="49" spans="1:19">
      <c r="A49" s="1" t="s">
        <v>289</v>
      </c>
      <c r="C49" s="1" t="s">
        <v>545</v>
      </c>
      <c r="E49" s="1" t="s">
        <v>291</v>
      </c>
      <c r="G49" s="3">
        <v>18</v>
      </c>
      <c r="I49" s="3">
        <v>44014502679</v>
      </c>
      <c r="K49" s="3">
        <v>0</v>
      </c>
      <c r="M49" s="3">
        <v>44014502679</v>
      </c>
      <c r="O49" s="3">
        <v>44014502679</v>
      </c>
      <c r="Q49" s="3">
        <v>0</v>
      </c>
      <c r="S49" s="3">
        <v>44014502679</v>
      </c>
    </row>
    <row r="50" spans="1:19">
      <c r="A50" s="1" t="s">
        <v>155</v>
      </c>
      <c r="C50" s="1" t="s">
        <v>545</v>
      </c>
      <c r="E50" s="1" t="s">
        <v>154</v>
      </c>
      <c r="G50" s="3">
        <v>20</v>
      </c>
      <c r="I50" s="3">
        <v>33603335319</v>
      </c>
      <c r="K50" s="3">
        <v>0</v>
      </c>
      <c r="M50" s="3">
        <v>33603335319</v>
      </c>
      <c r="O50" s="3">
        <v>299150287863</v>
      </c>
      <c r="Q50" s="3">
        <v>0</v>
      </c>
      <c r="S50" s="3">
        <v>299150287863</v>
      </c>
    </row>
    <row r="51" spans="1:19">
      <c r="A51" s="1" t="s">
        <v>152</v>
      </c>
      <c r="C51" s="1" t="s">
        <v>545</v>
      </c>
      <c r="E51" s="1" t="s">
        <v>154</v>
      </c>
      <c r="G51" s="3">
        <v>20</v>
      </c>
      <c r="I51" s="3">
        <v>87084073035</v>
      </c>
      <c r="K51" s="3">
        <v>0</v>
      </c>
      <c r="M51" s="3">
        <v>87084073035</v>
      </c>
      <c r="O51" s="3">
        <v>688150898525</v>
      </c>
      <c r="Q51" s="3">
        <v>0</v>
      </c>
      <c r="S51" s="3">
        <v>688150898525</v>
      </c>
    </row>
    <row r="52" spans="1:19">
      <c r="A52" s="1" t="s">
        <v>406</v>
      </c>
      <c r="C52" s="1" t="s">
        <v>545</v>
      </c>
      <c r="E52" s="1" t="s">
        <v>407</v>
      </c>
      <c r="G52" s="3">
        <v>16</v>
      </c>
      <c r="I52" s="3">
        <v>0</v>
      </c>
      <c r="K52" s="3">
        <v>0</v>
      </c>
      <c r="M52" s="3">
        <v>0</v>
      </c>
      <c r="O52" s="3">
        <v>39940912329</v>
      </c>
      <c r="Q52" s="3">
        <v>0</v>
      </c>
      <c r="S52" s="3">
        <v>39940912329</v>
      </c>
    </row>
    <row r="53" spans="1:19">
      <c r="A53" s="1" t="s">
        <v>253</v>
      </c>
      <c r="C53" s="1" t="s">
        <v>545</v>
      </c>
      <c r="E53" s="1" t="s">
        <v>255</v>
      </c>
      <c r="G53" s="3">
        <v>18</v>
      </c>
      <c r="I53" s="3">
        <v>204068594</v>
      </c>
      <c r="K53" s="3">
        <v>0</v>
      </c>
      <c r="M53" s="3">
        <v>204068594</v>
      </c>
      <c r="O53" s="3">
        <v>287296827</v>
      </c>
      <c r="Q53" s="3">
        <v>0</v>
      </c>
      <c r="S53" s="3">
        <v>287296827</v>
      </c>
    </row>
    <row r="54" spans="1:19">
      <c r="A54" s="1" t="s">
        <v>250</v>
      </c>
      <c r="C54" s="1" t="s">
        <v>545</v>
      </c>
      <c r="E54" s="1" t="s">
        <v>252</v>
      </c>
      <c r="G54" s="3">
        <v>17</v>
      </c>
      <c r="I54" s="3">
        <v>93529689631</v>
      </c>
      <c r="K54" s="3">
        <v>0</v>
      </c>
      <c r="M54" s="3">
        <v>93529689631</v>
      </c>
      <c r="O54" s="3">
        <v>842433993639</v>
      </c>
      <c r="Q54" s="3">
        <v>0</v>
      </c>
      <c r="S54" s="3">
        <v>842433993639</v>
      </c>
    </row>
    <row r="55" spans="1:19">
      <c r="A55" s="1" t="s">
        <v>170</v>
      </c>
      <c r="C55" s="1" t="s">
        <v>545</v>
      </c>
      <c r="E55" s="1" t="s">
        <v>105</v>
      </c>
      <c r="G55" s="3">
        <v>18</v>
      </c>
      <c r="I55" s="3">
        <v>46311673617</v>
      </c>
      <c r="K55" s="3">
        <v>0</v>
      </c>
      <c r="M55" s="3">
        <v>46311673617</v>
      </c>
      <c r="O55" s="3">
        <v>568737071058</v>
      </c>
      <c r="Q55" s="3">
        <v>0</v>
      </c>
      <c r="S55" s="3">
        <v>568737071058</v>
      </c>
    </row>
    <row r="56" spans="1:19">
      <c r="A56" s="1" t="s">
        <v>168</v>
      </c>
      <c r="C56" s="1" t="s">
        <v>545</v>
      </c>
      <c r="E56" s="1" t="s">
        <v>105</v>
      </c>
      <c r="G56" s="3">
        <v>18</v>
      </c>
      <c r="I56" s="3">
        <v>61594525909</v>
      </c>
      <c r="K56" s="3">
        <v>0</v>
      </c>
      <c r="M56" s="3">
        <v>61594525909</v>
      </c>
      <c r="O56" s="3">
        <v>337780142809</v>
      </c>
      <c r="Q56" s="3">
        <v>0</v>
      </c>
      <c r="S56" s="3">
        <v>337780142809</v>
      </c>
    </row>
    <row r="57" spans="1:19">
      <c r="A57" s="1" t="s">
        <v>146</v>
      </c>
      <c r="C57" s="1" t="s">
        <v>545</v>
      </c>
      <c r="E57" s="1" t="s">
        <v>148</v>
      </c>
      <c r="G57" s="3">
        <v>18</v>
      </c>
      <c r="I57" s="3">
        <v>48791354145</v>
      </c>
      <c r="K57" s="3">
        <v>0</v>
      </c>
      <c r="M57" s="3">
        <v>48791354145</v>
      </c>
      <c r="O57" s="3">
        <v>210194909508</v>
      </c>
      <c r="Q57" s="3">
        <v>0</v>
      </c>
      <c r="S57" s="3">
        <v>210194909508</v>
      </c>
    </row>
    <row r="58" spans="1:19">
      <c r="A58" s="1" t="s">
        <v>408</v>
      </c>
      <c r="C58" s="1" t="s">
        <v>545</v>
      </c>
      <c r="E58" s="1" t="s">
        <v>409</v>
      </c>
      <c r="G58" s="3">
        <v>16</v>
      </c>
      <c r="I58" s="3">
        <v>0</v>
      </c>
      <c r="K58" s="3">
        <v>0</v>
      </c>
      <c r="M58" s="3">
        <v>0</v>
      </c>
      <c r="O58" s="3">
        <v>52572894948</v>
      </c>
      <c r="Q58" s="3">
        <v>0</v>
      </c>
      <c r="S58" s="3">
        <v>52572894948</v>
      </c>
    </row>
    <row r="59" spans="1:19">
      <c r="A59" s="1" t="s">
        <v>247</v>
      </c>
      <c r="C59" s="1" t="s">
        <v>545</v>
      </c>
      <c r="E59" s="1" t="s">
        <v>249</v>
      </c>
      <c r="G59" s="3">
        <v>17</v>
      </c>
      <c r="I59" s="3">
        <v>2013409974</v>
      </c>
      <c r="K59" s="3">
        <v>0</v>
      </c>
      <c r="M59" s="3">
        <v>2013409974</v>
      </c>
      <c r="O59" s="3">
        <v>17130784703</v>
      </c>
      <c r="Q59" s="3">
        <v>0</v>
      </c>
      <c r="S59" s="3">
        <v>17130784703</v>
      </c>
    </row>
    <row r="60" spans="1:19">
      <c r="A60" s="1" t="s">
        <v>241</v>
      </c>
      <c r="C60" s="1" t="s">
        <v>545</v>
      </c>
      <c r="E60" s="1" t="s">
        <v>243</v>
      </c>
      <c r="G60" s="3">
        <v>18</v>
      </c>
      <c r="I60" s="3">
        <v>21815588047</v>
      </c>
      <c r="K60" s="3">
        <v>0</v>
      </c>
      <c r="M60" s="3">
        <v>21815588047</v>
      </c>
      <c r="O60" s="3">
        <v>250338352173</v>
      </c>
      <c r="Q60" s="3">
        <v>0</v>
      </c>
      <c r="S60" s="3">
        <v>250338352173</v>
      </c>
    </row>
    <row r="61" spans="1:19">
      <c r="A61" s="1" t="s">
        <v>156</v>
      </c>
      <c r="C61" s="1" t="s">
        <v>545</v>
      </c>
      <c r="E61" s="1" t="s">
        <v>158</v>
      </c>
      <c r="G61" s="3">
        <v>21</v>
      </c>
      <c r="I61" s="3">
        <v>39286185238</v>
      </c>
      <c r="K61" s="3">
        <v>0</v>
      </c>
      <c r="M61" s="3">
        <v>39286185238</v>
      </c>
      <c r="O61" s="3">
        <v>237734873382</v>
      </c>
      <c r="Q61" s="3">
        <v>0</v>
      </c>
      <c r="S61" s="3">
        <v>237734873382</v>
      </c>
    </row>
    <row r="62" spans="1:19">
      <c r="A62" s="1" t="s">
        <v>70</v>
      </c>
      <c r="C62" s="1" t="s">
        <v>545</v>
      </c>
      <c r="E62" s="1" t="s">
        <v>72</v>
      </c>
      <c r="G62" s="3">
        <v>18</v>
      </c>
      <c r="I62" s="3">
        <v>53217544930</v>
      </c>
      <c r="K62" s="3">
        <v>0</v>
      </c>
      <c r="M62" s="3">
        <v>53217544930</v>
      </c>
      <c r="O62" s="3">
        <v>356228641251</v>
      </c>
      <c r="Q62" s="3">
        <v>0</v>
      </c>
      <c r="S62" s="3">
        <v>356228641251</v>
      </c>
    </row>
    <row r="63" spans="1:19">
      <c r="A63" s="1" t="s">
        <v>410</v>
      </c>
      <c r="C63" s="1" t="s">
        <v>545</v>
      </c>
      <c r="E63" s="1" t="s">
        <v>411</v>
      </c>
      <c r="G63" s="3">
        <v>18</v>
      </c>
      <c r="I63" s="3">
        <v>0</v>
      </c>
      <c r="K63" s="3">
        <v>0</v>
      </c>
      <c r="M63" s="3">
        <v>0</v>
      </c>
      <c r="O63" s="3">
        <v>27593682154</v>
      </c>
      <c r="Q63" s="3">
        <v>0</v>
      </c>
      <c r="S63" s="3">
        <v>27593682154</v>
      </c>
    </row>
    <row r="64" spans="1:19">
      <c r="A64" s="1" t="s">
        <v>412</v>
      </c>
      <c r="C64" s="1" t="s">
        <v>545</v>
      </c>
      <c r="E64" s="1" t="s">
        <v>413</v>
      </c>
      <c r="G64" s="3">
        <v>18</v>
      </c>
      <c r="I64" s="3">
        <v>0</v>
      </c>
      <c r="K64" s="3">
        <v>0</v>
      </c>
      <c r="M64" s="3">
        <v>0</v>
      </c>
      <c r="O64" s="3">
        <v>12544455374</v>
      </c>
      <c r="Q64" s="3">
        <v>0</v>
      </c>
      <c r="S64" s="3">
        <v>12544455374</v>
      </c>
    </row>
    <row r="65" spans="1:19">
      <c r="A65" s="1" t="s">
        <v>414</v>
      </c>
      <c r="C65" s="1" t="s">
        <v>545</v>
      </c>
      <c r="E65" s="1" t="s">
        <v>413</v>
      </c>
      <c r="G65" s="3">
        <v>18</v>
      </c>
      <c r="I65" s="3">
        <v>0</v>
      </c>
      <c r="K65" s="3">
        <v>0</v>
      </c>
      <c r="M65" s="3">
        <v>0</v>
      </c>
      <c r="O65" s="3">
        <v>49467955730</v>
      </c>
      <c r="Q65" s="3">
        <v>0</v>
      </c>
      <c r="S65" s="3">
        <v>49467955730</v>
      </c>
    </row>
    <row r="66" spans="1:19">
      <c r="A66" s="1" t="s">
        <v>415</v>
      </c>
      <c r="C66" s="1" t="s">
        <v>545</v>
      </c>
      <c r="E66" s="1" t="s">
        <v>413</v>
      </c>
      <c r="G66" s="3">
        <v>18</v>
      </c>
      <c r="I66" s="3">
        <v>0</v>
      </c>
      <c r="K66" s="3">
        <v>0</v>
      </c>
      <c r="M66" s="3">
        <v>0</v>
      </c>
      <c r="O66" s="3">
        <v>9114951808</v>
      </c>
      <c r="Q66" s="3">
        <v>0</v>
      </c>
      <c r="S66" s="3">
        <v>9114951808</v>
      </c>
    </row>
    <row r="67" spans="1:19">
      <c r="A67" s="1" t="s">
        <v>416</v>
      </c>
      <c r="C67" s="1" t="s">
        <v>545</v>
      </c>
      <c r="E67" s="1" t="s">
        <v>413</v>
      </c>
      <c r="G67" s="3">
        <v>18</v>
      </c>
      <c r="I67" s="3">
        <v>0</v>
      </c>
      <c r="K67" s="3">
        <v>0</v>
      </c>
      <c r="M67" s="3">
        <v>0</v>
      </c>
      <c r="O67" s="3">
        <v>21325574138</v>
      </c>
      <c r="Q67" s="3">
        <v>0</v>
      </c>
      <c r="S67" s="3">
        <v>21325574138</v>
      </c>
    </row>
    <row r="68" spans="1:19">
      <c r="A68" s="1" t="s">
        <v>417</v>
      </c>
      <c r="C68" s="1" t="s">
        <v>545</v>
      </c>
      <c r="E68" s="1" t="s">
        <v>418</v>
      </c>
      <c r="G68" s="3">
        <v>18</v>
      </c>
      <c r="I68" s="3">
        <v>0</v>
      </c>
      <c r="K68" s="3">
        <v>0</v>
      </c>
      <c r="M68" s="3">
        <v>0</v>
      </c>
      <c r="O68" s="3">
        <v>13658551942</v>
      </c>
      <c r="Q68" s="3">
        <v>0</v>
      </c>
      <c r="S68" s="3">
        <v>13658551942</v>
      </c>
    </row>
    <row r="69" spans="1:19">
      <c r="A69" s="1" t="s">
        <v>419</v>
      </c>
      <c r="C69" s="1" t="s">
        <v>545</v>
      </c>
      <c r="E69" s="1" t="s">
        <v>420</v>
      </c>
      <c r="G69" s="3">
        <v>16</v>
      </c>
      <c r="I69" s="3">
        <v>0</v>
      </c>
      <c r="K69" s="3">
        <v>0</v>
      </c>
      <c r="M69" s="3">
        <v>0</v>
      </c>
      <c r="O69" s="3">
        <v>216035372204</v>
      </c>
      <c r="Q69" s="3">
        <v>0</v>
      </c>
      <c r="S69" s="3">
        <v>216035372204</v>
      </c>
    </row>
    <row r="70" spans="1:19">
      <c r="A70" s="1" t="s">
        <v>421</v>
      </c>
      <c r="C70" s="1" t="s">
        <v>545</v>
      </c>
      <c r="E70" s="1" t="s">
        <v>422</v>
      </c>
      <c r="G70" s="3">
        <v>16</v>
      </c>
      <c r="I70" s="3">
        <v>0</v>
      </c>
      <c r="K70" s="3">
        <v>0</v>
      </c>
      <c r="M70" s="3">
        <v>0</v>
      </c>
      <c r="O70" s="3">
        <v>35739805</v>
      </c>
      <c r="Q70" s="3">
        <v>0</v>
      </c>
      <c r="S70" s="3">
        <v>35739805</v>
      </c>
    </row>
    <row r="71" spans="1:19">
      <c r="A71" s="1" t="s">
        <v>423</v>
      </c>
      <c r="C71" s="1" t="s">
        <v>545</v>
      </c>
      <c r="E71" s="1" t="s">
        <v>422</v>
      </c>
      <c r="G71" s="3">
        <v>16</v>
      </c>
      <c r="I71" s="3">
        <v>0</v>
      </c>
      <c r="K71" s="3">
        <v>0</v>
      </c>
      <c r="M71" s="3">
        <v>0</v>
      </c>
      <c r="O71" s="3">
        <v>35470857771</v>
      </c>
      <c r="Q71" s="3">
        <v>0</v>
      </c>
      <c r="S71" s="3">
        <v>35470857771</v>
      </c>
    </row>
    <row r="72" spans="1:19">
      <c r="A72" s="1" t="s">
        <v>224</v>
      </c>
      <c r="C72" s="1" t="s">
        <v>545</v>
      </c>
      <c r="E72" s="1" t="s">
        <v>226</v>
      </c>
      <c r="G72" s="3">
        <v>16</v>
      </c>
      <c r="I72" s="3">
        <v>12879024837</v>
      </c>
      <c r="K72" s="3">
        <v>0</v>
      </c>
      <c r="M72" s="3">
        <v>12879024837</v>
      </c>
      <c r="O72" s="3">
        <v>113266765315</v>
      </c>
      <c r="Q72" s="3">
        <v>0</v>
      </c>
      <c r="S72" s="3">
        <v>113266765315</v>
      </c>
    </row>
    <row r="73" spans="1:19">
      <c r="A73" s="1" t="s">
        <v>372</v>
      </c>
      <c r="C73" s="3">
        <v>1</v>
      </c>
      <c r="E73" s="1" t="s">
        <v>395</v>
      </c>
      <c r="G73" s="3">
        <v>5</v>
      </c>
      <c r="I73" s="3">
        <v>155741</v>
      </c>
      <c r="K73" s="3">
        <v>0</v>
      </c>
      <c r="M73" s="3">
        <v>155741</v>
      </c>
      <c r="O73" s="3">
        <v>23524583038</v>
      </c>
      <c r="Q73" s="3">
        <v>0</v>
      </c>
      <c r="S73" s="3">
        <v>23524583038</v>
      </c>
    </row>
    <row r="74" spans="1:19">
      <c r="A74" s="1" t="s">
        <v>376</v>
      </c>
      <c r="C74" s="3">
        <v>1</v>
      </c>
      <c r="E74" s="1" t="s">
        <v>395</v>
      </c>
      <c r="G74" s="3">
        <v>5</v>
      </c>
      <c r="I74" s="3">
        <v>137343088</v>
      </c>
      <c r="K74" s="3">
        <v>0</v>
      </c>
      <c r="M74" s="3">
        <v>137343088</v>
      </c>
      <c r="O74" s="3">
        <v>15267964261</v>
      </c>
      <c r="Q74" s="3">
        <v>0</v>
      </c>
      <c r="S74" s="3">
        <v>15267964261</v>
      </c>
    </row>
    <row r="75" spans="1:19">
      <c r="A75" s="1" t="s">
        <v>379</v>
      </c>
      <c r="C75" s="3">
        <v>17</v>
      </c>
      <c r="E75" s="1" t="s">
        <v>395</v>
      </c>
      <c r="G75" s="3">
        <v>5</v>
      </c>
      <c r="I75" s="3">
        <v>42452505398</v>
      </c>
      <c r="K75" s="3">
        <v>0</v>
      </c>
      <c r="M75" s="3">
        <v>42452505398</v>
      </c>
      <c r="O75" s="3">
        <v>126922166437</v>
      </c>
      <c r="Q75" s="3">
        <v>0</v>
      </c>
      <c r="S75" s="3">
        <v>126922166437</v>
      </c>
    </row>
    <row r="76" spans="1:19">
      <c r="A76" s="1" t="s">
        <v>379</v>
      </c>
      <c r="C76" s="3">
        <v>13</v>
      </c>
      <c r="E76" s="1" t="s">
        <v>395</v>
      </c>
      <c r="G76" s="3">
        <v>24</v>
      </c>
      <c r="I76" s="3">
        <v>26912183177</v>
      </c>
      <c r="K76" s="3">
        <v>0</v>
      </c>
      <c r="M76" s="3">
        <v>26912183177</v>
      </c>
      <c r="O76" s="3">
        <v>194111878861</v>
      </c>
      <c r="Q76" s="3">
        <v>109026125</v>
      </c>
      <c r="S76" s="3">
        <v>194002852736</v>
      </c>
    </row>
    <row r="77" spans="1:19">
      <c r="A77" s="1" t="s">
        <v>379</v>
      </c>
      <c r="C77" s="3">
        <v>13</v>
      </c>
      <c r="E77" s="1" t="s">
        <v>395</v>
      </c>
      <c r="G77" s="3">
        <v>24</v>
      </c>
      <c r="I77" s="3">
        <v>78410958904</v>
      </c>
      <c r="K77" s="3">
        <v>0</v>
      </c>
      <c r="M77" s="3">
        <v>78410958904</v>
      </c>
      <c r="O77" s="3">
        <v>565561643821</v>
      </c>
      <c r="Q77" s="3">
        <v>317656988</v>
      </c>
      <c r="S77" s="3">
        <v>565243986833</v>
      </c>
    </row>
    <row r="78" spans="1:19" ht="22.5" thickBot="1">
      <c r="I78" s="4">
        <f>SUM(I8:I77)</f>
        <v>2284242038339</v>
      </c>
      <c r="K78" s="4">
        <f>SUM(K73:K77)</f>
        <v>0</v>
      </c>
      <c r="M78" s="4">
        <f>SUM(M8:M77)</f>
        <v>2284242038339</v>
      </c>
      <c r="O78" s="4">
        <f>SUM(O8:O77)</f>
        <v>16584232954125</v>
      </c>
      <c r="Q78" s="4">
        <f>SUM(Q73:Q77)</f>
        <v>426683113</v>
      </c>
      <c r="S78" s="4">
        <f>SUM(S8:S77)</f>
        <v>16583806271012</v>
      </c>
    </row>
    <row r="79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7"/>
  <sheetViews>
    <sheetView rightToLeft="1" topLeftCell="B1" workbookViewId="0">
      <selection activeCell="I30" sqref="I30"/>
    </sheetView>
  </sheetViews>
  <sheetFormatPr defaultRowHeight="21.7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2.5">
      <c r="A3" s="11" t="s">
        <v>386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2.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2.5">
      <c r="A6" s="11" t="s">
        <v>3</v>
      </c>
      <c r="C6" s="13" t="s">
        <v>424</v>
      </c>
      <c r="D6" s="13" t="s">
        <v>424</v>
      </c>
      <c r="E6" s="13" t="s">
        <v>424</v>
      </c>
      <c r="F6" s="13" t="s">
        <v>424</v>
      </c>
      <c r="G6" s="13" t="s">
        <v>424</v>
      </c>
      <c r="I6" s="13" t="s">
        <v>388</v>
      </c>
      <c r="J6" s="13" t="s">
        <v>388</v>
      </c>
      <c r="K6" s="13" t="s">
        <v>388</v>
      </c>
      <c r="L6" s="13" t="s">
        <v>388</v>
      </c>
      <c r="M6" s="13" t="s">
        <v>388</v>
      </c>
      <c r="O6" s="13" t="s">
        <v>389</v>
      </c>
      <c r="P6" s="13" t="s">
        <v>389</v>
      </c>
      <c r="Q6" s="13" t="s">
        <v>389</v>
      </c>
      <c r="R6" s="13" t="s">
        <v>389</v>
      </c>
      <c r="S6" s="13" t="s">
        <v>389</v>
      </c>
    </row>
    <row r="7" spans="1:19" ht="22.5">
      <c r="A7" s="13" t="s">
        <v>3</v>
      </c>
      <c r="C7" s="14" t="s">
        <v>425</v>
      </c>
      <c r="E7" s="14" t="s">
        <v>426</v>
      </c>
      <c r="G7" s="14" t="s">
        <v>427</v>
      </c>
      <c r="I7" s="14" t="s">
        <v>428</v>
      </c>
      <c r="K7" s="14" t="s">
        <v>393</v>
      </c>
      <c r="M7" s="14" t="s">
        <v>429</v>
      </c>
      <c r="O7" s="14" t="s">
        <v>428</v>
      </c>
      <c r="Q7" s="14" t="s">
        <v>393</v>
      </c>
      <c r="S7" s="14" t="s">
        <v>429</v>
      </c>
    </row>
    <row r="8" spans="1:19">
      <c r="A8" s="1" t="s">
        <v>28</v>
      </c>
      <c r="C8" s="1" t="s">
        <v>4</v>
      </c>
      <c r="E8" s="3">
        <v>1081281</v>
      </c>
      <c r="G8" s="3">
        <v>530</v>
      </c>
      <c r="I8" s="3">
        <v>0</v>
      </c>
      <c r="K8" s="3">
        <v>0</v>
      </c>
      <c r="M8" s="3">
        <v>0</v>
      </c>
      <c r="O8" s="3">
        <v>573078930</v>
      </c>
      <c r="Q8" s="3">
        <v>72663118</v>
      </c>
      <c r="S8" s="3">
        <v>500415812</v>
      </c>
    </row>
    <row r="9" spans="1:19">
      <c r="A9" s="1" t="s">
        <v>430</v>
      </c>
      <c r="C9" s="1" t="s">
        <v>431</v>
      </c>
      <c r="E9" s="3">
        <v>42633978</v>
      </c>
      <c r="G9" s="3">
        <v>2350</v>
      </c>
      <c r="I9" s="3">
        <v>0</v>
      </c>
      <c r="K9" s="3">
        <v>0</v>
      </c>
      <c r="M9" s="3">
        <v>0</v>
      </c>
      <c r="O9" s="3">
        <v>100189848300</v>
      </c>
      <c r="Q9" s="3">
        <v>0</v>
      </c>
      <c r="S9" s="3">
        <v>100189848300</v>
      </c>
    </row>
    <row r="10" spans="1:19">
      <c r="A10" s="1" t="s">
        <v>432</v>
      </c>
      <c r="C10" s="1" t="s">
        <v>433</v>
      </c>
      <c r="E10" s="3">
        <v>4724004</v>
      </c>
      <c r="G10" s="3">
        <v>5000</v>
      </c>
      <c r="I10" s="3">
        <v>0</v>
      </c>
      <c r="K10" s="3">
        <v>0</v>
      </c>
      <c r="M10" s="3">
        <v>0</v>
      </c>
      <c r="O10" s="3">
        <v>23620020000</v>
      </c>
      <c r="Q10" s="3">
        <v>872507335</v>
      </c>
      <c r="S10" s="3">
        <v>22747512665</v>
      </c>
    </row>
    <row r="11" spans="1:19">
      <c r="A11" s="1" t="s">
        <v>41</v>
      </c>
      <c r="C11" s="1" t="s">
        <v>434</v>
      </c>
      <c r="E11" s="3">
        <v>496461</v>
      </c>
      <c r="G11" s="3">
        <v>500</v>
      </c>
      <c r="I11" s="3">
        <v>248230500</v>
      </c>
      <c r="K11" s="3">
        <v>8378395</v>
      </c>
      <c r="M11" s="3">
        <v>239852105</v>
      </c>
      <c r="O11" s="3">
        <v>248230500</v>
      </c>
      <c r="Q11" s="3">
        <v>8378395</v>
      </c>
      <c r="S11" s="3">
        <v>239852105</v>
      </c>
    </row>
    <row r="12" spans="1:19">
      <c r="A12" s="1" t="s">
        <v>435</v>
      </c>
      <c r="C12" s="1" t="s">
        <v>436</v>
      </c>
      <c r="E12" s="3">
        <v>1312886</v>
      </c>
      <c r="G12" s="3">
        <v>3370</v>
      </c>
      <c r="I12" s="3">
        <v>0</v>
      </c>
      <c r="K12" s="3">
        <v>0</v>
      </c>
      <c r="M12" s="3">
        <v>0</v>
      </c>
      <c r="O12" s="3">
        <v>4424425820</v>
      </c>
      <c r="Q12" s="3">
        <v>149335352</v>
      </c>
      <c r="S12" s="3">
        <v>4275090468</v>
      </c>
    </row>
    <row r="13" spans="1:19">
      <c r="A13" s="1" t="s">
        <v>29</v>
      </c>
      <c r="C13" s="1" t="s">
        <v>437</v>
      </c>
      <c r="E13" s="3">
        <v>1813499</v>
      </c>
      <c r="G13" s="3">
        <v>2400</v>
      </c>
      <c r="I13" s="3">
        <v>0</v>
      </c>
      <c r="K13" s="3">
        <v>0</v>
      </c>
      <c r="M13" s="3">
        <v>0</v>
      </c>
      <c r="O13" s="3">
        <v>4352397600</v>
      </c>
      <c r="Q13" s="3">
        <v>258002951</v>
      </c>
      <c r="S13" s="3">
        <v>4094394649</v>
      </c>
    </row>
    <row r="14" spans="1:19">
      <c r="A14" s="1" t="s">
        <v>20</v>
      </c>
      <c r="C14" s="1" t="s">
        <v>4</v>
      </c>
      <c r="E14" s="3">
        <v>1518000</v>
      </c>
      <c r="G14" s="3">
        <v>130</v>
      </c>
      <c r="I14" s="3">
        <v>197340000</v>
      </c>
      <c r="K14" s="3">
        <v>0</v>
      </c>
      <c r="M14" s="3">
        <v>197340000</v>
      </c>
      <c r="O14" s="3">
        <v>197340000</v>
      </c>
      <c r="Q14" s="3">
        <v>0</v>
      </c>
      <c r="S14" s="3">
        <v>197340000</v>
      </c>
    </row>
    <row r="15" spans="1:19">
      <c r="A15" s="1" t="s">
        <v>19</v>
      </c>
      <c r="C15" s="1" t="s">
        <v>4</v>
      </c>
      <c r="E15" s="3">
        <v>1135000</v>
      </c>
      <c r="G15" s="3">
        <v>3</v>
      </c>
      <c r="I15" s="3">
        <v>3405000</v>
      </c>
      <c r="K15" s="3">
        <v>431734</v>
      </c>
      <c r="M15" s="3">
        <v>2973266</v>
      </c>
      <c r="O15" s="3">
        <v>3405000</v>
      </c>
      <c r="Q15" s="3">
        <v>431734</v>
      </c>
      <c r="S15" s="3">
        <v>2973266</v>
      </c>
    </row>
    <row r="16" spans="1:19">
      <c r="A16" s="1" t="s">
        <v>21</v>
      </c>
      <c r="C16" s="1" t="s">
        <v>183</v>
      </c>
      <c r="E16" s="3">
        <v>1306000</v>
      </c>
      <c r="G16" s="3">
        <v>2000</v>
      </c>
      <c r="I16" s="3">
        <v>2612000000</v>
      </c>
      <c r="K16" s="3">
        <v>368752941</v>
      </c>
      <c r="M16" s="3">
        <v>2243247059</v>
      </c>
      <c r="O16" s="3">
        <v>2612000000</v>
      </c>
      <c r="Q16" s="3">
        <v>368752941</v>
      </c>
      <c r="S16" s="3">
        <v>2243247059</v>
      </c>
    </row>
    <row r="17" spans="1:19">
      <c r="A17" s="1" t="s">
        <v>438</v>
      </c>
      <c r="C17" s="1" t="s">
        <v>439</v>
      </c>
      <c r="E17" s="3">
        <v>16214223</v>
      </c>
      <c r="G17" s="3">
        <v>5100</v>
      </c>
      <c r="I17" s="3">
        <v>0</v>
      </c>
      <c r="K17" s="3">
        <v>0</v>
      </c>
      <c r="M17" s="3">
        <v>0</v>
      </c>
      <c r="O17" s="3">
        <v>82692537300</v>
      </c>
      <c r="Q17" s="3">
        <v>0</v>
      </c>
      <c r="S17" s="3">
        <v>82692537300</v>
      </c>
    </row>
    <row r="18" spans="1:19">
      <c r="A18" s="1" t="s">
        <v>22</v>
      </c>
      <c r="C18" s="1" t="s">
        <v>65</v>
      </c>
      <c r="E18" s="3">
        <v>1048429</v>
      </c>
      <c r="G18" s="3">
        <v>23500</v>
      </c>
      <c r="I18" s="3">
        <v>0</v>
      </c>
      <c r="K18" s="3">
        <v>0</v>
      </c>
      <c r="M18" s="3">
        <v>0</v>
      </c>
      <c r="O18" s="3">
        <v>24638081500</v>
      </c>
      <c r="Q18" s="3">
        <v>0</v>
      </c>
      <c r="S18" s="3">
        <v>24638081500</v>
      </c>
    </row>
    <row r="19" spans="1:19">
      <c r="A19" s="1" t="s">
        <v>440</v>
      </c>
      <c r="C19" s="1" t="s">
        <v>441</v>
      </c>
      <c r="E19" s="3">
        <v>30040811</v>
      </c>
      <c r="G19" s="3">
        <v>400</v>
      </c>
      <c r="I19" s="3">
        <v>0</v>
      </c>
      <c r="K19" s="3">
        <v>0</v>
      </c>
      <c r="M19" s="3">
        <v>0</v>
      </c>
      <c r="O19" s="3">
        <v>12016324400</v>
      </c>
      <c r="Q19" s="3">
        <v>0</v>
      </c>
      <c r="S19" s="3">
        <v>12016324400</v>
      </c>
    </row>
    <row r="20" spans="1:19">
      <c r="A20" s="1" t="s">
        <v>30</v>
      </c>
      <c r="C20" s="1" t="s">
        <v>437</v>
      </c>
      <c r="E20" s="3">
        <v>240000</v>
      </c>
      <c r="G20" s="3">
        <v>6830</v>
      </c>
      <c r="I20" s="3">
        <v>0</v>
      </c>
      <c r="K20" s="3">
        <v>0</v>
      </c>
      <c r="M20" s="3">
        <v>0</v>
      </c>
      <c r="O20" s="3">
        <v>1639200000</v>
      </c>
      <c r="Q20" s="3">
        <v>34081288</v>
      </c>
      <c r="S20" s="3">
        <v>1605118712</v>
      </c>
    </row>
    <row r="21" spans="1:19">
      <c r="A21" s="1" t="s">
        <v>42</v>
      </c>
      <c r="C21" s="1" t="s">
        <v>442</v>
      </c>
      <c r="E21" s="3">
        <v>10612031</v>
      </c>
      <c r="G21" s="3">
        <v>4290</v>
      </c>
      <c r="I21" s="3">
        <v>45525612990</v>
      </c>
      <c r="K21" s="3">
        <v>3270435008</v>
      </c>
      <c r="M21" s="3">
        <v>42255177982</v>
      </c>
      <c r="O21" s="3">
        <v>45525612990</v>
      </c>
      <c r="Q21" s="3">
        <v>3270435008</v>
      </c>
      <c r="S21" s="3">
        <v>42255177982</v>
      </c>
    </row>
    <row r="22" spans="1:19">
      <c r="A22" s="1" t="s">
        <v>443</v>
      </c>
      <c r="C22" s="1" t="s">
        <v>444</v>
      </c>
      <c r="E22" s="3">
        <v>12547587</v>
      </c>
      <c r="G22" s="3">
        <v>6000</v>
      </c>
      <c r="I22" s="3">
        <v>0</v>
      </c>
      <c r="K22" s="3">
        <v>0</v>
      </c>
      <c r="M22" s="3">
        <v>0</v>
      </c>
      <c r="O22" s="3">
        <v>75285522000</v>
      </c>
      <c r="Q22" s="3">
        <v>0</v>
      </c>
      <c r="S22" s="3">
        <v>75285522000</v>
      </c>
    </row>
    <row r="23" spans="1:19">
      <c r="A23" s="1" t="s">
        <v>445</v>
      </c>
      <c r="C23" s="1" t="s">
        <v>446</v>
      </c>
      <c r="E23" s="3">
        <v>2002500</v>
      </c>
      <c r="G23" s="3">
        <v>7560</v>
      </c>
      <c r="I23" s="3">
        <v>0</v>
      </c>
      <c r="K23" s="3">
        <v>0</v>
      </c>
      <c r="M23" s="3">
        <v>0</v>
      </c>
      <c r="O23" s="3">
        <v>15138900000</v>
      </c>
      <c r="Q23" s="3">
        <v>0</v>
      </c>
      <c r="S23" s="3">
        <v>15138900000</v>
      </c>
    </row>
    <row r="24" spans="1:19">
      <c r="A24" s="1" t="s">
        <v>26</v>
      </c>
      <c r="C24" s="1" t="s">
        <v>447</v>
      </c>
      <c r="E24" s="3">
        <v>1808354019</v>
      </c>
      <c r="G24" s="3">
        <v>135</v>
      </c>
      <c r="I24" s="3">
        <v>0</v>
      </c>
      <c r="K24" s="3">
        <v>0</v>
      </c>
      <c r="M24" s="3">
        <v>0</v>
      </c>
      <c r="O24" s="3">
        <v>244127793515</v>
      </c>
      <c r="Q24" s="3">
        <v>0</v>
      </c>
      <c r="S24" s="3">
        <v>244127793515</v>
      </c>
    </row>
    <row r="25" spans="1:19">
      <c r="A25" s="1" t="s">
        <v>15</v>
      </c>
      <c r="C25" s="1" t="s">
        <v>448</v>
      </c>
      <c r="E25" s="3">
        <v>19939745</v>
      </c>
      <c r="G25" s="3">
        <v>900</v>
      </c>
      <c r="I25" s="3">
        <v>0</v>
      </c>
      <c r="K25" s="3">
        <v>0</v>
      </c>
      <c r="M25" s="3">
        <v>0</v>
      </c>
      <c r="O25" s="3">
        <v>17945770500</v>
      </c>
      <c r="Q25" s="3">
        <v>2256653775</v>
      </c>
      <c r="S25" s="3">
        <v>15689116725</v>
      </c>
    </row>
    <row r="26" spans="1:19" ht="22.5" thickBot="1">
      <c r="I26" s="4">
        <f>SUM(I8:I25)</f>
        <v>48586588490</v>
      </c>
      <c r="K26" s="4">
        <f>SUM(K8:K25)</f>
        <v>3647998078</v>
      </c>
      <c r="M26" s="4">
        <f>SUM(M8:M25)</f>
        <v>44938590412</v>
      </c>
      <c r="O26" s="4">
        <f>SUM(O8:O25)</f>
        <v>655230488355</v>
      </c>
      <c r="Q26" s="4">
        <f>SUM(Q8:Q25)</f>
        <v>7291241897</v>
      </c>
      <c r="S26" s="4">
        <f>SUM(S8:S25)</f>
        <v>647939246458</v>
      </c>
    </row>
    <row r="27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2023-07-29T11:55:24Z</dcterms:created>
  <dcterms:modified xsi:type="dcterms:W3CDTF">2023-08-01T08:44:08Z</dcterms:modified>
</cp:coreProperties>
</file>