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\"/>
    </mc:Choice>
  </mc:AlternateContent>
  <xr:revisionPtr revIDLastSave="0" documentId="13_ncr:1_{B07D725E-5834-49FE-9877-7EA02E7C2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7" hidden="1">'درآمد ناشی از تغییر قیمت اوراق'!$A$6:$Q$102</definedName>
    <definedName name="_xlnm._FilterDatabase" localSheetId="9" hidden="1">'سرمایه‌گذاری در سهام'!$A$6:$U$33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E9" i="11"/>
  <c r="I10" i="11"/>
  <c r="I11" i="11"/>
  <c r="E12" i="11"/>
  <c r="E13" i="11"/>
  <c r="I13" i="11" s="1"/>
  <c r="E14" i="11"/>
  <c r="E15" i="11"/>
  <c r="I15" i="11" s="1"/>
  <c r="E16" i="11"/>
  <c r="I16" i="11" s="1"/>
  <c r="E17" i="11"/>
  <c r="E18" i="11"/>
  <c r="I18" i="11" s="1"/>
  <c r="E19" i="11"/>
  <c r="I19" i="11" s="1"/>
  <c r="E20" i="11"/>
  <c r="E21" i="11"/>
  <c r="E22" i="11"/>
  <c r="I22" i="11" s="1"/>
  <c r="E23" i="11"/>
  <c r="I23" i="11" s="1"/>
  <c r="E24" i="11"/>
  <c r="I24" i="11" s="1"/>
  <c r="E25" i="11"/>
  <c r="I25" i="11" s="1"/>
  <c r="E26" i="11"/>
  <c r="I26" i="11" s="1"/>
  <c r="E27" i="11"/>
  <c r="I27" i="11" s="1"/>
  <c r="E28" i="11"/>
  <c r="E29" i="11"/>
  <c r="I29" i="11" s="1"/>
  <c r="E30" i="11"/>
  <c r="I30" i="11" s="1"/>
  <c r="E31" i="11"/>
  <c r="I31" i="11" s="1"/>
  <c r="E32" i="11"/>
  <c r="I32" i="11" s="1"/>
  <c r="E33" i="11"/>
  <c r="I33" i="11" s="1"/>
  <c r="E34" i="11"/>
  <c r="I14" i="11"/>
  <c r="I21" i="11"/>
  <c r="I9" i="11"/>
  <c r="I12" i="11"/>
  <c r="I17" i="11"/>
  <c r="I20" i="11"/>
  <c r="I28" i="11"/>
  <c r="C10" i="15"/>
  <c r="C9" i="15"/>
  <c r="C8" i="15"/>
  <c r="K3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8" i="13"/>
  <c r="I31" i="13"/>
  <c r="G31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8" i="13"/>
  <c r="E31" i="13"/>
  <c r="Q97" i="12"/>
  <c r="O97" i="12"/>
  <c r="M97" i="12"/>
  <c r="K97" i="12"/>
  <c r="I97" i="12"/>
  <c r="G97" i="12"/>
  <c r="E97" i="12"/>
  <c r="C97" i="12"/>
  <c r="U10" i="11"/>
  <c r="U23" i="11"/>
  <c r="U8" i="11"/>
  <c r="S34" i="11"/>
  <c r="U11" i="11" s="1"/>
  <c r="Q34" i="11"/>
  <c r="O34" i="11"/>
  <c r="M34" i="11"/>
  <c r="G34" i="11"/>
  <c r="C34" i="11"/>
  <c r="Q31" i="10"/>
  <c r="O31" i="10"/>
  <c r="M31" i="10"/>
  <c r="I31" i="10"/>
  <c r="G31" i="10"/>
  <c r="E31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8" i="9"/>
  <c r="M64" i="7"/>
  <c r="S64" i="7"/>
  <c r="S33" i="6"/>
  <c r="Q33" i="6"/>
  <c r="O33" i="6"/>
  <c r="M33" i="6"/>
  <c r="K33" i="6"/>
  <c r="U33" i="11" l="1"/>
  <c r="U21" i="11"/>
  <c r="U9" i="11"/>
  <c r="U32" i="11"/>
  <c r="U20" i="11"/>
  <c r="U31" i="11"/>
  <c r="U18" i="11"/>
  <c r="U29" i="11"/>
  <c r="U17" i="11"/>
  <c r="U28" i="11"/>
  <c r="U16" i="11"/>
  <c r="U26" i="11"/>
  <c r="U13" i="11"/>
  <c r="U24" i="11"/>
  <c r="U12" i="11"/>
  <c r="U25" i="11"/>
  <c r="U15" i="11"/>
  <c r="U30" i="11"/>
  <c r="U22" i="11"/>
  <c r="U14" i="11"/>
  <c r="U27" i="11"/>
  <c r="U19" i="11"/>
  <c r="I8" i="11"/>
  <c r="I34" i="11" s="1"/>
  <c r="Q103" i="9"/>
  <c r="O103" i="9"/>
  <c r="M103" i="9"/>
  <c r="K103" i="9"/>
  <c r="I103" i="9"/>
  <c r="G103" i="9"/>
  <c r="E103" i="9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70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5" i="7"/>
  <c r="S66" i="7"/>
  <c r="S67" i="7"/>
  <c r="S68" i="7"/>
  <c r="S69" i="7"/>
  <c r="S8" i="7"/>
  <c r="M87" i="7"/>
  <c r="M82" i="7"/>
  <c r="M81" i="7"/>
  <c r="M83" i="7"/>
  <c r="M84" i="7"/>
  <c r="M85" i="7"/>
  <c r="M86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41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8" i="7"/>
  <c r="M88" i="7" s="1"/>
  <c r="Q88" i="7"/>
  <c r="O88" i="7"/>
  <c r="K88" i="7"/>
  <c r="I88" i="7"/>
  <c r="K65" i="4"/>
  <c r="AK86" i="3"/>
  <c r="AI86" i="3"/>
  <c r="AG86" i="3"/>
  <c r="AA86" i="3"/>
  <c r="W86" i="3"/>
  <c r="S86" i="3"/>
  <c r="Q86" i="3"/>
  <c r="Y35" i="1"/>
  <c r="U35" i="1"/>
  <c r="W35" i="1"/>
  <c r="S35" i="1"/>
  <c r="O35" i="1"/>
  <c r="M35" i="1"/>
  <c r="K35" i="1"/>
  <c r="I35" i="1"/>
  <c r="G35" i="1"/>
  <c r="E35" i="1"/>
  <c r="U34" i="11" l="1"/>
  <c r="K10" i="11"/>
  <c r="K29" i="11"/>
  <c r="C7" i="15"/>
  <c r="C11" i="15" s="1"/>
  <c r="K26" i="11"/>
  <c r="K19" i="11"/>
  <c r="K14" i="11"/>
  <c r="K30" i="11"/>
  <c r="K23" i="11"/>
  <c r="K8" i="11"/>
  <c r="K27" i="11"/>
  <c r="K16" i="11"/>
  <c r="K24" i="11"/>
  <c r="K12" i="11"/>
  <c r="K32" i="11"/>
  <c r="K9" i="11"/>
  <c r="K20" i="11"/>
  <c r="K33" i="11"/>
  <c r="K13" i="11"/>
  <c r="K18" i="11"/>
  <c r="K28" i="11"/>
  <c r="K21" i="11"/>
  <c r="K15" i="11"/>
  <c r="K17" i="11"/>
  <c r="K31" i="11"/>
  <c r="K11" i="11"/>
  <c r="K22" i="11"/>
  <c r="K25" i="11"/>
  <c r="S88" i="7"/>
  <c r="K34" i="11" l="1"/>
</calcChain>
</file>

<file path=xl/sharedStrings.xml><?xml version="1.0" encoding="utf-8"?>
<sst xmlns="http://schemas.openxmlformats.org/spreadsheetml/2006/main" count="2335" uniqueCount="438">
  <si>
    <t>صندوق سرمایه‌گذاری ثابت حامی</t>
  </si>
  <si>
    <t>صورت وضعیت سبد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</si>
  <si>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</si>
  <si>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</si>
  <si>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</si>
  <si>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</si>
  <si>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</si>
  <si>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</si>
  <si>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</si>
  <si>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</si>
  <si>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</si>
  <si>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</si>
  <si>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</si>
  <si>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</si>
  <si>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</si>
  <si>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</si>
  <si>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امتیازتسهیلات مسکن سال1402</t>
  </si>
  <si>
    <t>0.00%</t>
  </si>
  <si>
    <t>بانک صادرات ایران</t>
  </si>
  <si>
    <t>پالایش نفت تهران</t>
  </si>
  <si>
    <t>سرمایه گذاری صدرتامین</t>
  </si>
  <si>
    <t>سرمایه‌گذاری‌بهمن‌</t>
  </si>
  <si>
    <t>صندوق س ثروت پویا-بخشی</t>
  </si>
  <si>
    <t>صندوق س شاخصی آرام مفید</t>
  </si>
  <si>
    <t>صندوق س صنایع مفید- بخشی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</si>
  <si>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</si>
  <si>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</si>
  <si>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</si>
  <si>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</si>
  <si>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طلای عیار مفید</t>
  </si>
  <si>
    <t>گروه انتخاب الکترونیک آرمان</t>
  </si>
  <si>
    <t>مبین انرژی خلیج فارس</t>
  </si>
  <si>
    <t>صندوق رشد داده محور توانا</t>
  </si>
  <si>
    <t>صندوق سرمایه‌گذاری مشترک پیشرو</t>
  </si>
  <si>
    <t>صبا فولاد خلیج فارس</t>
  </si>
  <si>
    <t>ح . صبا فولاد خلیج فارس</t>
  </si>
  <si>
    <t>صندوق س جاویدان سهام مانی-سهام</t>
  </si>
  <si>
    <t>صندوق سرمایه گذاری آوای سهام کیان</t>
  </si>
  <si>
    <t>ح. مبین انرژی خلیج فارس</t>
  </si>
  <si>
    <t>صندوق س. اهرمی موج فیروزه-س -واحد عادی</t>
  </si>
  <si>
    <t>صندوق سرمایه‌گذاری تضمین اصل سرمایه مفید</t>
  </si>
  <si>
    <t>ص.س.اهرمی موج فیروزه-س</t>
  </si>
  <si>
    <t>تعداد اوراق تبعی</t>
  </si>
  <si>
    <t>قیمت اعمال</t>
  </si>
  <si>
    <t>تاریخ اعمال</t>
  </si>
  <si>
    <t>نرخ موثر</t>
  </si>
  <si>
    <t>اختیارف ت وبصادر-2760-03/05/02</t>
  </si>
  <si>
    <t>1403/05/02</t>
  </si>
  <si>
    <t>اختیارف ت شتران-4995-02/10/30</t>
  </si>
  <si>
    <t>1402/10/30</t>
  </si>
  <si>
    <t>اختیارف ت وبهمن-5375-03/07/22</t>
  </si>
  <si>
    <t>1403/07/22</t>
  </si>
  <si>
    <t>اختیار ف.ت.انتخاب-40032-031123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</si>
  <si>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</si>
  <si>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</si>
  <si>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</si>
  <si>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</si>
  <si>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</si>
  <si>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</si>
  <si>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</si>
  <si>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</si>
  <si>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</si>
  <si>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</si>
  <si>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</si>
  <si>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</si>
  <si>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</si>
  <si>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سلف موازی پنتان پتروکنگان032</t>
  </si>
  <si>
    <t>1401/09/01</t>
  </si>
  <si>
    <t>1403/09/01</t>
  </si>
  <si>
    <t>اجاره انرژی پاسارگاد14040302</t>
  </si>
  <si>
    <t>1400/03/02</t>
  </si>
  <si>
    <t>1404/03/01</t>
  </si>
  <si>
    <t>اجاره ت. انرژی تدبیر14051013</t>
  </si>
  <si>
    <t>1401/10/13</t>
  </si>
  <si>
    <t>1405/10/13</t>
  </si>
  <si>
    <t>اجاره تابان سپهر14031126</t>
  </si>
  <si>
    <t>1399/12/03</t>
  </si>
  <si>
    <t>1403/12/03</t>
  </si>
  <si>
    <t>اجاره تابان لوتوس14021206</t>
  </si>
  <si>
    <t>1398/12/06</t>
  </si>
  <si>
    <t>1402/12/06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</si>
  <si>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</si>
  <si>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</si>
  <si>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</si>
  <si>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</si>
  <si>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</si>
  <si>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</si>
  <si>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صبا تامین دماوند14050809</t>
  </si>
  <si>
    <t>1401/08/09</t>
  </si>
  <si>
    <t>1405/08/09</t>
  </si>
  <si>
    <t>اجاره مهرآیندگان لوتوس0311</t>
  </si>
  <si>
    <t>1399/11/13</t>
  </si>
  <si>
    <t>1403/11/13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</si>
  <si>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</si>
  <si>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</si>
  <si>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</si>
  <si>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</si>
  <si>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</si>
  <si>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</si>
  <si>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</si>
  <si>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</si>
  <si>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</si>
  <si>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</si>
  <si>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</si>
  <si>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</si>
  <si>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</si>
  <si>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</si>
  <si>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</si>
  <si>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</si>
  <si>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</si>
  <si>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</si>
  <si>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</si>
  <si>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</si>
  <si>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</si>
  <si>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</si>
  <si>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</si>
  <si>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</si>
  <si>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</si>
  <si>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</si>
  <si>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</si>
  <si>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</si>
  <si>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</si>
  <si>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</si>
  <si>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</si>
  <si>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</si>
  <si>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</si>
  <si>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</si>
  <si>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</si>
  <si>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</si>
  <si>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0.39%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</si>
  <si>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</si>
  <si>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</si>
  <si>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</si>
  <si>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</si>
  <si>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</si>
  <si>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</si>
  <si>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</si>
  <si>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</si>
  <si>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</si>
  <si>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</si>
  <si>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</si>
  <si>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</si>
  <si>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</si>
  <si>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</si>
  <si>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</si>
  <si>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</si>
  <si>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</si>
  <si>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</si>
  <si>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</si>
  <si>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</si>
  <si>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</si>
  <si>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</si>
  <si>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</si>
  <si>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</si>
  <si>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</si>
  <si>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</si>
  <si>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</si>
  <si>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</si>
  <si>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0.90%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</si>
  <si>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</si>
  <si>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</si>
  <si>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</si>
  <si>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</si>
  <si>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</si>
  <si>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</si>
  <si>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</si>
  <si>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</si>
  <si>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</si>
  <si>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</si>
  <si>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</si>
  <si>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</si>
  <si>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</si>
  <si>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</si>
  <si>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</si>
  <si>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</si>
  <si>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</si>
  <si>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</si>
  <si>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</si>
  <si>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</si>
  <si>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</si>
  <si>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</si>
  <si>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دعبید602-3ماهه18%</t>
  </si>
  <si>
    <t>1402/02/09</t>
  </si>
  <si>
    <t>1406/02/09</t>
  </si>
  <si>
    <t>صکوک مرابحه سایپا038-3ماهه 18%</t>
  </si>
  <si>
    <t>1399/08/21</t>
  </si>
  <si>
    <t>صکوک مرابحه سایپا308-3ماهه 18%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</si>
  <si>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</si>
  <si>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</si>
  <si>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</si>
  <si>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</si>
  <si>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</si>
  <si>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</si>
  <si>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</si>
  <si>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</si>
  <si>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</si>
  <si>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</si>
  <si>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</si>
  <si>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</si>
  <si>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گام بانک ملت0211</t>
  </si>
  <si>
    <t>1402/02/16</t>
  </si>
  <si>
    <t>1402/11/30</t>
  </si>
  <si>
    <t>گواهی اعتبارمولد صنعت020930</t>
  </si>
  <si>
    <t>1401/10/01</t>
  </si>
  <si>
    <t>مرابحه تجارت کوشش سپاهان060604</t>
  </si>
  <si>
    <t>1402/06/04</t>
  </si>
  <si>
    <t>1406/06/04</t>
  </si>
  <si>
    <t>مرابحه عام دولت100-ش.خ021127</t>
  </si>
  <si>
    <t>1400/11/27</t>
  </si>
  <si>
    <t>1402/11/27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</si>
  <si>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</si>
  <si>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</si>
  <si>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</si>
  <si>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</si>
  <si>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</si>
  <si>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</si>
  <si>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دولت114-ش.خ021229</t>
  </si>
  <si>
    <t>1401/06/29</t>
  </si>
  <si>
    <t>1402/12/29</t>
  </si>
  <si>
    <t>مرابحه عام دولت127-ش.خ040623</t>
  </si>
  <si>
    <t>1401/12/23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</si>
  <si>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</si>
  <si>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</si>
  <si>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</si>
  <si>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</si>
  <si>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</si>
  <si>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</si>
  <si>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</si>
  <si>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</si>
  <si>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</si>
  <si>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</si>
  <si>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</si>
  <si>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</si>
  <si>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دولت3-ش.خ0211</t>
  </si>
  <si>
    <t>1399/03/13</t>
  </si>
  <si>
    <t>1402/11/13</t>
  </si>
  <si>
    <t>مرابحه عام دولت5-ش.خ 0209</t>
  </si>
  <si>
    <t>1399/08/27</t>
  </si>
  <si>
    <t>1402/09/27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</si>
  <si>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</si>
  <si>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</si>
  <si>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</si>
  <si>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</si>
  <si>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</si>
  <si>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</si>
  <si>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</si>
  <si>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</si>
  <si>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</si>
  <si>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</si>
  <si>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</si>
  <si>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</si>
  <si>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</si>
  <si>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</si>
  <si>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</si>
  <si>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</si>
  <si>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دولتی65-ش.خ0210</t>
  </si>
  <si>
    <t>1399/10/16</t>
  </si>
  <si>
    <t>1402/10/16</t>
  </si>
  <si>
    <t>مرابحه عام دولتی6-ش.خ0210</t>
  </si>
  <si>
    <t>1399/09/25</t>
  </si>
  <si>
    <t>مرابحه ماموت خودرو050722</t>
  </si>
  <si>
    <t>1402/07/22</t>
  </si>
  <si>
    <t>1405/07/22</t>
  </si>
  <si>
    <t>گام بانک پارسیان0210</t>
  </si>
  <si>
    <t>1401/11/25</t>
  </si>
  <si>
    <t>مرابحه شهر فرش-مفید060921</t>
  </si>
  <si>
    <t>1402/09/21</t>
  </si>
  <si>
    <t>1406/09/21</t>
  </si>
  <si>
    <t>صکوک مرابحه دعبید69-3ماهه23%</t>
  </si>
  <si>
    <t>1402/09/07</t>
  </si>
  <si>
    <t>1406/09/07</t>
  </si>
  <si>
    <t>اسنادخزانه-م9بودجه01-040826</t>
  </si>
  <si>
    <t>1404/08/25</t>
  </si>
  <si>
    <t>0.27%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</si>
  <si>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</si>
  <si>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</si>
  <si>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</si>
  <si>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</si>
  <si>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</si>
  <si>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-1.09%</t>
  </si>
  <si>
    <t>4.51%</t>
  </si>
  <si>
    <t>-1.90%</t>
  </si>
  <si>
    <t>-5.18%</t>
  </si>
  <si>
    <t>2.26%</t>
  </si>
  <si>
    <t>-2.24%</t>
  </si>
  <si>
    <t>-5.54%</t>
  </si>
  <si>
    <t>-3.96%</t>
  </si>
  <si>
    <t>-5.11%</t>
  </si>
  <si>
    <t>-5.94%</t>
  </si>
  <si>
    <t>-2.57%</t>
  </si>
  <si>
    <t>-6.30%</t>
  </si>
  <si>
    <t>-7.76%</t>
  </si>
  <si>
    <t>-9.85%</t>
  </si>
  <si>
    <t>-0.90%</t>
  </si>
  <si>
    <t>-10.00%</t>
  </si>
  <si>
    <t>-7.73%</t>
  </si>
  <si>
    <t>-6.53%</t>
  </si>
  <si>
    <t>-2.75%</t>
  </si>
  <si>
    <t>-2.77%</t>
  </si>
  <si>
    <t>-0.12%</t>
  </si>
  <si>
    <t>-3.25%</t>
  </si>
  <si>
    <t>-7.95%</t>
  </si>
  <si>
    <t>-0.28%</t>
  </si>
  <si>
    <t>-2.72%</t>
  </si>
  <si>
    <t>-6.50%</t>
  </si>
  <si>
    <t>2.11%</t>
  </si>
  <si>
    <t>-6.11%</t>
  </si>
  <si>
    <t>-1.57%</t>
  </si>
  <si>
    <t>-5.95%</t>
  </si>
  <si>
    <t>7.20%</t>
  </si>
  <si>
    <t>-2.55%</t>
  </si>
  <si>
    <t>-5.74%</t>
  </si>
  <si>
    <t>-2.03%</t>
  </si>
  <si>
    <t>-6.95%</t>
  </si>
  <si>
    <t>-4.08%</t>
  </si>
  <si>
    <t>5.12%</t>
  </si>
  <si>
    <t>2.75%</t>
  </si>
  <si>
    <t>-1.35%</t>
  </si>
  <si>
    <t>-5.10%</t>
  </si>
  <si>
    <t>-1.19%</t>
  </si>
  <si>
    <t>1.30%</t>
  </si>
  <si>
    <t>-8.08%</t>
  </si>
  <si>
    <t>0.15%</t>
  </si>
  <si>
    <t>-3.65%</t>
  </si>
  <si>
    <t>0.23%</t>
  </si>
  <si>
    <t>-2.33%</t>
  </si>
  <si>
    <t>-7.36%</t>
  </si>
  <si>
    <t>-5.70%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</si>
  <si>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</si>
  <si>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</si>
  <si>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</si>
  <si>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</si>
  <si>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</si>
  <si>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</si>
  <si>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</si>
  <si>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</si>
  <si>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</si>
  <si>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</si>
  <si>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</si>
  <si>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</si>
  <si>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</si>
  <si>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</si>
  <si>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</si>
  <si>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</si>
  <si>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</si>
  <si>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</si>
  <si>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</si>
  <si>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</si>
  <si>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</si>
  <si>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</si>
  <si>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</si>
  <si>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بانک مسکن نیاوران</t>
  </si>
  <si>
    <t>5600928334988</t>
  </si>
  <si>
    <t>1402/06/01</t>
  </si>
  <si>
    <t>بانک مسکن شهرک راه آهن</t>
  </si>
  <si>
    <t>5600928334996</t>
  </si>
  <si>
    <t>1402/06/05</t>
  </si>
  <si>
    <t>420221709157</t>
  </si>
  <si>
    <t>5600928335100</t>
  </si>
  <si>
    <t>1402/06/08</t>
  </si>
  <si>
    <t>5600928335134</t>
  </si>
  <si>
    <t>1402/06/12</t>
  </si>
  <si>
    <t>بانک مسکن شهید قندی</t>
  </si>
  <si>
    <t>5600928335183</t>
  </si>
  <si>
    <t>1402/06/13</t>
  </si>
  <si>
    <t>بانک مسکن کریم خان زند</t>
  </si>
  <si>
    <t>5600928335332</t>
  </si>
  <si>
    <t>1402/06/29</t>
  </si>
  <si>
    <t>بانک خاورمیانه آفریقا</t>
  </si>
  <si>
    <t>100960935000000270</t>
  </si>
  <si>
    <t>1402/08/22</t>
  </si>
  <si>
    <t>207110144221441</t>
  </si>
  <si>
    <t>حساب جاری</t>
  </si>
  <si>
    <t>1402/08/24</t>
  </si>
  <si>
    <t>207307144221441</t>
  </si>
  <si>
    <t>بانک ملت مستقل مرکزی</t>
  </si>
  <si>
    <t>9975234530</t>
  </si>
  <si>
    <t>100960935000000310</t>
  </si>
  <si>
    <t>1402/09/05</t>
  </si>
  <si>
    <t>بانک ملت 63529</t>
  </si>
  <si>
    <t>9981917521</t>
  </si>
  <si>
    <t>207307144221442</t>
  </si>
  <si>
    <t>بانک تجارت کار</t>
  </si>
  <si>
    <t>11146716</t>
  </si>
  <si>
    <t>1402/09/11</t>
  </si>
  <si>
    <t>بانک تجارت 096</t>
  </si>
  <si>
    <t>6153757184</t>
  </si>
  <si>
    <t>6153757214</t>
  </si>
  <si>
    <t>1402/09/15</t>
  </si>
  <si>
    <t>6153757303</t>
  </si>
  <si>
    <t>1402/09/25</t>
  </si>
  <si>
    <t>9008657064</t>
  </si>
  <si>
    <t>9011386883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</si>
  <si>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</si>
  <si>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</si>
  <si>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</si>
  <si>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</si>
  <si>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</si>
  <si>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</si>
  <si>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</si>
  <si>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</si>
  <si>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</si>
  <si>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</si>
  <si>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صایپا049-3ماهه 18%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</si>
  <si>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</si>
  <si>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</si>
  <si>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</si>
  <si>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</si>
  <si>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اسنادخزانه-م10بودجه99-020807</t>
  </si>
  <si>
    <t>گواهی اعتبارمولد رفاه0208</t>
  </si>
  <si>
    <t>اسنادخزانه-م20بودجه98-020806</t>
  </si>
  <si>
    <t>گواهی اعتبار مولد سپه0208</t>
  </si>
  <si>
    <t>گواهی اعتبار مولد سامان0208</t>
  </si>
  <si>
    <t>گام بانک ملت0208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</si>
  <si>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</si>
  <si>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</si>
  <si>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</si>
  <si>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</si>
  <si>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</si>
  <si>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</si>
  <si>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</si>
  <si>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</si>
  <si>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</si>
  <si>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</si>
  <si>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</si>
  <si>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</si>
  <si>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</si>
  <si>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</si>
  <si>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</si>
  <si>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سود اوراق امتیازتسهیلات مسکن سال1402</t>
  </si>
  <si>
    <t>نرخ ترجیحی نماد هبهمن3071</t>
  </si>
  <si>
    <t>سود اوراق گام بانک ملت0208</t>
  </si>
  <si>
    <t>22/5</t>
  </si>
  <si>
    <t>سود تقسیمی امید توسعه</t>
  </si>
  <si>
    <t>سایر درآمدها  تنزیل سود سهام</t>
  </si>
  <si>
    <t xml:space="preserve"> سایر درآمدها تنزیل سود بانک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</si>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</sst>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9" fontId="2" fillId="0" borderId="2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7"/>
  <sheetViews>
    <sheetView rightToLeft="1" tabSelected="1" topLeftCell="A31" workbookViewId="0">
      <selection activeCell="C41" sqref="C41"/>
    </sheetView>
  </sheetViews>
  <sheetFormatPr defaultRowHeight="21.75"/>
  <cols>
    <col min="1" max="1" width="37.710937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25" style="1" customWidth="1"/>
    <col min="20" max="20" width="1" style="1" customWidth="1"/>
    <col min="21" max="21" width="25" style="1" customWidth="1"/>
    <col min="22" max="22" width="1" style="1" customWidth="1"/>
    <col min="23" max="23" width="25" style="1" customWidth="1"/>
    <col min="24" max="24" width="1" style="1" customWidth="1"/>
    <col min="25" max="25" width="30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  <c r="V2" s="12" t="s">
        <v>0</v>
      </c>
      <c r="W2" s="12" t="s">
        <v>0</v>
      </c>
      <c r="X2" s="12" t="s">
        <v>0</v>
      </c>
      <c r="Y2" s="12" t="s">
        <v>0</v>
      </c>
    </row>
    <row r="3" spans="1:25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</row>
    <row r="4" spans="1:25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</row>
    <row r="6" spans="1:25" ht="22.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>
      <c r="A7" s="11" t="s">
        <v>3</v>
      </c>
      <c r="C7" s="11" t="s">
        <v>7</v>
      </c>
      <c r="E7" s="11" t="s">
        <v>8</v>
      </c>
      <c r="G7" s="11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>
      <c r="A9" s="1" t="s">
        <v>15</v>
      </c>
      <c r="C9" s="13">
        <v>24102426</v>
      </c>
      <c r="D9" s="13"/>
      <c r="E9" s="13">
        <v>164422979376</v>
      </c>
      <c r="F9" s="13"/>
      <c r="G9" s="13">
        <v>242641355390.745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0</v>
      </c>
      <c r="P9" s="13"/>
      <c r="Q9" s="13">
        <v>24102426</v>
      </c>
      <c r="R9" s="13"/>
      <c r="S9" s="4">
        <v>11130</v>
      </c>
      <c r="U9" s="4">
        <v>164422979376</v>
      </c>
      <c r="W9" s="4">
        <v>266857538092.785</v>
      </c>
      <c r="Y9" s="6">
        <v>7.0506367861512419E-4</v>
      </c>
    </row>
    <row r="10" spans="1:25">
      <c r="A10" s="1" t="s">
        <v>16</v>
      </c>
      <c r="C10" s="13">
        <v>11855</v>
      </c>
      <c r="D10" s="13"/>
      <c r="E10" s="13">
        <v>11855</v>
      </c>
      <c r="F10" s="13"/>
      <c r="G10" s="13">
        <v>12074740384.447001</v>
      </c>
      <c r="H10" s="13"/>
      <c r="I10" s="13">
        <v>103562</v>
      </c>
      <c r="J10" s="13"/>
      <c r="K10" s="13">
        <v>103562</v>
      </c>
      <c r="L10" s="13"/>
      <c r="M10" s="13">
        <v>-115417</v>
      </c>
      <c r="N10" s="13"/>
      <c r="O10" s="13">
        <v>131789486070</v>
      </c>
      <c r="P10" s="13"/>
      <c r="Q10" s="13">
        <v>0</v>
      </c>
      <c r="R10" s="13"/>
      <c r="S10" s="4">
        <v>0</v>
      </c>
      <c r="U10" s="4">
        <v>0</v>
      </c>
      <c r="W10" s="4">
        <v>0</v>
      </c>
      <c r="Y10" s="6">
        <v>0</v>
      </c>
    </row>
    <row r="11" spans="1:25">
      <c r="A11" s="1" t="s">
        <v>18</v>
      </c>
      <c r="C11" s="13">
        <v>915000000</v>
      </c>
      <c r="D11" s="13"/>
      <c r="E11" s="13">
        <v>1993355590016</v>
      </c>
      <c r="F11" s="13"/>
      <c r="G11" s="13">
        <v>2136277843860</v>
      </c>
      <c r="H11" s="13"/>
      <c r="I11" s="13">
        <v>95898690</v>
      </c>
      <c r="J11" s="13"/>
      <c r="K11" s="13">
        <v>0</v>
      </c>
      <c r="L11" s="13"/>
      <c r="M11" s="13">
        <v>0</v>
      </c>
      <c r="N11" s="13"/>
      <c r="O11" s="13">
        <v>0</v>
      </c>
      <c r="P11" s="13"/>
      <c r="Q11" s="13">
        <v>1010898690</v>
      </c>
      <c r="R11" s="13"/>
      <c r="S11" s="4">
        <v>2168</v>
      </c>
      <c r="U11" s="4">
        <v>1993355590016</v>
      </c>
      <c r="W11" s="4">
        <v>2180170526854.3401</v>
      </c>
      <c r="Y11" s="6">
        <v>5.7602234610203591E-3</v>
      </c>
    </row>
    <row r="12" spans="1:25">
      <c r="A12" s="1" t="s">
        <v>19</v>
      </c>
      <c r="C12" s="13">
        <v>171600000</v>
      </c>
      <c r="D12" s="13"/>
      <c r="E12" s="13">
        <v>774024093550</v>
      </c>
      <c r="F12" s="13"/>
      <c r="G12" s="13">
        <v>818690989459.19995</v>
      </c>
      <c r="H12" s="13"/>
      <c r="I12" s="13">
        <v>0</v>
      </c>
      <c r="J12" s="13"/>
      <c r="K12" s="13">
        <v>0</v>
      </c>
      <c r="L12" s="13"/>
      <c r="M12" s="13">
        <v>0</v>
      </c>
      <c r="N12" s="13"/>
      <c r="O12" s="13">
        <v>0</v>
      </c>
      <c r="P12" s="13"/>
      <c r="Q12" s="13">
        <v>171600000</v>
      </c>
      <c r="R12" s="13"/>
      <c r="S12" s="4">
        <v>4895</v>
      </c>
      <c r="U12" s="4">
        <v>774024093550</v>
      </c>
      <c r="W12" s="4">
        <v>835590574104</v>
      </c>
      <c r="Y12" s="6">
        <v>2.2077119057774086E-3</v>
      </c>
    </row>
    <row r="13" spans="1:25">
      <c r="A13" s="1" t="s">
        <v>20</v>
      </c>
      <c r="C13" s="13">
        <v>15399728</v>
      </c>
      <c r="D13" s="13"/>
      <c r="E13" s="13">
        <v>86565941070</v>
      </c>
      <c r="F13" s="13"/>
      <c r="G13" s="13">
        <v>118111172491.743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0</v>
      </c>
      <c r="P13" s="13"/>
      <c r="Q13" s="13">
        <v>15399728</v>
      </c>
      <c r="R13" s="13"/>
      <c r="S13" s="4">
        <v>8880</v>
      </c>
      <c r="U13" s="4">
        <v>86565941070</v>
      </c>
      <c r="W13" s="4">
        <v>136034657811.502</v>
      </c>
      <c r="Y13" s="6">
        <v>3.5941685193235484E-4</v>
      </c>
    </row>
    <row r="14" spans="1:25">
      <c r="A14" s="1" t="s">
        <v>21</v>
      </c>
      <c r="C14" s="13">
        <v>581000000</v>
      </c>
      <c r="D14" s="13"/>
      <c r="E14" s="13">
        <v>2498687507250</v>
      </c>
      <c r="F14" s="13"/>
      <c r="G14" s="13">
        <v>2543613103332</v>
      </c>
      <c r="H14" s="13"/>
      <c r="I14" s="13">
        <v>0</v>
      </c>
      <c r="J14" s="13"/>
      <c r="K14" s="13">
        <v>0</v>
      </c>
      <c r="L14" s="13"/>
      <c r="M14" s="13">
        <v>0</v>
      </c>
      <c r="N14" s="13"/>
      <c r="O14" s="13">
        <v>0</v>
      </c>
      <c r="P14" s="13"/>
      <c r="Q14" s="13">
        <v>581000000</v>
      </c>
      <c r="R14" s="13"/>
      <c r="S14" s="4">
        <v>4483</v>
      </c>
      <c r="U14" s="4">
        <v>2498687507250</v>
      </c>
      <c r="W14" s="4">
        <v>2591006030956</v>
      </c>
      <c r="Y14" s="6">
        <v>6.8456909876183913E-3</v>
      </c>
    </row>
    <row r="15" spans="1:25">
      <c r="A15" s="1" t="s">
        <v>22</v>
      </c>
      <c r="C15" s="13">
        <v>2000000</v>
      </c>
      <c r="D15" s="13"/>
      <c r="E15" s="13">
        <v>20005150000</v>
      </c>
      <c r="F15" s="13"/>
      <c r="G15" s="13">
        <v>20834060600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0</v>
      </c>
      <c r="P15" s="13"/>
      <c r="Q15" s="13">
        <v>2000000</v>
      </c>
      <c r="R15" s="13"/>
      <c r="S15" s="4">
        <v>11150</v>
      </c>
      <c r="U15" s="4">
        <v>20005150000</v>
      </c>
      <c r="W15" s="4">
        <v>22293644500</v>
      </c>
      <c r="Y15" s="6">
        <v>5.8901986105569973E-5</v>
      </c>
    </row>
    <row r="16" spans="1:25">
      <c r="A16" s="1" t="s">
        <v>23</v>
      </c>
      <c r="C16" s="13">
        <v>138773870</v>
      </c>
      <c r="D16" s="13"/>
      <c r="E16" s="13">
        <v>2009184493544</v>
      </c>
      <c r="F16" s="13"/>
      <c r="G16" s="13">
        <v>1976964052120.46</v>
      </c>
      <c r="H16" s="13"/>
      <c r="I16" s="13">
        <v>15361268</v>
      </c>
      <c r="J16" s="13"/>
      <c r="K16" s="13">
        <v>229987537662</v>
      </c>
      <c r="L16" s="13"/>
      <c r="M16" s="13">
        <v>0</v>
      </c>
      <c r="N16" s="13"/>
      <c r="O16" s="13">
        <v>0</v>
      </c>
      <c r="P16" s="13"/>
      <c r="Q16" s="13">
        <v>154135138</v>
      </c>
      <c r="R16" s="13"/>
      <c r="S16" s="4">
        <v>15870</v>
      </c>
      <c r="U16" s="4">
        <v>2239172031206</v>
      </c>
      <c r="W16" s="4">
        <v>2445427494537.5801</v>
      </c>
      <c r="Y16" s="6">
        <v>6.4610582762917625E-3</v>
      </c>
    </row>
    <row r="17" spans="1:25">
      <c r="A17" s="1" t="s">
        <v>24</v>
      </c>
      <c r="C17" s="13">
        <v>87709155</v>
      </c>
      <c r="D17" s="13"/>
      <c r="E17" s="13">
        <v>875207455900</v>
      </c>
      <c r="F17" s="13"/>
      <c r="G17" s="13">
        <v>875087895750.43298</v>
      </c>
      <c r="H17" s="13"/>
      <c r="I17" s="13">
        <v>976194</v>
      </c>
      <c r="J17" s="13"/>
      <c r="K17" s="13">
        <v>9759690265</v>
      </c>
      <c r="L17" s="13"/>
      <c r="M17" s="13">
        <v>-5000000</v>
      </c>
      <c r="N17" s="13"/>
      <c r="O17" s="13">
        <v>56414793505</v>
      </c>
      <c r="P17" s="13"/>
      <c r="Q17" s="13">
        <v>83685349</v>
      </c>
      <c r="R17" s="13"/>
      <c r="S17" s="4">
        <v>11030</v>
      </c>
      <c r="U17" s="4">
        <v>835073496524</v>
      </c>
      <c r="W17" s="4">
        <v>922786330391.151</v>
      </c>
      <c r="Y17" s="6">
        <v>2.438091609970253E-3</v>
      </c>
    </row>
    <row r="18" spans="1:25">
      <c r="A18" s="1" t="s">
        <v>25</v>
      </c>
      <c r="C18" s="13">
        <v>82279470</v>
      </c>
      <c r="D18" s="13"/>
      <c r="E18" s="13">
        <v>2570599709110</v>
      </c>
      <c r="F18" s="13"/>
      <c r="G18" s="13">
        <v>3315411156261.4199</v>
      </c>
      <c r="H18" s="13"/>
      <c r="I18" s="13">
        <v>7952756</v>
      </c>
      <c r="J18" s="13"/>
      <c r="K18" s="13">
        <v>340067863476</v>
      </c>
      <c r="L18" s="13"/>
      <c r="M18" s="13">
        <v>0</v>
      </c>
      <c r="N18" s="13"/>
      <c r="O18" s="13">
        <v>0</v>
      </c>
      <c r="P18" s="13"/>
      <c r="Q18" s="13">
        <v>90232226</v>
      </c>
      <c r="R18" s="13"/>
      <c r="S18" s="4">
        <v>43689</v>
      </c>
      <c r="U18" s="4">
        <v>2910667572586</v>
      </c>
      <c r="W18" s="4">
        <v>3941032207333.3101</v>
      </c>
      <c r="Y18" s="6">
        <v>1.0412591997596013E-2</v>
      </c>
    </row>
    <row r="19" spans="1:25">
      <c r="A19" s="1" t="s">
        <v>26</v>
      </c>
      <c r="C19" s="13">
        <v>27165000</v>
      </c>
      <c r="D19" s="13"/>
      <c r="E19" s="13">
        <v>443003713446</v>
      </c>
      <c r="F19" s="13"/>
      <c r="G19" s="13">
        <v>845700780000</v>
      </c>
      <c r="H19" s="13"/>
      <c r="I19" s="13">
        <v>0</v>
      </c>
      <c r="J19" s="13"/>
      <c r="K19" s="13">
        <v>0</v>
      </c>
      <c r="L19" s="13"/>
      <c r="M19" s="13">
        <v>0</v>
      </c>
      <c r="N19" s="13"/>
      <c r="O19" s="13">
        <v>0</v>
      </c>
      <c r="P19" s="13"/>
      <c r="Q19" s="13">
        <v>27165000</v>
      </c>
      <c r="R19" s="13"/>
      <c r="S19" s="4">
        <v>33084</v>
      </c>
      <c r="U19" s="4">
        <v>443003713446</v>
      </c>
      <c r="W19" s="4">
        <v>898726860000</v>
      </c>
      <c r="Y19" s="6">
        <v>2.374524139398676E-3</v>
      </c>
    </row>
    <row r="20" spans="1:25">
      <c r="A20" s="1" t="s">
        <v>27</v>
      </c>
      <c r="C20" s="13">
        <v>6344450</v>
      </c>
      <c r="D20" s="13"/>
      <c r="E20" s="13">
        <v>139236269575</v>
      </c>
      <c r="F20" s="13"/>
      <c r="G20" s="13">
        <v>204202467700</v>
      </c>
      <c r="H20" s="13"/>
      <c r="I20" s="13">
        <v>5777675</v>
      </c>
      <c r="J20" s="13"/>
      <c r="K20" s="13">
        <v>199999997800</v>
      </c>
      <c r="L20" s="13"/>
      <c r="M20" s="13">
        <v>0</v>
      </c>
      <c r="N20" s="13"/>
      <c r="O20" s="13">
        <v>0</v>
      </c>
      <c r="P20" s="13"/>
      <c r="Q20" s="13">
        <v>12122125</v>
      </c>
      <c r="R20" s="13"/>
      <c r="S20" s="4">
        <v>35295</v>
      </c>
      <c r="U20" s="4">
        <v>339236267375</v>
      </c>
      <c r="W20" s="4">
        <v>427850401875</v>
      </c>
      <c r="Y20" s="6">
        <v>1.130422548296389E-3</v>
      </c>
    </row>
    <row r="21" spans="1:25">
      <c r="A21" s="1" t="s">
        <v>28</v>
      </c>
      <c r="C21" s="13">
        <v>25551100</v>
      </c>
      <c r="D21" s="13"/>
      <c r="E21" s="13">
        <v>686865340010</v>
      </c>
      <c r="F21" s="13"/>
      <c r="G21" s="13">
        <v>1396009899600</v>
      </c>
      <c r="H21" s="13"/>
      <c r="I21" s="13">
        <v>13171272</v>
      </c>
      <c r="J21" s="13"/>
      <c r="K21" s="13">
        <v>749999919144</v>
      </c>
      <c r="L21" s="13"/>
      <c r="M21" s="13">
        <v>0</v>
      </c>
      <c r="N21" s="13"/>
      <c r="O21" s="13">
        <v>0</v>
      </c>
      <c r="P21" s="13"/>
      <c r="Q21" s="13">
        <v>38722372</v>
      </c>
      <c r="R21" s="13"/>
      <c r="S21" s="4">
        <v>59725</v>
      </c>
      <c r="U21" s="4">
        <v>1436865259154</v>
      </c>
      <c r="W21" s="4">
        <v>2312693667700</v>
      </c>
      <c r="Y21" s="6">
        <v>6.1103625421722796E-3</v>
      </c>
    </row>
    <row r="22" spans="1:25">
      <c r="A22" s="1" t="s">
        <v>29</v>
      </c>
      <c r="C22" s="13">
        <v>46261705</v>
      </c>
      <c r="D22" s="13"/>
      <c r="E22" s="13">
        <v>3210185083727</v>
      </c>
      <c r="F22" s="13"/>
      <c r="G22" s="13">
        <v>3252970611815.8799</v>
      </c>
      <c r="H22" s="13"/>
      <c r="I22" s="13">
        <v>6842761</v>
      </c>
      <c r="J22" s="13"/>
      <c r="K22" s="13">
        <v>487800140846</v>
      </c>
      <c r="L22" s="13"/>
      <c r="M22" s="13">
        <v>0</v>
      </c>
      <c r="N22" s="13"/>
      <c r="O22" s="13">
        <v>0</v>
      </c>
      <c r="P22" s="13"/>
      <c r="Q22" s="13">
        <v>53104466</v>
      </c>
      <c r="R22" s="13"/>
      <c r="S22" s="4">
        <v>71092</v>
      </c>
      <c r="U22" s="4">
        <v>3697985224576</v>
      </c>
      <c r="W22" s="4">
        <v>3773462236800.27</v>
      </c>
      <c r="Y22" s="6">
        <v>9.9698557695177426E-3</v>
      </c>
    </row>
    <row r="23" spans="1:25">
      <c r="A23" s="1" t="s">
        <v>30</v>
      </c>
      <c r="C23" s="13">
        <v>86200000</v>
      </c>
      <c r="D23" s="13"/>
      <c r="E23" s="13">
        <v>2500104955775</v>
      </c>
      <c r="F23" s="13"/>
      <c r="G23" s="13">
        <v>2629846704741.6001</v>
      </c>
      <c r="H23" s="13"/>
      <c r="I23" s="13">
        <v>0</v>
      </c>
      <c r="J23" s="13"/>
      <c r="K23" s="13">
        <v>0</v>
      </c>
      <c r="L23" s="13"/>
      <c r="M23" s="13">
        <v>0</v>
      </c>
      <c r="N23" s="13"/>
      <c r="O23" s="13">
        <v>0</v>
      </c>
      <c r="P23" s="13"/>
      <c r="Q23" s="13">
        <v>86200000</v>
      </c>
      <c r="R23" s="13"/>
      <c r="S23" s="4">
        <v>31221</v>
      </c>
      <c r="U23" s="4">
        <v>2500104955775</v>
      </c>
      <c r="W23" s="4">
        <v>2677180343954.3999</v>
      </c>
      <c r="Y23" s="6">
        <v>7.0733719388818232E-3</v>
      </c>
    </row>
    <row r="24" spans="1:25">
      <c r="A24" s="1" t="s">
        <v>31</v>
      </c>
      <c r="C24" s="13">
        <v>10612031</v>
      </c>
      <c r="D24" s="13"/>
      <c r="E24" s="13">
        <v>269547249060</v>
      </c>
      <c r="F24" s="13"/>
      <c r="G24" s="13">
        <v>247656693543.32501</v>
      </c>
      <c r="H24" s="13"/>
      <c r="I24" s="13">
        <v>0</v>
      </c>
      <c r="J24" s="13"/>
      <c r="K24" s="13">
        <v>0</v>
      </c>
      <c r="L24" s="13"/>
      <c r="M24" s="13">
        <v>0</v>
      </c>
      <c r="N24" s="13"/>
      <c r="O24" s="13">
        <v>0</v>
      </c>
      <c r="P24" s="13"/>
      <c r="Q24" s="13">
        <v>10612031</v>
      </c>
      <c r="R24" s="13"/>
      <c r="S24" s="4">
        <v>8810</v>
      </c>
      <c r="U24" s="4">
        <v>96931952811</v>
      </c>
      <c r="W24" s="4">
        <v>93003216970.020905</v>
      </c>
      <c r="Y24" s="6">
        <v>2.4572358250987095E-4</v>
      </c>
    </row>
    <row r="25" spans="1:25">
      <c r="A25" s="1" t="s">
        <v>32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50000</v>
      </c>
      <c r="J25" s="13"/>
      <c r="K25" s="13">
        <v>50000000000</v>
      </c>
      <c r="L25" s="13"/>
      <c r="M25" s="13">
        <v>0</v>
      </c>
      <c r="N25" s="13"/>
      <c r="O25" s="13">
        <v>0</v>
      </c>
      <c r="P25" s="13"/>
      <c r="Q25" s="13">
        <v>50000</v>
      </c>
      <c r="R25" s="13"/>
      <c r="S25" s="4">
        <v>1000000</v>
      </c>
      <c r="U25" s="4">
        <v>50000000000</v>
      </c>
      <c r="W25" s="4">
        <v>50000000000</v>
      </c>
      <c r="Y25" s="6">
        <v>1.3210488331230448E-4</v>
      </c>
    </row>
    <row r="26" spans="1:25">
      <c r="A26" s="1" t="s">
        <v>33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55580797</v>
      </c>
      <c r="J26" s="13"/>
      <c r="K26" s="13">
        <v>599999992388</v>
      </c>
      <c r="L26" s="13"/>
      <c r="M26" s="13">
        <v>0</v>
      </c>
      <c r="N26" s="13"/>
      <c r="O26" s="13">
        <v>0</v>
      </c>
      <c r="P26" s="13"/>
      <c r="Q26" s="13">
        <v>55580797</v>
      </c>
      <c r="R26" s="13"/>
      <c r="S26" s="4">
        <v>11394</v>
      </c>
      <c r="U26" s="4">
        <v>599999992388</v>
      </c>
      <c r="W26" s="4">
        <v>633287601018</v>
      </c>
      <c r="Y26" s="6">
        <v>1.6732076927122425E-3</v>
      </c>
    </row>
    <row r="27" spans="1:25">
      <c r="A27" s="1" t="s">
        <v>34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144200000</v>
      </c>
      <c r="J27" s="13"/>
      <c r="K27" s="13">
        <v>697783800000</v>
      </c>
      <c r="L27" s="13"/>
      <c r="M27" s="13">
        <v>0</v>
      </c>
      <c r="N27" s="13"/>
      <c r="O27" s="13">
        <v>0</v>
      </c>
      <c r="P27" s="13"/>
      <c r="Q27" s="13">
        <v>144200000</v>
      </c>
      <c r="R27" s="13"/>
      <c r="S27" s="4">
        <v>6580</v>
      </c>
      <c r="U27" s="4">
        <v>697783800000</v>
      </c>
      <c r="W27" s="4">
        <v>943875485392</v>
      </c>
      <c r="Y27" s="6">
        <v>2.493811217181098E-3</v>
      </c>
    </row>
    <row r="28" spans="1:25">
      <c r="A28" s="1" t="s">
        <v>35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144200000</v>
      </c>
      <c r="J28" s="13"/>
      <c r="K28" s="13">
        <v>697913587210</v>
      </c>
      <c r="L28" s="13"/>
      <c r="M28" s="13">
        <v>-144200000</v>
      </c>
      <c r="N28" s="13"/>
      <c r="O28" s="13">
        <v>697783800000</v>
      </c>
      <c r="P28" s="13"/>
      <c r="Q28" s="13">
        <v>0</v>
      </c>
      <c r="R28" s="13"/>
      <c r="S28" s="4">
        <v>0</v>
      </c>
      <c r="U28" s="4">
        <v>0</v>
      </c>
      <c r="W28" s="4">
        <v>0</v>
      </c>
      <c r="Y28" s="6">
        <v>0</v>
      </c>
    </row>
    <row r="29" spans="1:25">
      <c r="A29" s="1" t="s">
        <v>36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500000</v>
      </c>
      <c r="J29" s="13"/>
      <c r="K29" s="13">
        <v>5001287500</v>
      </c>
      <c r="L29" s="13"/>
      <c r="M29" s="13">
        <v>0</v>
      </c>
      <c r="N29" s="13"/>
      <c r="O29" s="13">
        <v>0</v>
      </c>
      <c r="P29" s="13"/>
      <c r="Q29" s="13">
        <v>500000</v>
      </c>
      <c r="R29" s="13"/>
      <c r="S29" s="4">
        <v>10000</v>
      </c>
      <c r="U29" s="4">
        <v>5001287500</v>
      </c>
      <c r="W29" s="4">
        <v>4998575000</v>
      </c>
      <c r="Y29" s="6">
        <v>1.3206723342056048E-5</v>
      </c>
    </row>
    <row r="30" spans="1:25">
      <c r="A30" s="1" t="s">
        <v>37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10571</v>
      </c>
      <c r="J30" s="13"/>
      <c r="K30" s="13">
        <v>499968574182</v>
      </c>
      <c r="L30" s="13"/>
      <c r="M30" s="13">
        <v>0</v>
      </c>
      <c r="N30" s="13"/>
      <c r="O30" s="13">
        <v>0</v>
      </c>
      <c r="P30" s="13"/>
      <c r="Q30" s="13">
        <v>10571</v>
      </c>
      <c r="R30" s="13"/>
      <c r="S30" s="4">
        <v>50384994</v>
      </c>
      <c r="U30" s="4">
        <v>499968574182</v>
      </c>
      <c r="W30" s="4">
        <v>532619771574</v>
      </c>
      <c r="Y30" s="6">
        <v>1.4072334554721907E-3</v>
      </c>
    </row>
    <row r="31" spans="1:25">
      <c r="A31" s="1" t="s">
        <v>38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21224062</v>
      </c>
      <c r="J31" s="13"/>
      <c r="K31" s="13">
        <v>0</v>
      </c>
      <c r="L31" s="13"/>
      <c r="M31" s="13">
        <v>0</v>
      </c>
      <c r="N31" s="13"/>
      <c r="O31" s="13">
        <v>0</v>
      </c>
      <c r="P31" s="13"/>
      <c r="Q31" s="13">
        <v>21224062</v>
      </c>
      <c r="R31" s="13"/>
      <c r="S31" s="4">
        <v>7810</v>
      </c>
      <c r="U31" s="4">
        <v>172615296246</v>
      </c>
      <c r="W31" s="4">
        <v>164893331336.17801</v>
      </c>
      <c r="Y31" s="6">
        <v>4.3566428590285911E-4</v>
      </c>
    </row>
    <row r="32" spans="1:25">
      <c r="A32" s="1" t="s">
        <v>39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v>49895218</v>
      </c>
      <c r="J32" s="13"/>
      <c r="K32" s="13">
        <v>499999979578</v>
      </c>
      <c r="L32" s="13"/>
      <c r="M32" s="13">
        <v>0</v>
      </c>
      <c r="N32" s="13"/>
      <c r="O32" s="13">
        <v>0</v>
      </c>
      <c r="P32" s="13"/>
      <c r="Q32" s="13">
        <v>49895218</v>
      </c>
      <c r="R32" s="13"/>
      <c r="S32" s="4">
        <v>10244</v>
      </c>
      <c r="U32" s="4">
        <v>499999979578</v>
      </c>
      <c r="W32" s="4">
        <v>511126593192</v>
      </c>
      <c r="Y32" s="6">
        <v>1.3504463790288976E-3</v>
      </c>
    </row>
    <row r="33" spans="1:25">
      <c r="A33" s="1" t="s">
        <v>40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v>18515089</v>
      </c>
      <c r="J33" s="13"/>
      <c r="K33" s="13">
        <v>299999987067</v>
      </c>
      <c r="L33" s="13"/>
      <c r="M33" s="13">
        <v>0</v>
      </c>
      <c r="N33" s="13"/>
      <c r="O33" s="13">
        <v>0</v>
      </c>
      <c r="P33" s="13"/>
      <c r="Q33" s="13">
        <v>18515089</v>
      </c>
      <c r="R33" s="13"/>
      <c r="S33" s="4">
        <v>17142</v>
      </c>
      <c r="U33" s="4">
        <v>299999987067</v>
      </c>
      <c r="W33" s="4">
        <v>317385655638</v>
      </c>
      <c r="Y33" s="6">
        <v>8.3856390006114482E-4</v>
      </c>
    </row>
    <row r="34" spans="1:25">
      <c r="A34" s="1" t="s">
        <v>41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v>49895218</v>
      </c>
      <c r="J34" s="13"/>
      <c r="K34" s="13">
        <v>499999979578</v>
      </c>
      <c r="L34" s="13"/>
      <c r="M34" s="13">
        <v>-49895218</v>
      </c>
      <c r="N34" s="13"/>
      <c r="O34" s="13">
        <v>499999979578</v>
      </c>
      <c r="P34" s="13"/>
      <c r="Q34" s="13">
        <v>0</v>
      </c>
      <c r="R34" s="13"/>
      <c r="S34" s="4">
        <v>0</v>
      </c>
      <c r="U34" s="4">
        <v>0</v>
      </c>
      <c r="W34" s="4">
        <v>0</v>
      </c>
      <c r="Y34" s="6">
        <v>0</v>
      </c>
    </row>
    <row r="35" spans="1:25" ht="22.5" thickBot="1">
      <c r="E35" s="5">
        <f>SUM(E9:E34)</f>
        <v>18240995543264</v>
      </c>
      <c r="G35" s="5">
        <f>SUM(G9:G34)</f>
        <v>20636093527051.254</v>
      </c>
      <c r="I35" s="5">
        <f>SUM(I9:I34)</f>
        <v>630155133</v>
      </c>
      <c r="K35" s="5">
        <f>SUM(K9:K34)</f>
        <v>5868282440258</v>
      </c>
      <c r="M35" s="5">
        <f>SUM(M9:M34)</f>
        <v>-199210635</v>
      </c>
      <c r="O35" s="5">
        <f>SUM(O9:O34)</f>
        <v>1385988059153</v>
      </c>
      <c r="Q35" s="4"/>
      <c r="S35" s="5">
        <f>SUM(S9:S34)</f>
        <v>51800686</v>
      </c>
      <c r="U35" s="5">
        <f>SUM(U9:U34)</f>
        <v>22861470651676</v>
      </c>
      <c r="W35" s="5">
        <f>SUM(W9:W34)</f>
        <v>26682302745030.535</v>
      </c>
      <c r="Y35" s="8">
        <f>SUM(Y9:Y34)</f>
        <v>7.0497249812716808E-2</v>
      </c>
    </row>
    <row r="36" spans="1:25" ht="22.5" thickTop="1"/>
    <row r="37" spans="1:25">
      <c r="W37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5"/>
  <sheetViews>
    <sheetView rightToLeft="1" topLeftCell="C25" workbookViewId="0">
      <selection activeCell="S12" sqref="S12"/>
    </sheetView>
  </sheetViews>
  <sheetFormatPr defaultRowHeight="21.75"/>
  <cols>
    <col min="1" max="1" width="45.8554687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25" style="1" customWidth="1"/>
    <col min="20" max="20" width="1" style="1" customWidth="1"/>
    <col min="21" max="21" width="2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</row>
    <row r="3" spans="1:21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  <c r="F3" s="12" t="s">
        <v>393</v>
      </c>
      <c r="G3" s="12" t="s">
        <v>393</v>
      </c>
      <c r="H3" s="12" t="s">
        <v>393</v>
      </c>
      <c r="I3" s="12" t="s">
        <v>393</v>
      </c>
      <c r="J3" s="12" t="s">
        <v>393</v>
      </c>
      <c r="K3" s="12" t="s">
        <v>393</v>
      </c>
      <c r="L3" s="12" t="s">
        <v>393</v>
      </c>
      <c r="M3" s="12" t="s">
        <v>393</v>
      </c>
      <c r="N3" s="12" t="s">
        <v>393</v>
      </c>
      <c r="O3" s="12" t="s">
        <v>393</v>
      </c>
      <c r="P3" s="12" t="s">
        <v>393</v>
      </c>
      <c r="Q3" s="12" t="s">
        <v>393</v>
      </c>
      <c r="R3" s="12" t="s">
        <v>393</v>
      </c>
      <c r="S3" s="12" t="s">
        <v>393</v>
      </c>
      <c r="T3" s="12" t="s">
        <v>393</v>
      </c>
      <c r="U3" s="12" t="s">
        <v>393</v>
      </c>
    </row>
    <row r="4" spans="1:21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</row>
    <row r="6" spans="1:21" ht="23.25" thickBot="1">
      <c r="A6" s="11" t="s">
        <v>3</v>
      </c>
      <c r="C6" s="11" t="s">
        <v>395</v>
      </c>
      <c r="D6" s="11" t="s">
        <v>395</v>
      </c>
      <c r="E6" s="11" t="s">
        <v>395</v>
      </c>
      <c r="F6" s="11" t="s">
        <v>395</v>
      </c>
      <c r="G6" s="11" t="s">
        <v>395</v>
      </c>
      <c r="H6" s="11" t="s">
        <v>395</v>
      </c>
      <c r="I6" s="11" t="s">
        <v>395</v>
      </c>
      <c r="J6" s="11" t="s">
        <v>395</v>
      </c>
      <c r="K6" s="11" t="s">
        <v>395</v>
      </c>
      <c r="M6" s="11" t="s">
        <v>396</v>
      </c>
      <c r="N6" s="11" t="s">
        <v>396</v>
      </c>
      <c r="O6" s="11" t="s">
        <v>396</v>
      </c>
      <c r="P6" s="11" t="s">
        <v>396</v>
      </c>
      <c r="Q6" s="11" t="s">
        <v>396</v>
      </c>
      <c r="R6" s="11" t="s">
        <v>396</v>
      </c>
      <c r="S6" s="11" t="s">
        <v>396</v>
      </c>
      <c r="T6" s="11" t="s">
        <v>396</v>
      </c>
      <c r="U6" s="11" t="s">
        <v>396</v>
      </c>
    </row>
    <row r="7" spans="1:21" ht="23.25" thickBot="1">
      <c r="A7" s="11" t="s">
        <v>3</v>
      </c>
      <c r="C7" s="11" t="s">
        <v>414</v>
      </c>
      <c r="E7" s="11" t="s">
        <v>415</v>
      </c>
      <c r="G7" s="11" t="s">
        <v>416</v>
      </c>
      <c r="I7" s="11" t="s">
        <v>334</v>
      </c>
      <c r="K7" s="11" t="s">
        <v>417</v>
      </c>
      <c r="M7" s="11" t="s">
        <v>414</v>
      </c>
      <c r="O7" s="11" t="s">
        <v>415</v>
      </c>
      <c r="Q7" s="11" t="s">
        <v>416</v>
      </c>
      <c r="S7" s="11" t="s">
        <v>334</v>
      </c>
      <c r="U7" s="11" t="s">
        <v>417</v>
      </c>
    </row>
    <row r="8" spans="1:21">
      <c r="A8" s="1" t="s">
        <v>16</v>
      </c>
      <c r="C8" s="4">
        <v>0</v>
      </c>
      <c r="E8" s="4">
        <v>0</v>
      </c>
      <c r="G8" s="4">
        <v>131789370653</v>
      </c>
      <c r="I8" s="4">
        <f>C8+E8+G8</f>
        <v>131789370653</v>
      </c>
      <c r="K8" s="6">
        <f>I8/$I$34</f>
        <v>0.29463327544895573</v>
      </c>
      <c r="M8" s="4">
        <v>0</v>
      </c>
      <c r="O8" s="4">
        <v>0</v>
      </c>
      <c r="Q8" s="4">
        <v>239080514352</v>
      </c>
      <c r="S8" s="4">
        <v>239080514352</v>
      </c>
      <c r="U8" s="6">
        <f>S8/$S$34</f>
        <v>0.35128406626424008</v>
      </c>
    </row>
    <row r="9" spans="1:21">
      <c r="A9" s="1" t="s">
        <v>24</v>
      </c>
      <c r="C9" s="4">
        <v>0</v>
      </c>
      <c r="E9" s="4">
        <f>VLOOKUP(A9,'درآمد ناشی از تغییر قیمت اوراق'!A:Q,9,0)</f>
        <v>3758485449</v>
      </c>
      <c r="G9" s="4">
        <v>4853933383</v>
      </c>
      <c r="I9" s="4">
        <f t="shared" ref="I9:I33" si="0">C9+E9+G9</f>
        <v>8612418832</v>
      </c>
      <c r="K9" s="6">
        <f t="shared" ref="K9:K33" si="1">I9/$I$34</f>
        <v>1.9254247572754967E-2</v>
      </c>
      <c r="M9" s="4">
        <v>0</v>
      </c>
      <c r="O9" s="4">
        <v>-559140337</v>
      </c>
      <c r="Q9" s="4">
        <v>4853933383</v>
      </c>
      <c r="S9" s="4">
        <v>4294793046</v>
      </c>
      <c r="U9" s="6">
        <f t="shared" ref="U9:U33" si="2">S9/$S$34</f>
        <v>6.3103945089435553E-3</v>
      </c>
    </row>
    <row r="10" spans="1:21">
      <c r="A10" s="1" t="s">
        <v>35</v>
      </c>
      <c r="C10" s="4">
        <v>0</v>
      </c>
      <c r="E10" s="4">
        <v>0</v>
      </c>
      <c r="G10" s="4">
        <v>202428663</v>
      </c>
      <c r="I10" s="4">
        <f t="shared" si="0"/>
        <v>202428663</v>
      </c>
      <c r="K10" s="6">
        <f t="shared" si="1"/>
        <v>4.5255713513861571E-4</v>
      </c>
      <c r="M10" s="4">
        <v>0</v>
      </c>
      <c r="O10" s="4">
        <v>0</v>
      </c>
      <c r="Q10" s="4">
        <v>202428663</v>
      </c>
      <c r="S10" s="4">
        <v>202428663</v>
      </c>
      <c r="U10" s="6">
        <f t="shared" si="2"/>
        <v>2.974310309638108E-4</v>
      </c>
    </row>
    <row r="11" spans="1:21">
      <c r="A11" s="1" t="s">
        <v>41</v>
      </c>
      <c r="C11" s="4">
        <v>0</v>
      </c>
      <c r="E11" s="4">
        <v>0</v>
      </c>
      <c r="G11" s="4">
        <v>0</v>
      </c>
      <c r="I11" s="4">
        <f t="shared" si="0"/>
        <v>0</v>
      </c>
      <c r="K11" s="6">
        <f t="shared" si="1"/>
        <v>0</v>
      </c>
      <c r="M11" s="4">
        <v>0</v>
      </c>
      <c r="O11" s="4">
        <v>0</v>
      </c>
      <c r="Q11" s="4">
        <v>0</v>
      </c>
      <c r="S11" s="4">
        <v>0</v>
      </c>
      <c r="U11" s="6">
        <f t="shared" si="2"/>
        <v>0</v>
      </c>
    </row>
    <row r="12" spans="1:21">
      <c r="A12" s="1" t="s">
        <v>40</v>
      </c>
      <c r="C12" s="4">
        <v>0</v>
      </c>
      <c r="E12" s="4">
        <f>VLOOKUP(A12,'درآمد ناشی از تغییر قیمت اوراق'!A:Q,9,0)</f>
        <v>17385668571</v>
      </c>
      <c r="G12" s="4">
        <v>0</v>
      </c>
      <c r="I12" s="4">
        <f t="shared" si="0"/>
        <v>17385668571</v>
      </c>
      <c r="K12" s="6">
        <f t="shared" si="1"/>
        <v>3.8868054772269234E-2</v>
      </c>
      <c r="M12" s="4">
        <v>0</v>
      </c>
      <c r="O12" s="4">
        <v>15726376363</v>
      </c>
      <c r="Q12" s="4">
        <v>0</v>
      </c>
      <c r="S12" s="4">
        <v>15726376363</v>
      </c>
      <c r="U12" s="6">
        <f t="shared" si="2"/>
        <v>2.3106966501932561E-2</v>
      </c>
    </row>
    <row r="13" spans="1:21">
      <c r="A13" s="1" t="s">
        <v>30</v>
      </c>
      <c r="C13" s="4">
        <v>0</v>
      </c>
      <c r="E13" s="4">
        <f>VLOOKUP(A13,'درآمد ناشی از تغییر قیمت اوراق'!A:Q,9,0)</f>
        <v>47333639213</v>
      </c>
      <c r="G13" s="4">
        <v>0</v>
      </c>
      <c r="I13" s="4">
        <f t="shared" si="0"/>
        <v>47333639213</v>
      </c>
      <c r="K13" s="6">
        <f t="shared" si="1"/>
        <v>0.10582086469602441</v>
      </c>
      <c r="M13" s="4">
        <v>0</v>
      </c>
      <c r="O13" s="4">
        <v>93809784962</v>
      </c>
      <c r="Q13" s="4">
        <v>0</v>
      </c>
      <c r="S13" s="4">
        <v>93809784962</v>
      </c>
      <c r="U13" s="6">
        <f t="shared" si="2"/>
        <v>0.13783592028042518</v>
      </c>
    </row>
    <row r="14" spans="1:21">
      <c r="A14" s="1" t="s">
        <v>15</v>
      </c>
      <c r="C14" s="4">
        <v>0</v>
      </c>
      <c r="E14" s="4">
        <f>VLOOKUP(A14,'درآمد ناشی از تغییر قیمت اوراق'!A:Q,9,0)</f>
        <v>3595122597</v>
      </c>
      <c r="G14" s="4">
        <v>0</v>
      </c>
      <c r="I14" s="4">
        <f t="shared" si="0"/>
        <v>3595122597</v>
      </c>
      <c r="K14" s="6">
        <f t="shared" si="1"/>
        <v>8.0373913400318218E-3</v>
      </c>
      <c r="M14" s="4">
        <v>0</v>
      </c>
      <c r="O14" s="4">
        <v>5433736333</v>
      </c>
      <c r="Q14" s="4">
        <v>0</v>
      </c>
      <c r="S14" s="4">
        <v>5433736333</v>
      </c>
      <c r="U14" s="6">
        <f t="shared" si="2"/>
        <v>7.9838584890011693E-3</v>
      </c>
    </row>
    <row r="15" spans="1:21">
      <c r="A15" s="1" t="s">
        <v>38</v>
      </c>
      <c r="C15" s="4">
        <v>0</v>
      </c>
      <c r="E15" s="4">
        <f>VLOOKUP(A15,'درآمد ناشی از تغییر قیمت اوراق'!A:Q,9,0)</f>
        <v>-7721964910</v>
      </c>
      <c r="G15" s="4">
        <v>0</v>
      </c>
      <c r="I15" s="4">
        <f t="shared" si="0"/>
        <v>-7721964910</v>
      </c>
      <c r="K15" s="6">
        <f t="shared" si="1"/>
        <v>-1.7263515282470242E-2</v>
      </c>
      <c r="M15" s="4">
        <v>0</v>
      </c>
      <c r="O15" s="4">
        <v>-7721964909</v>
      </c>
      <c r="Q15" s="4">
        <v>0</v>
      </c>
      <c r="S15" s="4">
        <v>-7721964909</v>
      </c>
      <c r="U15" s="6">
        <f t="shared" si="2"/>
        <v>-1.1345982085304983E-2</v>
      </c>
    </row>
    <row r="16" spans="1:21">
      <c r="A16" s="1" t="s">
        <v>26</v>
      </c>
      <c r="C16" s="4">
        <v>0</v>
      </c>
      <c r="E16" s="4">
        <f>VLOOKUP(A16,'درآمد ناشی از تغییر قیمت اوراق'!A:Q,9,0)</f>
        <v>10926192035</v>
      </c>
      <c r="G16" s="4">
        <v>0</v>
      </c>
      <c r="I16" s="4">
        <f t="shared" si="0"/>
        <v>10926192035</v>
      </c>
      <c r="K16" s="6">
        <f t="shared" si="1"/>
        <v>2.4427005998325254E-2</v>
      </c>
      <c r="M16" s="4">
        <v>0</v>
      </c>
      <c r="O16" s="4">
        <v>18801170900</v>
      </c>
      <c r="Q16" s="4">
        <v>0</v>
      </c>
      <c r="S16" s="4">
        <v>18801170900</v>
      </c>
      <c r="U16" s="6">
        <f t="shared" si="2"/>
        <v>2.7624801553492447E-2</v>
      </c>
    </row>
    <row r="17" spans="1:21">
      <c r="A17" s="1" t="s">
        <v>21</v>
      </c>
      <c r="C17" s="4">
        <v>0</v>
      </c>
      <c r="E17" s="4">
        <f>VLOOKUP(A17,'درآمد ناشی از تغییر قیمت اوراق'!A:Q,9,0)</f>
        <v>47392927624</v>
      </c>
      <c r="G17" s="4">
        <v>0</v>
      </c>
      <c r="I17" s="4">
        <f t="shared" si="0"/>
        <v>47392927624</v>
      </c>
      <c r="K17" s="6">
        <f t="shared" si="1"/>
        <v>0.1059534120983114</v>
      </c>
      <c r="M17" s="4">
        <v>0</v>
      </c>
      <c r="O17" s="4">
        <v>93629930184</v>
      </c>
      <c r="Q17" s="4">
        <v>0</v>
      </c>
      <c r="S17" s="4">
        <v>93629930184</v>
      </c>
      <c r="U17" s="6">
        <f t="shared" si="2"/>
        <v>0.1375716573482321</v>
      </c>
    </row>
    <row r="18" spans="1:21">
      <c r="A18" s="1" t="s">
        <v>28</v>
      </c>
      <c r="C18" s="4">
        <v>0</v>
      </c>
      <c r="E18" s="4">
        <f>VLOOKUP(A18,'درآمد ناشی از تغییر قیمت اوراق'!A:Q,9,0)</f>
        <v>25600553911</v>
      </c>
      <c r="G18" s="4">
        <v>0</v>
      </c>
      <c r="I18" s="4">
        <f t="shared" si="0"/>
        <v>25600553911</v>
      </c>
      <c r="K18" s="6">
        <f t="shared" si="1"/>
        <v>5.7233561513587848E-2</v>
      </c>
      <c r="M18" s="4">
        <v>0</v>
      </c>
      <c r="O18" s="4">
        <v>30800499767</v>
      </c>
      <c r="Q18" s="4">
        <v>0</v>
      </c>
      <c r="S18" s="4">
        <v>30800499767</v>
      </c>
      <c r="U18" s="6">
        <f t="shared" si="2"/>
        <v>4.5255569365191255E-2</v>
      </c>
    </row>
    <row r="19" spans="1:21">
      <c r="A19" s="1" t="s">
        <v>34</v>
      </c>
      <c r="C19" s="4">
        <v>0</v>
      </c>
      <c r="E19" s="4">
        <f>VLOOKUP(A19,'درآمد ناشی از تغییر قیمت اوراق'!A:Q,9,0)</f>
        <v>-8547286880</v>
      </c>
      <c r="G19" s="4">
        <v>0</v>
      </c>
      <c r="I19" s="4">
        <f t="shared" si="0"/>
        <v>-8547286880</v>
      </c>
      <c r="K19" s="6">
        <f t="shared" si="1"/>
        <v>-1.9108636130352137E-2</v>
      </c>
      <c r="M19" s="4">
        <v>0</v>
      </c>
      <c r="O19" s="4">
        <v>-8547286880</v>
      </c>
      <c r="Q19" s="4">
        <v>0</v>
      </c>
      <c r="S19" s="4">
        <v>-8547286880</v>
      </c>
      <c r="U19" s="6">
        <f t="shared" si="2"/>
        <v>-1.2558638243151633E-2</v>
      </c>
    </row>
    <row r="20" spans="1:21">
      <c r="A20" s="1" t="s">
        <v>33</v>
      </c>
      <c r="C20" s="4">
        <v>0</v>
      </c>
      <c r="E20" s="4">
        <f>VLOOKUP(A20,'درآمد ناشی از تغییر قیمت اوراق'!A:Q,9,0)</f>
        <v>2187052284</v>
      </c>
      <c r="G20" s="4">
        <v>0</v>
      </c>
      <c r="I20" s="4">
        <f t="shared" si="0"/>
        <v>2187052284</v>
      </c>
      <c r="K20" s="6">
        <f t="shared" si="1"/>
        <v>4.8894563713311988E-3</v>
      </c>
      <c r="M20" s="4">
        <v>0</v>
      </c>
      <c r="O20" s="4">
        <v>2187052284</v>
      </c>
      <c r="Q20" s="4">
        <v>0</v>
      </c>
      <c r="S20" s="4">
        <v>2187052284</v>
      </c>
      <c r="U20" s="6">
        <f t="shared" si="2"/>
        <v>3.2134639727471655E-3</v>
      </c>
    </row>
    <row r="21" spans="1:21">
      <c r="A21" s="1" t="s">
        <v>37</v>
      </c>
      <c r="C21" s="4">
        <v>0</v>
      </c>
      <c r="E21" s="4">
        <f>VLOOKUP(A21,'درآمد ناشی از تغییر قیمت اوراق'!A:Q,9,0)</f>
        <v>3326500214</v>
      </c>
      <c r="G21" s="4">
        <v>0</v>
      </c>
      <c r="I21" s="4">
        <f t="shared" si="0"/>
        <v>3326500214</v>
      </c>
      <c r="K21" s="6">
        <f t="shared" si="1"/>
        <v>7.4368490340018306E-3</v>
      </c>
      <c r="M21" s="4">
        <v>0</v>
      </c>
      <c r="O21" s="4">
        <v>541964048</v>
      </c>
      <c r="Q21" s="4">
        <v>0</v>
      </c>
      <c r="S21" s="4">
        <v>541964048</v>
      </c>
      <c r="U21" s="6">
        <f t="shared" si="2"/>
        <v>7.9631472713901318E-4</v>
      </c>
    </row>
    <row r="22" spans="1:21">
      <c r="A22" s="1" t="s">
        <v>19</v>
      </c>
      <c r="C22" s="4">
        <v>0</v>
      </c>
      <c r="E22" s="4">
        <f>VLOOKUP(A22,'درآمد ناشی از تغییر قیمت اوراق'!A:Q,9,0)</f>
        <v>16899584645</v>
      </c>
      <c r="G22" s="4">
        <v>0</v>
      </c>
      <c r="I22" s="4">
        <f t="shared" si="0"/>
        <v>16899584645</v>
      </c>
      <c r="K22" s="6">
        <f t="shared" si="1"/>
        <v>3.778134725897854E-2</v>
      </c>
      <c r="M22" s="4">
        <v>0</v>
      </c>
      <c r="O22" s="4">
        <v>33287060664</v>
      </c>
      <c r="Q22" s="4">
        <v>0</v>
      </c>
      <c r="S22" s="4">
        <v>33287060664</v>
      </c>
      <c r="U22" s="6">
        <f t="shared" si="2"/>
        <v>4.8909105184617226E-2</v>
      </c>
    </row>
    <row r="23" spans="1:21">
      <c r="A23" s="1" t="s">
        <v>22</v>
      </c>
      <c r="C23" s="4">
        <v>0</v>
      </c>
      <c r="E23" s="4">
        <f>VLOOKUP(A23,'درآمد ناشی از تغییر قیمت اوراق'!A:Q,9,0)</f>
        <v>171023587</v>
      </c>
      <c r="G23" s="4">
        <v>0</v>
      </c>
      <c r="I23" s="4">
        <f t="shared" si="0"/>
        <v>171023587</v>
      </c>
      <c r="K23" s="6">
        <f t="shared" si="1"/>
        <v>3.8234676565467311E-4</v>
      </c>
      <c r="M23" s="4">
        <v>0</v>
      </c>
      <c r="O23" s="4">
        <v>276888950</v>
      </c>
      <c r="Q23" s="4">
        <v>0</v>
      </c>
      <c r="S23" s="4">
        <v>276888950</v>
      </c>
      <c r="U23" s="6">
        <f t="shared" si="2"/>
        <v>4.0683648570552018E-4</v>
      </c>
    </row>
    <row r="24" spans="1:21">
      <c r="A24" s="1" t="s">
        <v>29</v>
      </c>
      <c r="C24" s="4">
        <v>0</v>
      </c>
      <c r="E24" s="4">
        <f>VLOOKUP(A24,'درآمد ناشی از تغییر قیمت اوراق'!A:Q,9,0)</f>
        <v>32691484146</v>
      </c>
      <c r="G24" s="4">
        <v>0</v>
      </c>
      <c r="I24" s="4">
        <f t="shared" si="0"/>
        <v>32691484146</v>
      </c>
      <c r="K24" s="6">
        <f t="shared" si="1"/>
        <v>7.3086311934704801E-2</v>
      </c>
      <c r="M24" s="4">
        <v>0</v>
      </c>
      <c r="O24" s="4">
        <v>12270850999</v>
      </c>
      <c r="Q24" s="4">
        <v>0</v>
      </c>
      <c r="S24" s="4">
        <v>12270850999</v>
      </c>
      <c r="U24" s="6">
        <f t="shared" si="2"/>
        <v>1.8029718762880325E-2</v>
      </c>
    </row>
    <row r="25" spans="1:21">
      <c r="A25" s="1" t="s">
        <v>18</v>
      </c>
      <c r="C25" s="4">
        <v>0</v>
      </c>
      <c r="E25" s="4">
        <f>VLOOKUP(A25,'درآمد ناشی از تغییر قیمت اوراق'!A:Q,9,0)</f>
        <v>43892682610</v>
      </c>
      <c r="G25" s="4">
        <v>0</v>
      </c>
      <c r="I25" s="4">
        <f t="shared" si="0"/>
        <v>43892682610</v>
      </c>
      <c r="K25" s="6">
        <f t="shared" si="1"/>
        <v>9.8128132652489722E-2</v>
      </c>
      <c r="M25" s="4">
        <v>0</v>
      </c>
      <c r="O25" s="4">
        <v>85762636090</v>
      </c>
      <c r="Q25" s="4">
        <v>0</v>
      </c>
      <c r="S25" s="4">
        <v>85762636090</v>
      </c>
      <c r="U25" s="6">
        <f t="shared" si="2"/>
        <v>0.12601214122736576</v>
      </c>
    </row>
    <row r="26" spans="1:21">
      <c r="A26" s="1" t="s">
        <v>23</v>
      </c>
      <c r="C26" s="4">
        <v>0</v>
      </c>
      <c r="E26" s="4">
        <f>VLOOKUP(A26,'درآمد ناشی از تغییر قیمت اوراق'!A:Q,9,0)</f>
        <v>19740211260</v>
      </c>
      <c r="G26" s="4">
        <v>0</v>
      </c>
      <c r="I26" s="4">
        <f t="shared" si="0"/>
        <v>19740211260</v>
      </c>
      <c r="K26" s="6">
        <f t="shared" si="1"/>
        <v>4.4131958994644171E-2</v>
      </c>
      <c r="M26" s="4">
        <v>0</v>
      </c>
      <c r="O26" s="4">
        <v>17067436635</v>
      </c>
      <c r="Q26" s="4">
        <v>0</v>
      </c>
      <c r="S26" s="4">
        <v>17067436635</v>
      </c>
      <c r="U26" s="6">
        <f t="shared" si="2"/>
        <v>2.50774035604709E-2</v>
      </c>
    </row>
    <row r="27" spans="1:21">
      <c r="A27" s="1" t="s">
        <v>20</v>
      </c>
      <c r="C27" s="4">
        <v>0</v>
      </c>
      <c r="E27" s="4">
        <f>VLOOKUP(A27,'درآمد ناشی از تغییر قیمت اوراق'!A:Q,9,0)</f>
        <v>1417103538</v>
      </c>
      <c r="G27" s="4">
        <v>0</v>
      </c>
      <c r="I27" s="4">
        <f t="shared" si="0"/>
        <v>1417103538</v>
      </c>
      <c r="K27" s="6">
        <f t="shared" si="1"/>
        <v>3.1681299863748863E-3</v>
      </c>
      <c r="M27" s="4">
        <v>0</v>
      </c>
      <c r="O27" s="4">
        <v>979573720</v>
      </c>
      <c r="Q27" s="4">
        <v>0</v>
      </c>
      <c r="S27" s="4">
        <v>979573720</v>
      </c>
      <c r="U27" s="6">
        <f t="shared" si="2"/>
        <v>1.4393002311370072E-3</v>
      </c>
    </row>
    <row r="28" spans="1:21">
      <c r="A28" s="1" t="s">
        <v>36</v>
      </c>
      <c r="C28" s="4">
        <v>0</v>
      </c>
      <c r="E28" s="4">
        <f>VLOOKUP(A28,'درآمد ناشی از تغییر قیمت اوراق'!A:Q,9,0)</f>
        <v>153888</v>
      </c>
      <c r="G28" s="4">
        <v>0</v>
      </c>
      <c r="I28" s="4">
        <f t="shared" si="0"/>
        <v>153888</v>
      </c>
      <c r="K28" s="6">
        <f t="shared" si="1"/>
        <v>3.4403780265155084E-7</v>
      </c>
      <c r="M28" s="4">
        <v>0</v>
      </c>
      <c r="O28" s="4">
        <v>153888</v>
      </c>
      <c r="Q28" s="4">
        <v>0</v>
      </c>
      <c r="S28" s="4">
        <v>153888</v>
      </c>
      <c r="U28" s="6">
        <f t="shared" si="2"/>
        <v>2.2610961221909034E-7</v>
      </c>
    </row>
    <row r="29" spans="1:21">
      <c r="A29" s="1" t="s">
        <v>27</v>
      </c>
      <c r="C29" s="4">
        <v>0</v>
      </c>
      <c r="E29" s="4">
        <f>VLOOKUP(A29,'درآمد ناشی از تغییر قیمت اوراق'!A:Q,9,0)</f>
        <v>2464291965</v>
      </c>
      <c r="G29" s="4">
        <v>0</v>
      </c>
      <c r="I29" s="4">
        <f t="shared" si="0"/>
        <v>2464291965</v>
      </c>
      <c r="K29" s="6">
        <f t="shared" si="1"/>
        <v>5.5092638329854986E-3</v>
      </c>
      <c r="M29" s="4">
        <v>0</v>
      </c>
      <c r="O29" s="4">
        <v>5140991899</v>
      </c>
      <c r="Q29" s="4">
        <v>0</v>
      </c>
      <c r="S29" s="4">
        <v>5140991899</v>
      </c>
      <c r="U29" s="6">
        <f t="shared" si="2"/>
        <v>7.5537253372866941E-3</v>
      </c>
    </row>
    <row r="30" spans="1:21">
      <c r="A30" s="1" t="s">
        <v>39</v>
      </c>
      <c r="C30" s="4">
        <v>0</v>
      </c>
      <c r="E30" s="4">
        <f>VLOOKUP(A30,'درآمد ناشی از تغییر قیمت اوراق'!A:Q,9,0)</f>
        <v>9238036052</v>
      </c>
      <c r="G30" s="4">
        <v>0</v>
      </c>
      <c r="I30" s="4">
        <f t="shared" si="0"/>
        <v>9238036052</v>
      </c>
      <c r="K30" s="6">
        <f t="shared" si="1"/>
        <v>2.0652900967885007E-2</v>
      </c>
      <c r="M30" s="4">
        <v>0</v>
      </c>
      <c r="O30" s="4">
        <v>6565886118</v>
      </c>
      <c r="Q30" s="4">
        <v>0</v>
      </c>
      <c r="S30" s="4">
        <v>6565886118</v>
      </c>
      <c r="U30" s="6">
        <f t="shared" si="2"/>
        <v>9.6473406894344478E-3</v>
      </c>
    </row>
    <row r="31" spans="1:21">
      <c r="A31" s="1" t="s">
        <v>32</v>
      </c>
      <c r="C31" s="4">
        <v>0</v>
      </c>
      <c r="E31" s="4">
        <f>VLOOKUP(A31,'درآمد ناشی از تغییر قیمت اوراق'!A:Q,9,0)</f>
        <v>0</v>
      </c>
      <c r="G31" s="4">
        <v>0</v>
      </c>
      <c r="I31" s="4">
        <f t="shared" si="0"/>
        <v>0</v>
      </c>
      <c r="K31" s="6">
        <f t="shared" si="1"/>
        <v>0</v>
      </c>
      <c r="M31" s="4">
        <v>0</v>
      </c>
      <c r="O31" s="4">
        <v>-261400000</v>
      </c>
      <c r="Q31" s="4">
        <v>0</v>
      </c>
      <c r="S31" s="4">
        <v>-261400000</v>
      </c>
      <c r="U31" s="6">
        <f t="shared" si="2"/>
        <v>-3.8407837280405368E-4</v>
      </c>
    </row>
    <row r="32" spans="1:21">
      <c r="A32" s="1" t="s">
        <v>31</v>
      </c>
      <c r="C32" s="4">
        <v>0</v>
      </c>
      <c r="E32" s="4">
        <f>VLOOKUP(A32,'درآمد ناشی از تغییر قیمت اوراق'!A:Q,9,0)</f>
        <v>15241483637</v>
      </c>
      <c r="G32" s="4">
        <v>0</v>
      </c>
      <c r="I32" s="4">
        <f t="shared" si="0"/>
        <v>15241483637</v>
      </c>
      <c r="K32" s="6">
        <f t="shared" si="1"/>
        <v>3.4074434261430697E-2</v>
      </c>
      <c r="M32" s="4">
        <v>0</v>
      </c>
      <c r="O32" s="4">
        <v>12502254818</v>
      </c>
      <c r="Q32" s="4">
        <v>0</v>
      </c>
      <c r="S32" s="4">
        <v>12502254818</v>
      </c>
      <c r="U32" s="6">
        <f t="shared" si="2"/>
        <v>1.83697233622E-2</v>
      </c>
    </row>
    <row r="33" spans="1:21">
      <c r="A33" s="1" t="s">
        <v>25</v>
      </c>
      <c r="C33" s="4">
        <v>0</v>
      </c>
      <c r="E33" s="4">
        <f>VLOOKUP(A33,'درآمد ناشی از تغییر قیمت اوراق'!A:Q,9,0)</f>
        <v>23461004673</v>
      </c>
      <c r="G33" s="4">
        <v>0</v>
      </c>
      <c r="I33" s="4">
        <f t="shared" si="0"/>
        <v>23461004673</v>
      </c>
      <c r="K33" s="6">
        <f t="shared" si="1"/>
        <v>5.2450304739139419E-2</v>
      </c>
      <c r="M33" s="4">
        <v>0</v>
      </c>
      <c r="O33" s="4">
        <v>18758928129</v>
      </c>
      <c r="Q33" s="4">
        <v>0</v>
      </c>
      <c r="S33" s="4">
        <v>18758928129</v>
      </c>
      <c r="U33" s="6">
        <f t="shared" si="2"/>
        <v>2.75627337082422E-2</v>
      </c>
    </row>
    <row r="34" spans="1:21" ht="22.5" thickBot="1">
      <c r="C34" s="5">
        <f>SUM(C8:C33)</f>
        <v>0</v>
      </c>
      <c r="E34" s="5">
        <f>SUM(E8:E33)</f>
        <v>310453950109</v>
      </c>
      <c r="G34" s="5">
        <f>SUM(G8:G33)</f>
        <v>136845732699</v>
      </c>
      <c r="I34" s="5">
        <f>SUM(I8:I33)</f>
        <v>447299682808</v>
      </c>
      <c r="K34" s="10">
        <f>SUM(K8:K33)</f>
        <v>1</v>
      </c>
      <c r="M34" s="5">
        <f>SUM(M8:M33)</f>
        <v>0</v>
      </c>
      <c r="O34" s="5">
        <f>SUM(O8:O33)</f>
        <v>436453384625</v>
      </c>
      <c r="Q34" s="5">
        <f>SUM(Q8:Q33)</f>
        <v>244136876398</v>
      </c>
      <c r="S34" s="5">
        <f>SUM(S8:S33)</f>
        <v>680590261023</v>
      </c>
      <c r="U34" s="7">
        <f>SUM(U8:U33)</f>
        <v>1</v>
      </c>
    </row>
    <row r="35" spans="1:21" ht="22.5" thickTop="1"/>
  </sheetData>
  <autoFilter ref="A6:U33" xr:uid="{00000000-0001-0000-0A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8"/>
  <sheetViews>
    <sheetView rightToLeft="1" topLeftCell="A4" workbookViewId="0">
      <selection activeCell="A14" sqref="A14"/>
    </sheetView>
  </sheetViews>
  <sheetFormatPr defaultRowHeight="21.75"/>
  <cols>
    <col min="1" max="1" width="39.710937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  <c r="F3" s="12" t="s">
        <v>393</v>
      </c>
      <c r="G3" s="12" t="s">
        <v>393</v>
      </c>
      <c r="H3" s="12" t="s">
        <v>393</v>
      </c>
      <c r="I3" s="12" t="s">
        <v>393</v>
      </c>
      <c r="J3" s="12" t="s">
        <v>393</v>
      </c>
      <c r="K3" s="12" t="s">
        <v>393</v>
      </c>
      <c r="L3" s="12" t="s">
        <v>393</v>
      </c>
      <c r="M3" s="12" t="s">
        <v>393</v>
      </c>
      <c r="N3" s="12" t="s">
        <v>393</v>
      </c>
      <c r="O3" s="12" t="s">
        <v>393</v>
      </c>
      <c r="P3" s="12" t="s">
        <v>393</v>
      </c>
      <c r="Q3" s="12" t="s">
        <v>393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2.5">
      <c r="A6" s="11" t="s">
        <v>397</v>
      </c>
      <c r="C6" s="11" t="s">
        <v>395</v>
      </c>
      <c r="D6" s="11" t="s">
        <v>395</v>
      </c>
      <c r="E6" s="11" t="s">
        <v>395</v>
      </c>
      <c r="F6" s="11" t="s">
        <v>395</v>
      </c>
      <c r="G6" s="11" t="s">
        <v>395</v>
      </c>
      <c r="H6" s="11" t="s">
        <v>395</v>
      </c>
      <c r="I6" s="11" t="s">
        <v>395</v>
      </c>
      <c r="K6" s="11" t="s">
        <v>396</v>
      </c>
      <c r="L6" s="11" t="s">
        <v>396</v>
      </c>
      <c r="M6" s="11" t="s">
        <v>396</v>
      </c>
      <c r="N6" s="11" t="s">
        <v>396</v>
      </c>
      <c r="O6" s="11" t="s">
        <v>396</v>
      </c>
      <c r="P6" s="11" t="s">
        <v>396</v>
      </c>
      <c r="Q6" s="11" t="s">
        <v>396</v>
      </c>
    </row>
    <row r="7" spans="1:17" ht="22.5">
      <c r="A7" s="11" t="s">
        <v>397</v>
      </c>
      <c r="C7" s="11" t="s">
        <v>418</v>
      </c>
      <c r="E7" s="11" t="s">
        <v>415</v>
      </c>
      <c r="G7" s="11" t="s">
        <v>416</v>
      </c>
      <c r="I7" s="11" t="s">
        <v>419</v>
      </c>
      <c r="K7" s="11" t="s">
        <v>418</v>
      </c>
      <c r="M7" s="11" t="s">
        <v>415</v>
      </c>
      <c r="O7" s="11" t="s">
        <v>416</v>
      </c>
      <c r="Q7" s="11" t="s">
        <v>419</v>
      </c>
    </row>
    <row r="8" spans="1:17">
      <c r="A8" s="1" t="s">
        <v>114</v>
      </c>
      <c r="C8" s="4">
        <v>0</v>
      </c>
      <c r="E8" s="4">
        <v>0</v>
      </c>
      <c r="G8" s="4">
        <v>18263618629</v>
      </c>
      <c r="I8" s="4">
        <v>18263618629</v>
      </c>
      <c r="K8" s="4">
        <v>0</v>
      </c>
      <c r="M8" s="4">
        <v>0</v>
      </c>
      <c r="O8" s="4">
        <v>18263618629</v>
      </c>
      <c r="Q8" s="4">
        <v>18263618629</v>
      </c>
    </row>
    <row r="9" spans="1:17">
      <c r="A9" s="1" t="s">
        <v>118</v>
      </c>
      <c r="C9" s="4">
        <v>0</v>
      </c>
      <c r="E9" s="4">
        <v>0</v>
      </c>
      <c r="G9" s="4">
        <v>13490018082</v>
      </c>
      <c r="I9" s="4">
        <v>13490018082</v>
      </c>
      <c r="K9" s="4">
        <v>0</v>
      </c>
      <c r="M9" s="4">
        <v>0</v>
      </c>
      <c r="O9" s="4">
        <v>13490018082</v>
      </c>
      <c r="Q9" s="4">
        <v>13490018082</v>
      </c>
    </row>
    <row r="10" spans="1:17">
      <c r="A10" s="1" t="s">
        <v>172</v>
      </c>
      <c r="C10" s="4">
        <v>66763357272</v>
      </c>
      <c r="E10" s="4">
        <v>7954009399</v>
      </c>
      <c r="G10" s="4">
        <v>29494688423</v>
      </c>
      <c r="I10" s="4">
        <v>104212055094</v>
      </c>
      <c r="K10" s="4">
        <v>132473098105</v>
      </c>
      <c r="M10" s="4">
        <v>52299631504</v>
      </c>
      <c r="O10" s="4">
        <v>29494688423</v>
      </c>
      <c r="Q10" s="4">
        <v>214267418032</v>
      </c>
    </row>
    <row r="11" spans="1:17">
      <c r="A11" s="1" t="s">
        <v>87</v>
      </c>
      <c r="C11" s="4">
        <v>49948087548</v>
      </c>
      <c r="E11" s="4">
        <v>361684983</v>
      </c>
      <c r="G11" s="4">
        <v>16716096232</v>
      </c>
      <c r="I11" s="4">
        <v>67025868763</v>
      </c>
      <c r="K11" s="4">
        <v>110426870143</v>
      </c>
      <c r="M11" s="4">
        <v>19090370419</v>
      </c>
      <c r="O11" s="4">
        <v>16716096232</v>
      </c>
      <c r="Q11" s="4">
        <v>146233336794</v>
      </c>
    </row>
    <row r="12" spans="1:17">
      <c r="A12" s="1" t="s">
        <v>199</v>
      </c>
      <c r="C12" s="4">
        <v>0</v>
      </c>
      <c r="E12" s="4">
        <v>201209471331</v>
      </c>
      <c r="G12" s="4">
        <v>27231647099</v>
      </c>
      <c r="I12" s="4">
        <v>228441118430</v>
      </c>
      <c r="K12" s="4">
        <v>0</v>
      </c>
      <c r="M12" s="4">
        <v>434596660770</v>
      </c>
      <c r="O12" s="4">
        <v>32191282134</v>
      </c>
      <c r="Q12" s="4">
        <v>466787942904</v>
      </c>
    </row>
    <row r="13" spans="1:17">
      <c r="A13" s="1" t="s">
        <v>233</v>
      </c>
      <c r="C13" s="4">
        <v>84470640693</v>
      </c>
      <c r="E13" s="4">
        <v>-73245879840</v>
      </c>
      <c r="G13" s="4">
        <v>127583612733</v>
      </c>
      <c r="I13" s="4">
        <v>138808373586</v>
      </c>
      <c r="K13" s="4">
        <v>180607412950</v>
      </c>
      <c r="M13" s="4">
        <v>170940755993</v>
      </c>
      <c r="O13" s="4">
        <v>127583612733</v>
      </c>
      <c r="Q13" s="4">
        <v>479131781676</v>
      </c>
    </row>
    <row r="14" spans="1:17">
      <c r="A14" s="1" t="s">
        <v>236</v>
      </c>
      <c r="C14" s="4">
        <v>84874214111</v>
      </c>
      <c r="E14" s="4">
        <v>0</v>
      </c>
      <c r="G14" s="4">
        <v>429125196290</v>
      </c>
      <c r="I14" s="4">
        <v>513999410401</v>
      </c>
      <c r="K14" s="4">
        <v>185102520603</v>
      </c>
      <c r="M14" s="4">
        <v>0</v>
      </c>
      <c r="O14" s="4">
        <v>429125196290</v>
      </c>
      <c r="Q14" s="4">
        <v>614227716893</v>
      </c>
    </row>
    <row r="15" spans="1:17">
      <c r="A15" s="1" t="s">
        <v>120</v>
      </c>
      <c r="C15" s="4">
        <v>0</v>
      </c>
      <c r="E15" s="4">
        <v>-18916478017</v>
      </c>
      <c r="G15" s="4">
        <v>51733198228</v>
      </c>
      <c r="I15" s="4">
        <v>32816720211</v>
      </c>
      <c r="K15" s="4">
        <v>0</v>
      </c>
      <c r="M15" s="4">
        <v>4208654488</v>
      </c>
      <c r="O15" s="4">
        <v>51733198228</v>
      </c>
      <c r="Q15" s="4">
        <v>55941852716</v>
      </c>
    </row>
    <row r="16" spans="1:17">
      <c r="A16" s="1" t="s">
        <v>207</v>
      </c>
      <c r="C16" s="4">
        <v>12769974009</v>
      </c>
      <c r="E16" s="4">
        <v>-8688963289</v>
      </c>
      <c r="G16" s="4">
        <v>24176215050</v>
      </c>
      <c r="I16" s="4">
        <v>28257225770</v>
      </c>
      <c r="K16" s="4">
        <v>36346824322</v>
      </c>
      <c r="M16" s="4">
        <v>24760742486</v>
      </c>
      <c r="O16" s="4">
        <v>78601019509</v>
      </c>
      <c r="Q16" s="4">
        <v>139708586317</v>
      </c>
    </row>
    <row r="17" spans="1:17">
      <c r="A17" s="1" t="s">
        <v>105</v>
      </c>
      <c r="C17" s="4">
        <v>0</v>
      </c>
      <c r="E17" s="4">
        <v>0</v>
      </c>
      <c r="G17" s="4">
        <v>173544053963</v>
      </c>
      <c r="I17" s="4">
        <v>173544053963</v>
      </c>
      <c r="K17" s="4">
        <v>0</v>
      </c>
      <c r="M17" s="4">
        <v>0</v>
      </c>
      <c r="O17" s="4">
        <v>173544053963</v>
      </c>
      <c r="Q17" s="4">
        <v>173544053963</v>
      </c>
    </row>
    <row r="18" spans="1:17">
      <c r="A18" s="1" t="s">
        <v>202</v>
      </c>
      <c r="C18" s="4">
        <v>0</v>
      </c>
      <c r="E18" s="4">
        <v>0</v>
      </c>
      <c r="G18" s="4">
        <v>415078468026</v>
      </c>
      <c r="I18" s="4">
        <v>415078468026</v>
      </c>
      <c r="K18" s="4">
        <v>0</v>
      </c>
      <c r="M18" s="4">
        <v>0</v>
      </c>
      <c r="O18" s="4">
        <v>415078468026</v>
      </c>
      <c r="Q18" s="4">
        <v>415078468026</v>
      </c>
    </row>
    <row r="19" spans="1:17">
      <c r="A19" s="1" t="s">
        <v>408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11285662268</v>
      </c>
      <c r="Q19" s="4">
        <v>11285662268</v>
      </c>
    </row>
    <row r="20" spans="1:17">
      <c r="A20" s="1" t="s">
        <v>403</v>
      </c>
      <c r="C20" s="4">
        <v>0</v>
      </c>
      <c r="E20" s="4">
        <v>0</v>
      </c>
      <c r="G20" s="4">
        <v>0</v>
      </c>
      <c r="I20" s="4">
        <v>0</v>
      </c>
      <c r="K20" s="4">
        <v>8680264275</v>
      </c>
      <c r="M20" s="4">
        <v>0</v>
      </c>
      <c r="O20" s="4">
        <v>1964973421</v>
      </c>
      <c r="Q20" s="4">
        <v>10645237696</v>
      </c>
    </row>
    <row r="21" spans="1:17">
      <c r="A21" s="1" t="s">
        <v>409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458928908705</v>
      </c>
      <c r="Q21" s="4">
        <v>458928908705</v>
      </c>
    </row>
    <row r="22" spans="1:17">
      <c r="A22" s="1" t="s">
        <v>410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5586030169</v>
      </c>
      <c r="Q22" s="4">
        <v>5586030169</v>
      </c>
    </row>
    <row r="23" spans="1:17">
      <c r="A23" s="1" t="s">
        <v>411</v>
      </c>
      <c r="C23" s="4">
        <v>0</v>
      </c>
      <c r="E23" s="4">
        <v>0</v>
      </c>
      <c r="G23" s="4">
        <v>0</v>
      </c>
      <c r="I23" s="4">
        <v>0</v>
      </c>
      <c r="K23" s="4">
        <v>0</v>
      </c>
      <c r="M23" s="4">
        <v>0</v>
      </c>
      <c r="O23" s="4">
        <v>56560321448</v>
      </c>
      <c r="Q23" s="4">
        <v>56560321448</v>
      </c>
    </row>
    <row r="24" spans="1:17">
      <c r="A24" s="1" t="s">
        <v>412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170461733125</v>
      </c>
      <c r="Q24" s="4">
        <v>170461733125</v>
      </c>
    </row>
    <row r="25" spans="1:17">
      <c r="A25" s="1" t="s">
        <v>413</v>
      </c>
      <c r="C25" s="4">
        <v>0</v>
      </c>
      <c r="E25" s="4">
        <v>0</v>
      </c>
      <c r="G25" s="4">
        <v>0</v>
      </c>
      <c r="I25" s="4">
        <v>0</v>
      </c>
      <c r="K25" s="4">
        <v>0</v>
      </c>
      <c r="M25" s="4">
        <v>0</v>
      </c>
      <c r="O25" s="4">
        <v>43998849510</v>
      </c>
      <c r="Q25" s="4">
        <v>43998849510</v>
      </c>
    </row>
    <row r="26" spans="1:17">
      <c r="A26" s="1" t="s">
        <v>169</v>
      </c>
      <c r="C26" s="4">
        <v>23319911703</v>
      </c>
      <c r="E26" s="4">
        <v>3887125402</v>
      </c>
      <c r="G26" s="4">
        <v>0</v>
      </c>
      <c r="I26" s="4">
        <v>27207037105</v>
      </c>
      <c r="K26" s="4">
        <v>49958887964</v>
      </c>
      <c r="M26" s="4">
        <v>7774250804</v>
      </c>
      <c r="O26" s="4">
        <v>-1432065331</v>
      </c>
      <c r="Q26" s="4">
        <v>56301073437</v>
      </c>
    </row>
    <row r="27" spans="1:17">
      <c r="A27" s="1" t="s">
        <v>265</v>
      </c>
      <c r="C27" s="4">
        <v>10587664484</v>
      </c>
      <c r="E27" s="4">
        <v>-76337500</v>
      </c>
      <c r="G27" s="4">
        <v>0</v>
      </c>
      <c r="I27" s="4">
        <v>10511326984</v>
      </c>
      <c r="K27" s="4">
        <v>10587664484</v>
      </c>
      <c r="M27" s="4">
        <v>-76337500</v>
      </c>
      <c r="O27" s="4">
        <v>0</v>
      </c>
      <c r="Q27" s="4">
        <v>10511326984</v>
      </c>
    </row>
    <row r="28" spans="1:17">
      <c r="A28" s="1" t="s">
        <v>268</v>
      </c>
      <c r="C28" s="4">
        <v>110590702120</v>
      </c>
      <c r="E28" s="4">
        <v>-84725624454</v>
      </c>
      <c r="G28" s="4">
        <v>0</v>
      </c>
      <c r="I28" s="4">
        <v>25865077666</v>
      </c>
      <c r="K28" s="4">
        <v>110590702120</v>
      </c>
      <c r="M28" s="4">
        <v>-84725624454</v>
      </c>
      <c r="O28" s="4">
        <v>0</v>
      </c>
      <c r="Q28" s="4">
        <v>25865077666</v>
      </c>
    </row>
    <row r="29" spans="1:17">
      <c r="A29" s="1" t="s">
        <v>230</v>
      </c>
      <c r="C29" s="4">
        <v>31614586363</v>
      </c>
      <c r="E29" s="4">
        <v>-4845812217</v>
      </c>
      <c r="G29" s="4">
        <v>0</v>
      </c>
      <c r="I29" s="4">
        <v>26768774146</v>
      </c>
      <c r="K29" s="4">
        <v>38824728324</v>
      </c>
      <c r="M29" s="4">
        <v>-16000133590</v>
      </c>
      <c r="O29" s="4">
        <v>0</v>
      </c>
      <c r="Q29" s="4">
        <v>22824594734</v>
      </c>
    </row>
    <row r="30" spans="1:17">
      <c r="A30" s="1" t="s">
        <v>159</v>
      </c>
      <c r="C30" s="4">
        <v>51674387988</v>
      </c>
      <c r="E30" s="4">
        <v>12143492861</v>
      </c>
      <c r="G30" s="4">
        <v>0</v>
      </c>
      <c r="I30" s="4">
        <v>63817880849</v>
      </c>
      <c r="K30" s="4">
        <v>76489354527</v>
      </c>
      <c r="M30" s="4">
        <v>18271969574</v>
      </c>
      <c r="O30" s="4">
        <v>0</v>
      </c>
      <c r="Q30" s="4">
        <v>94761324101</v>
      </c>
    </row>
    <row r="31" spans="1:17">
      <c r="A31" s="1" t="s">
        <v>260</v>
      </c>
      <c r="C31" s="4">
        <v>46793830999</v>
      </c>
      <c r="E31" s="4">
        <v>2714801047</v>
      </c>
      <c r="G31" s="4">
        <v>0</v>
      </c>
      <c r="I31" s="4">
        <v>49508632046</v>
      </c>
      <c r="K31" s="4">
        <v>91792302601</v>
      </c>
      <c r="M31" s="4">
        <v>5224116308</v>
      </c>
      <c r="O31" s="4">
        <v>0</v>
      </c>
      <c r="Q31" s="4">
        <v>97016418909</v>
      </c>
    </row>
    <row r="32" spans="1:17">
      <c r="A32" s="1" t="s">
        <v>227</v>
      </c>
      <c r="C32" s="4">
        <v>163478359180</v>
      </c>
      <c r="E32" s="4">
        <v>0</v>
      </c>
      <c r="G32" s="4">
        <v>0</v>
      </c>
      <c r="I32" s="4">
        <v>163478359180</v>
      </c>
      <c r="K32" s="4">
        <v>269257691933</v>
      </c>
      <c r="M32" s="4">
        <v>-162671116895</v>
      </c>
      <c r="O32" s="4">
        <v>0</v>
      </c>
      <c r="Q32" s="4">
        <v>106586575038</v>
      </c>
    </row>
    <row r="33" spans="1:17">
      <c r="A33" s="1" t="s">
        <v>204</v>
      </c>
      <c r="C33" s="4">
        <v>27182830527</v>
      </c>
      <c r="E33" s="4">
        <v>1985795927</v>
      </c>
      <c r="G33" s="4">
        <v>0</v>
      </c>
      <c r="I33" s="4">
        <v>29168626454</v>
      </c>
      <c r="K33" s="4">
        <v>27189457993</v>
      </c>
      <c r="M33" s="4">
        <v>1778017386</v>
      </c>
      <c r="O33" s="4">
        <v>0</v>
      </c>
      <c r="Q33" s="4">
        <v>28967475379</v>
      </c>
    </row>
    <row r="34" spans="1:17">
      <c r="A34" s="1" t="s">
        <v>225</v>
      </c>
      <c r="C34" s="4">
        <v>244155592032</v>
      </c>
      <c r="E34" s="4">
        <v>-388933721705</v>
      </c>
      <c r="G34" s="4">
        <v>0</v>
      </c>
      <c r="I34" s="4">
        <v>-144778129673</v>
      </c>
      <c r="K34" s="4">
        <v>468083870208</v>
      </c>
      <c r="M34" s="4">
        <v>-443106642983</v>
      </c>
      <c r="O34" s="4">
        <v>0</v>
      </c>
      <c r="Q34" s="4">
        <v>24977227225</v>
      </c>
    </row>
    <row r="35" spans="1:17">
      <c r="A35" s="1" t="s">
        <v>222</v>
      </c>
      <c r="C35" s="4">
        <v>282125092430</v>
      </c>
      <c r="E35" s="4">
        <v>-39414180440</v>
      </c>
      <c r="G35" s="4">
        <v>0</v>
      </c>
      <c r="I35" s="4">
        <v>242710911990</v>
      </c>
      <c r="K35" s="4">
        <v>546766409789</v>
      </c>
      <c r="M35" s="4">
        <v>-216169494436</v>
      </c>
      <c r="O35" s="4">
        <v>0</v>
      </c>
      <c r="Q35" s="4">
        <v>330596915353</v>
      </c>
    </row>
    <row r="36" spans="1:17">
      <c r="A36" s="1" t="s">
        <v>181</v>
      </c>
      <c r="C36" s="4">
        <v>87958788271</v>
      </c>
      <c r="E36" s="4">
        <v>71604556643</v>
      </c>
      <c r="G36" s="4">
        <v>0</v>
      </c>
      <c r="I36" s="4">
        <v>159563344914</v>
      </c>
      <c r="K36" s="4">
        <v>130928336924</v>
      </c>
      <c r="M36" s="4">
        <v>71181120668</v>
      </c>
      <c r="O36" s="4">
        <v>0</v>
      </c>
      <c r="Q36" s="4">
        <v>202109457592</v>
      </c>
    </row>
    <row r="37" spans="1:17">
      <c r="A37" s="1" t="s">
        <v>178</v>
      </c>
      <c r="C37" s="4">
        <v>84776259812</v>
      </c>
      <c r="E37" s="4">
        <v>24167638667</v>
      </c>
      <c r="G37" s="4">
        <v>0</v>
      </c>
      <c r="I37" s="4">
        <v>108943898479</v>
      </c>
      <c r="K37" s="4">
        <v>167039113437</v>
      </c>
      <c r="M37" s="4">
        <v>48335276775</v>
      </c>
      <c r="O37" s="4">
        <v>0</v>
      </c>
      <c r="Q37" s="4">
        <v>215374390212</v>
      </c>
    </row>
    <row r="38" spans="1:17">
      <c r="A38" s="1" t="s">
        <v>219</v>
      </c>
      <c r="C38" s="4">
        <v>40717516438</v>
      </c>
      <c r="E38" s="4">
        <v>424252560</v>
      </c>
      <c r="G38" s="4">
        <v>0</v>
      </c>
      <c r="I38" s="4">
        <v>41141768998</v>
      </c>
      <c r="K38" s="4">
        <v>80204276712</v>
      </c>
      <c r="M38" s="4">
        <v>25979230266</v>
      </c>
      <c r="O38" s="4">
        <v>0</v>
      </c>
      <c r="Q38" s="4">
        <v>106183506978</v>
      </c>
    </row>
    <row r="39" spans="1:17">
      <c r="A39" s="1" t="s">
        <v>193</v>
      </c>
      <c r="C39" s="4">
        <v>37177738986</v>
      </c>
      <c r="E39" s="4">
        <v>10092516124</v>
      </c>
      <c r="G39" s="4">
        <v>0</v>
      </c>
      <c r="I39" s="4">
        <v>47270255110</v>
      </c>
      <c r="K39" s="4">
        <v>94537301939</v>
      </c>
      <c r="M39" s="4">
        <v>-2380489033</v>
      </c>
      <c r="O39" s="4">
        <v>0</v>
      </c>
      <c r="Q39" s="4">
        <v>92156812906</v>
      </c>
    </row>
    <row r="40" spans="1:17">
      <c r="A40" s="1" t="s">
        <v>175</v>
      </c>
      <c r="C40" s="4">
        <v>26172338002</v>
      </c>
      <c r="E40" s="4">
        <v>10211604405</v>
      </c>
      <c r="G40" s="4">
        <v>0</v>
      </c>
      <c r="I40" s="4">
        <v>36383942407</v>
      </c>
      <c r="K40" s="4">
        <v>52912875470</v>
      </c>
      <c r="M40" s="4">
        <v>20132445917</v>
      </c>
      <c r="O40" s="4">
        <v>0</v>
      </c>
      <c r="Q40" s="4">
        <v>73045321387</v>
      </c>
    </row>
    <row r="41" spans="1:17">
      <c r="A41" s="1" t="s">
        <v>72</v>
      </c>
      <c r="C41" s="4">
        <v>45146559951</v>
      </c>
      <c r="E41" s="4">
        <v>7796522373</v>
      </c>
      <c r="G41" s="4">
        <v>0</v>
      </c>
      <c r="I41" s="4">
        <v>52943082324</v>
      </c>
      <c r="K41" s="4">
        <v>88946652300</v>
      </c>
      <c r="M41" s="4">
        <v>15593044746</v>
      </c>
      <c r="O41" s="4">
        <v>0</v>
      </c>
      <c r="Q41" s="4">
        <v>104539697046</v>
      </c>
    </row>
    <row r="42" spans="1:17">
      <c r="A42" s="1" t="s">
        <v>216</v>
      </c>
      <c r="C42" s="4">
        <v>145947945205</v>
      </c>
      <c r="E42" s="4">
        <v>-24479051399</v>
      </c>
      <c r="G42" s="4">
        <v>0</v>
      </c>
      <c r="I42" s="4">
        <v>121468893806</v>
      </c>
      <c r="K42" s="4">
        <v>287457534246</v>
      </c>
      <c r="M42" s="4">
        <v>-80436882949</v>
      </c>
      <c r="O42" s="4">
        <v>0</v>
      </c>
      <c r="Q42" s="4">
        <v>207020651297</v>
      </c>
    </row>
    <row r="43" spans="1:17">
      <c r="A43" s="1" t="s">
        <v>213</v>
      </c>
      <c r="C43" s="4">
        <v>2908059042</v>
      </c>
      <c r="E43" s="4">
        <v>0</v>
      </c>
      <c r="G43" s="4">
        <v>0</v>
      </c>
      <c r="I43" s="4">
        <v>2908059042</v>
      </c>
      <c r="K43" s="4">
        <v>5729525754</v>
      </c>
      <c r="M43" s="4">
        <v>3506396422</v>
      </c>
      <c r="O43" s="4">
        <v>0</v>
      </c>
      <c r="Q43" s="4">
        <v>9235922176</v>
      </c>
    </row>
    <row r="44" spans="1:17">
      <c r="A44" s="1" t="s">
        <v>210</v>
      </c>
      <c r="C44" s="4">
        <v>90648663250</v>
      </c>
      <c r="E44" s="4">
        <v>0</v>
      </c>
      <c r="G44" s="4">
        <v>0</v>
      </c>
      <c r="I44" s="4">
        <v>90648663250</v>
      </c>
      <c r="K44" s="4">
        <v>181876562535</v>
      </c>
      <c r="M44" s="4">
        <v>178173137124</v>
      </c>
      <c r="O44" s="4">
        <v>0</v>
      </c>
      <c r="Q44" s="4">
        <v>360049699659</v>
      </c>
    </row>
    <row r="45" spans="1:17">
      <c r="A45" s="1" t="s">
        <v>190</v>
      </c>
      <c r="C45" s="4">
        <v>57398572326</v>
      </c>
      <c r="E45" s="4">
        <v>23070782140</v>
      </c>
      <c r="G45" s="4">
        <v>0</v>
      </c>
      <c r="I45" s="4">
        <v>80469354466</v>
      </c>
      <c r="K45" s="4">
        <v>118398356353</v>
      </c>
      <c r="M45" s="4">
        <v>44313162040</v>
      </c>
      <c r="O45" s="4">
        <v>0</v>
      </c>
      <c r="Q45" s="4">
        <v>162711518393</v>
      </c>
    </row>
    <row r="46" spans="1:17">
      <c r="A46" s="1" t="s">
        <v>149</v>
      </c>
      <c r="C46" s="4">
        <v>33807479901</v>
      </c>
      <c r="E46" s="4">
        <v>1811299917</v>
      </c>
      <c r="G46" s="4">
        <v>0</v>
      </c>
      <c r="I46" s="4">
        <v>35618779818</v>
      </c>
      <c r="K46" s="4">
        <v>66527902570</v>
      </c>
      <c r="M46" s="4">
        <v>3624594658</v>
      </c>
      <c r="O46" s="4">
        <v>0</v>
      </c>
      <c r="Q46" s="4">
        <v>70152497228</v>
      </c>
    </row>
    <row r="47" spans="1:17">
      <c r="A47" s="1" t="s">
        <v>81</v>
      </c>
      <c r="C47" s="4">
        <v>75169753736</v>
      </c>
      <c r="E47" s="4">
        <v>34111704568</v>
      </c>
      <c r="G47" s="4">
        <v>0</v>
      </c>
      <c r="I47" s="4">
        <v>109281458304</v>
      </c>
      <c r="K47" s="4">
        <v>148093150687</v>
      </c>
      <c r="M47" s="4">
        <v>68223409136</v>
      </c>
      <c r="O47" s="4">
        <v>0</v>
      </c>
      <c r="Q47" s="4">
        <v>216316559823</v>
      </c>
    </row>
    <row r="48" spans="1:17">
      <c r="A48" s="1" t="s">
        <v>187</v>
      </c>
      <c r="C48" s="4">
        <v>112990075420</v>
      </c>
      <c r="E48" s="4">
        <v>30823230303</v>
      </c>
      <c r="G48" s="4">
        <v>0</v>
      </c>
      <c r="I48" s="4">
        <v>143813305723</v>
      </c>
      <c r="K48" s="4">
        <v>224670212406</v>
      </c>
      <c r="M48" s="4">
        <v>-175200653711</v>
      </c>
      <c r="O48" s="4">
        <v>0</v>
      </c>
      <c r="Q48" s="4">
        <v>49469558695</v>
      </c>
    </row>
    <row r="49" spans="1:17">
      <c r="A49" s="1" t="s">
        <v>252</v>
      </c>
      <c r="C49" s="4">
        <v>82526134625</v>
      </c>
      <c r="E49" s="4">
        <v>0</v>
      </c>
      <c r="G49" s="4">
        <v>0</v>
      </c>
      <c r="I49" s="4">
        <v>82526134625</v>
      </c>
      <c r="K49" s="4">
        <v>169310826855</v>
      </c>
      <c r="M49" s="4">
        <v>0</v>
      </c>
      <c r="O49" s="4">
        <v>0</v>
      </c>
      <c r="Q49" s="4">
        <v>169310826855</v>
      </c>
    </row>
    <row r="50" spans="1:17">
      <c r="A50" s="1" t="s">
        <v>155</v>
      </c>
      <c r="C50" s="4">
        <v>55806464706</v>
      </c>
      <c r="E50" s="4">
        <v>14415666656</v>
      </c>
      <c r="G50" s="4">
        <v>0</v>
      </c>
      <c r="I50" s="4">
        <v>70222131362</v>
      </c>
      <c r="K50" s="4">
        <v>105909167820</v>
      </c>
      <c r="M50" s="4">
        <v>28045840298</v>
      </c>
      <c r="O50" s="4">
        <v>0</v>
      </c>
      <c r="Q50" s="4">
        <v>133955008118</v>
      </c>
    </row>
    <row r="51" spans="1:17">
      <c r="A51" s="1" t="s">
        <v>146</v>
      </c>
      <c r="C51" s="4">
        <v>6657139306</v>
      </c>
      <c r="E51" s="4">
        <v>948563242</v>
      </c>
      <c r="G51" s="4">
        <v>0</v>
      </c>
      <c r="I51" s="4">
        <v>7605702548</v>
      </c>
      <c r="K51" s="4">
        <v>13451153005</v>
      </c>
      <c r="M51" s="4">
        <v>1908376048</v>
      </c>
      <c r="O51" s="4">
        <v>0</v>
      </c>
      <c r="Q51" s="4">
        <v>15359529053</v>
      </c>
    </row>
    <row r="52" spans="1:17">
      <c r="A52" s="1" t="s">
        <v>249</v>
      </c>
      <c r="C52" s="4">
        <v>4469177786</v>
      </c>
      <c r="E52" s="4">
        <v>0</v>
      </c>
      <c r="G52" s="4">
        <v>0</v>
      </c>
      <c r="I52" s="4">
        <v>4469177786</v>
      </c>
      <c r="K52" s="4">
        <v>9504726292</v>
      </c>
      <c r="M52" s="4">
        <v>1501141829</v>
      </c>
      <c r="O52" s="4">
        <v>0</v>
      </c>
      <c r="Q52" s="4">
        <v>11005868121</v>
      </c>
    </row>
    <row r="53" spans="1:17">
      <c r="A53" s="1" t="s">
        <v>69</v>
      </c>
      <c r="C53" s="4">
        <v>43898824598</v>
      </c>
      <c r="E53" s="4">
        <v>-11878892418</v>
      </c>
      <c r="G53" s="4">
        <v>0</v>
      </c>
      <c r="I53" s="4">
        <v>32019932180</v>
      </c>
      <c r="K53" s="4">
        <v>65823251363</v>
      </c>
      <c r="M53" s="4">
        <v>-11878892418</v>
      </c>
      <c r="O53" s="4">
        <v>0</v>
      </c>
      <c r="Q53" s="4">
        <v>53944358945</v>
      </c>
    </row>
    <row r="54" spans="1:17">
      <c r="A54" s="1" t="s">
        <v>198</v>
      </c>
      <c r="C54" s="4">
        <v>151726248079</v>
      </c>
      <c r="E54" s="4">
        <v>44238242911</v>
      </c>
      <c r="G54" s="4">
        <v>0</v>
      </c>
      <c r="I54" s="4">
        <v>195964490990</v>
      </c>
      <c r="K54" s="4">
        <v>298767046774</v>
      </c>
      <c r="M54" s="4">
        <v>88476485823</v>
      </c>
      <c r="O54" s="4">
        <v>0</v>
      </c>
      <c r="Q54" s="4">
        <v>387243532597</v>
      </c>
    </row>
    <row r="55" spans="1:17">
      <c r="A55" s="1" t="s">
        <v>195</v>
      </c>
      <c r="C55" s="4">
        <v>105752342808</v>
      </c>
      <c r="E55" s="4">
        <v>28076677577</v>
      </c>
      <c r="G55" s="4">
        <v>0</v>
      </c>
      <c r="I55" s="4">
        <v>133829020385</v>
      </c>
      <c r="K55" s="4">
        <v>204246857758</v>
      </c>
      <c r="M55" s="4">
        <v>57709434720</v>
      </c>
      <c r="O55" s="4">
        <v>0</v>
      </c>
      <c r="Q55" s="4">
        <v>261956292478</v>
      </c>
    </row>
    <row r="56" spans="1:17">
      <c r="A56" s="1" t="s">
        <v>75</v>
      </c>
      <c r="C56" s="4">
        <v>120247541272</v>
      </c>
      <c r="E56" s="4">
        <v>32996566914</v>
      </c>
      <c r="G56" s="4">
        <v>0</v>
      </c>
      <c r="I56" s="4">
        <v>153244108186</v>
      </c>
      <c r="K56" s="4">
        <v>246874952230</v>
      </c>
      <c r="M56" s="4">
        <v>65993133827</v>
      </c>
      <c r="O56" s="4">
        <v>0</v>
      </c>
      <c r="Q56" s="4">
        <v>312868086057</v>
      </c>
    </row>
    <row r="57" spans="1:17">
      <c r="A57" s="1" t="s">
        <v>152</v>
      </c>
      <c r="C57" s="4">
        <v>110270573103</v>
      </c>
      <c r="E57" s="4">
        <v>33500736978</v>
      </c>
      <c r="G57" s="4">
        <v>0</v>
      </c>
      <c r="I57" s="4">
        <v>143771310081</v>
      </c>
      <c r="K57" s="4">
        <v>217318605375</v>
      </c>
      <c r="M57" s="4">
        <v>67001474685</v>
      </c>
      <c r="O57" s="4">
        <v>0</v>
      </c>
      <c r="Q57" s="4">
        <v>284320080060</v>
      </c>
    </row>
    <row r="58" spans="1:17">
      <c r="A58" s="1" t="s">
        <v>90</v>
      </c>
      <c r="C58" s="4">
        <v>64940741881</v>
      </c>
      <c r="E58" s="4">
        <v>12662176121</v>
      </c>
      <c r="G58" s="4">
        <v>0</v>
      </c>
      <c r="I58" s="4">
        <v>77602918002</v>
      </c>
      <c r="K58" s="4">
        <v>130106101378</v>
      </c>
      <c r="M58" s="4">
        <v>25096950255</v>
      </c>
      <c r="O58" s="4">
        <v>0</v>
      </c>
      <c r="Q58" s="4">
        <v>155203051633</v>
      </c>
    </row>
    <row r="59" spans="1:17">
      <c r="A59" s="1" t="s">
        <v>248</v>
      </c>
      <c r="C59" s="4">
        <v>1910005298</v>
      </c>
      <c r="E59" s="4">
        <v>0</v>
      </c>
      <c r="G59" s="4">
        <v>0</v>
      </c>
      <c r="I59" s="4">
        <v>1910005298</v>
      </c>
      <c r="K59" s="4">
        <v>3764837660</v>
      </c>
      <c r="M59" s="4">
        <v>0</v>
      </c>
      <c r="O59" s="4">
        <v>0</v>
      </c>
      <c r="Q59" s="4">
        <v>3764837660</v>
      </c>
    </row>
    <row r="60" spans="1:17">
      <c r="A60" s="1" t="s">
        <v>245</v>
      </c>
      <c r="C60" s="4">
        <v>2610113070</v>
      </c>
      <c r="E60" s="4">
        <v>0</v>
      </c>
      <c r="G60" s="4">
        <v>0</v>
      </c>
      <c r="I60" s="4">
        <v>2610113070</v>
      </c>
      <c r="K60" s="4">
        <v>5145190948</v>
      </c>
      <c r="M60" s="4">
        <v>0</v>
      </c>
      <c r="O60" s="4">
        <v>0</v>
      </c>
      <c r="Q60" s="4">
        <v>5145190948</v>
      </c>
    </row>
    <row r="61" spans="1:17">
      <c r="A61" s="1" t="s">
        <v>242</v>
      </c>
      <c r="C61" s="4">
        <v>1950824175</v>
      </c>
      <c r="E61" s="4">
        <v>0</v>
      </c>
      <c r="G61" s="4">
        <v>0</v>
      </c>
      <c r="I61" s="4">
        <v>1950824175</v>
      </c>
      <c r="K61" s="4">
        <v>3846778564</v>
      </c>
      <c r="M61" s="4">
        <v>0</v>
      </c>
      <c r="O61" s="4">
        <v>0</v>
      </c>
      <c r="Q61" s="4">
        <v>3846778564</v>
      </c>
    </row>
    <row r="62" spans="1:17">
      <c r="A62" s="1" t="s">
        <v>255</v>
      </c>
      <c r="C62" s="4">
        <v>15061541637</v>
      </c>
      <c r="E62" s="4">
        <v>0</v>
      </c>
      <c r="G62" s="4">
        <v>0</v>
      </c>
      <c r="I62" s="4">
        <v>15061541637</v>
      </c>
      <c r="K62" s="4">
        <v>29723604054</v>
      </c>
      <c r="M62" s="4">
        <v>11267502555</v>
      </c>
      <c r="O62" s="4">
        <v>0</v>
      </c>
      <c r="Q62" s="4">
        <v>40991106609</v>
      </c>
    </row>
    <row r="63" spans="1:17">
      <c r="A63" s="1" t="s">
        <v>258</v>
      </c>
      <c r="C63" s="4">
        <v>105684106041</v>
      </c>
      <c r="E63" s="4">
        <v>0</v>
      </c>
      <c r="G63" s="4">
        <v>0</v>
      </c>
      <c r="I63" s="4">
        <v>105684106041</v>
      </c>
      <c r="K63" s="4">
        <v>210250805718</v>
      </c>
      <c r="M63" s="4">
        <v>199744309534</v>
      </c>
      <c r="O63" s="4">
        <v>0</v>
      </c>
      <c r="Q63" s="4">
        <v>409995115252</v>
      </c>
    </row>
    <row r="64" spans="1:17">
      <c r="A64" s="1" t="s">
        <v>84</v>
      </c>
      <c r="C64" s="4">
        <v>73975511776</v>
      </c>
      <c r="E64" s="4">
        <v>23131051137</v>
      </c>
      <c r="G64" s="4">
        <v>0</v>
      </c>
      <c r="I64" s="4">
        <v>97106562913</v>
      </c>
      <c r="K64" s="4">
        <v>149094689858</v>
      </c>
      <c r="M64" s="4">
        <v>45513638779</v>
      </c>
      <c r="O64" s="4">
        <v>0</v>
      </c>
      <c r="Q64" s="4">
        <v>194608328637</v>
      </c>
    </row>
    <row r="65" spans="1:17">
      <c r="A65" s="1" t="s">
        <v>168</v>
      </c>
      <c r="C65" s="4">
        <v>32507926735</v>
      </c>
      <c r="E65" s="4">
        <v>8879075723</v>
      </c>
      <c r="G65" s="4">
        <v>0</v>
      </c>
      <c r="I65" s="4">
        <v>41387002458</v>
      </c>
      <c r="K65" s="4">
        <v>66133497505</v>
      </c>
      <c r="M65" s="4">
        <v>17758151445</v>
      </c>
      <c r="O65" s="4">
        <v>0</v>
      </c>
      <c r="Q65" s="4">
        <v>83891648950</v>
      </c>
    </row>
    <row r="66" spans="1:17">
      <c r="A66" s="1" t="s">
        <v>165</v>
      </c>
      <c r="C66" s="4">
        <v>84188459770</v>
      </c>
      <c r="E66" s="4">
        <v>18932730585</v>
      </c>
      <c r="G66" s="4">
        <v>0</v>
      </c>
      <c r="I66" s="4">
        <v>103121190355</v>
      </c>
      <c r="K66" s="4">
        <v>171271374519</v>
      </c>
      <c r="M66" s="4">
        <v>37865460651</v>
      </c>
      <c r="O66" s="4">
        <v>0</v>
      </c>
      <c r="Q66" s="4">
        <v>209136835170</v>
      </c>
    </row>
    <row r="67" spans="1:17">
      <c r="A67" s="1" t="s">
        <v>239</v>
      </c>
      <c r="C67" s="4">
        <v>210749157</v>
      </c>
      <c r="E67" s="4">
        <v>0</v>
      </c>
      <c r="G67" s="4">
        <v>0</v>
      </c>
      <c r="I67" s="4">
        <v>210749157</v>
      </c>
      <c r="K67" s="4">
        <v>448383117</v>
      </c>
      <c r="M67" s="4">
        <v>0</v>
      </c>
      <c r="O67" s="4">
        <v>0</v>
      </c>
      <c r="Q67" s="4">
        <v>448383117</v>
      </c>
    </row>
    <row r="68" spans="1:17">
      <c r="A68" s="1" t="s">
        <v>186</v>
      </c>
      <c r="C68" s="4">
        <v>43441034323</v>
      </c>
      <c r="E68" s="4">
        <v>5653781007</v>
      </c>
      <c r="G68" s="4">
        <v>0</v>
      </c>
      <c r="I68" s="4">
        <v>49094815330</v>
      </c>
      <c r="K68" s="4">
        <v>88370087970</v>
      </c>
      <c r="M68" s="4">
        <v>11267892452</v>
      </c>
      <c r="O68" s="4">
        <v>0</v>
      </c>
      <c r="Q68" s="4">
        <v>99637980422</v>
      </c>
    </row>
    <row r="69" spans="1:17">
      <c r="A69" s="1" t="s">
        <v>184</v>
      </c>
      <c r="C69" s="4">
        <v>57776575650</v>
      </c>
      <c r="E69" s="4">
        <v>20537496923</v>
      </c>
      <c r="G69" s="4">
        <v>0</v>
      </c>
      <c r="I69" s="4">
        <v>78314072573</v>
      </c>
      <c r="K69" s="4">
        <v>117532216999</v>
      </c>
      <c r="M69" s="4">
        <v>40348701144</v>
      </c>
      <c r="O69" s="4">
        <v>0</v>
      </c>
      <c r="Q69" s="4">
        <v>157880918143</v>
      </c>
    </row>
    <row r="70" spans="1:17">
      <c r="A70" s="1" t="s">
        <v>162</v>
      </c>
      <c r="C70" s="4">
        <v>51258576480</v>
      </c>
      <c r="E70" s="4">
        <v>16532557595</v>
      </c>
      <c r="G70" s="4">
        <v>0</v>
      </c>
      <c r="I70" s="4">
        <v>67791134075</v>
      </c>
      <c r="K70" s="4">
        <v>100988398335</v>
      </c>
      <c r="M70" s="4">
        <v>33065115189</v>
      </c>
      <c r="O70" s="4">
        <v>0</v>
      </c>
      <c r="Q70" s="4">
        <v>134053513524</v>
      </c>
    </row>
    <row r="71" spans="1:17">
      <c r="A71" s="1" t="s">
        <v>78</v>
      </c>
      <c r="C71" s="4">
        <v>50462118512</v>
      </c>
      <c r="E71" s="4">
        <v>17175195844</v>
      </c>
      <c r="G71" s="4">
        <v>0</v>
      </c>
      <c r="I71" s="4">
        <v>67637314356</v>
      </c>
      <c r="K71" s="4">
        <v>103118731797</v>
      </c>
      <c r="M71" s="4">
        <v>34350391687</v>
      </c>
      <c r="O71" s="4">
        <v>0</v>
      </c>
      <c r="Q71" s="4">
        <v>137469123484</v>
      </c>
    </row>
    <row r="72" spans="1:17">
      <c r="A72" s="1" t="s">
        <v>116</v>
      </c>
      <c r="C72" s="4">
        <v>0</v>
      </c>
      <c r="E72" s="4">
        <v>0</v>
      </c>
      <c r="G72" s="4">
        <v>0</v>
      </c>
      <c r="I72" s="4">
        <v>0</v>
      </c>
      <c r="K72" s="4">
        <v>0</v>
      </c>
      <c r="M72" s="4">
        <v>35716560198</v>
      </c>
      <c r="O72" s="4">
        <v>0</v>
      </c>
      <c r="Q72" s="4">
        <v>35716560198</v>
      </c>
    </row>
    <row r="73" spans="1:17">
      <c r="A73" s="1" t="s">
        <v>93</v>
      </c>
      <c r="C73" s="4">
        <v>0</v>
      </c>
      <c r="E73" s="4">
        <v>0</v>
      </c>
      <c r="G73" s="4">
        <v>0</v>
      </c>
      <c r="I73" s="4">
        <v>0</v>
      </c>
      <c r="K73" s="4">
        <v>0</v>
      </c>
      <c r="M73" s="4">
        <v>16191161811</v>
      </c>
      <c r="O73" s="4">
        <v>0</v>
      </c>
      <c r="Q73" s="4">
        <v>16191161811</v>
      </c>
    </row>
    <row r="74" spans="1:17">
      <c r="A74" s="1" t="s">
        <v>111</v>
      </c>
      <c r="C74" s="4">
        <v>0</v>
      </c>
      <c r="E74" s="4">
        <v>79958941878</v>
      </c>
      <c r="G74" s="4">
        <v>0</v>
      </c>
      <c r="I74" s="4">
        <v>79958941878</v>
      </c>
      <c r="K74" s="4">
        <v>0</v>
      </c>
      <c r="M74" s="4">
        <v>149610030361</v>
      </c>
      <c r="O74" s="4">
        <v>0</v>
      </c>
      <c r="Q74" s="4">
        <v>149610030361</v>
      </c>
    </row>
    <row r="75" spans="1:17">
      <c r="A75" s="1" t="s">
        <v>62</v>
      </c>
      <c r="C75" s="4">
        <v>0</v>
      </c>
      <c r="E75" s="4">
        <v>-289221367133</v>
      </c>
      <c r="G75" s="4">
        <v>0</v>
      </c>
      <c r="I75" s="4">
        <v>-289221367133</v>
      </c>
      <c r="K75" s="4">
        <v>0</v>
      </c>
      <c r="M75" s="4">
        <v>-289835151912</v>
      </c>
      <c r="O75" s="4">
        <v>0</v>
      </c>
      <c r="Q75" s="4">
        <v>-289835151912</v>
      </c>
    </row>
    <row r="76" spans="1:17">
      <c r="A76" s="1" t="s">
        <v>108</v>
      </c>
      <c r="C76" s="4">
        <v>0</v>
      </c>
      <c r="E76" s="4">
        <v>233588687470</v>
      </c>
      <c r="G76" s="4">
        <v>0</v>
      </c>
      <c r="I76" s="4">
        <v>233588687470</v>
      </c>
      <c r="K76" s="4">
        <v>0</v>
      </c>
      <c r="M76" s="4">
        <v>344004824798</v>
      </c>
      <c r="O76" s="4">
        <v>0</v>
      </c>
      <c r="Q76" s="4">
        <v>344004824798</v>
      </c>
    </row>
    <row r="77" spans="1:17">
      <c r="A77" s="1" t="s">
        <v>66</v>
      </c>
      <c r="C77" s="4">
        <v>0</v>
      </c>
      <c r="E77" s="4">
        <v>61143990013</v>
      </c>
      <c r="G77" s="4">
        <v>0</v>
      </c>
      <c r="I77" s="4">
        <v>61143990013</v>
      </c>
      <c r="K77" s="4">
        <v>0</v>
      </c>
      <c r="M77" s="4">
        <v>121243890934</v>
      </c>
      <c r="O77" s="4">
        <v>0</v>
      </c>
      <c r="Q77" s="4">
        <v>121243890934</v>
      </c>
    </row>
    <row r="78" spans="1:17">
      <c r="A78" s="1" t="s">
        <v>102</v>
      </c>
      <c r="C78" s="4">
        <v>0</v>
      </c>
      <c r="E78" s="4">
        <v>23436763717</v>
      </c>
      <c r="G78" s="4">
        <v>0</v>
      </c>
      <c r="I78" s="4">
        <v>23436763717</v>
      </c>
      <c r="K78" s="4">
        <v>0</v>
      </c>
      <c r="M78" s="4">
        <v>49876239492</v>
      </c>
      <c r="O78" s="4">
        <v>0</v>
      </c>
      <c r="Q78" s="4">
        <v>49876239492</v>
      </c>
    </row>
    <row r="79" spans="1:17">
      <c r="A79" s="1" t="s">
        <v>127</v>
      </c>
      <c r="C79" s="4">
        <v>0</v>
      </c>
      <c r="E79" s="4">
        <v>17250050765</v>
      </c>
      <c r="G79" s="4">
        <v>0</v>
      </c>
      <c r="I79" s="4">
        <v>17250050765</v>
      </c>
      <c r="K79" s="4">
        <v>0</v>
      </c>
      <c r="M79" s="4">
        <v>18863130187</v>
      </c>
      <c r="O79" s="4">
        <v>0</v>
      </c>
      <c r="Q79" s="4">
        <v>18863130187</v>
      </c>
    </row>
    <row r="80" spans="1:17">
      <c r="A80" s="1" t="s">
        <v>143</v>
      </c>
      <c r="C80" s="4">
        <v>0</v>
      </c>
      <c r="E80" s="4">
        <v>2226603716</v>
      </c>
      <c r="G80" s="4">
        <v>0</v>
      </c>
      <c r="I80" s="4">
        <v>2226603716</v>
      </c>
      <c r="K80" s="4">
        <v>0</v>
      </c>
      <c r="M80" s="4">
        <v>2507644728</v>
      </c>
      <c r="O80" s="4">
        <v>0</v>
      </c>
      <c r="Q80" s="4">
        <v>2507644728</v>
      </c>
    </row>
    <row r="81" spans="1:17">
      <c r="A81" s="1" t="s">
        <v>123</v>
      </c>
      <c r="C81" s="4">
        <v>0</v>
      </c>
      <c r="E81" s="4">
        <v>6012354892</v>
      </c>
      <c r="G81" s="4">
        <v>0</v>
      </c>
      <c r="I81" s="4">
        <v>6012354892</v>
      </c>
      <c r="K81" s="4">
        <v>0</v>
      </c>
      <c r="M81" s="4">
        <v>9458204446</v>
      </c>
      <c r="O81" s="4">
        <v>0</v>
      </c>
      <c r="Q81" s="4">
        <v>9458204446</v>
      </c>
    </row>
    <row r="82" spans="1:17">
      <c r="A82" s="1" t="s">
        <v>263</v>
      </c>
      <c r="C82" s="4">
        <v>0</v>
      </c>
      <c r="E82" s="4">
        <v>-606293500</v>
      </c>
      <c r="G82" s="4">
        <v>0</v>
      </c>
      <c r="I82" s="4">
        <v>-606293500</v>
      </c>
      <c r="K82" s="4">
        <v>0</v>
      </c>
      <c r="M82" s="4">
        <v>-606293500</v>
      </c>
      <c r="O82" s="4">
        <v>0</v>
      </c>
      <c r="Q82" s="4">
        <v>-606293500</v>
      </c>
    </row>
    <row r="83" spans="1:17">
      <c r="A83" s="1" t="s">
        <v>126</v>
      </c>
      <c r="C83" s="4">
        <v>0</v>
      </c>
      <c r="E83" s="4">
        <v>15002634625</v>
      </c>
      <c r="G83" s="4">
        <v>0</v>
      </c>
      <c r="I83" s="4">
        <v>15002634625</v>
      </c>
      <c r="K83" s="4">
        <v>0</v>
      </c>
      <c r="M83" s="4">
        <v>34204642539</v>
      </c>
      <c r="O83" s="4">
        <v>0</v>
      </c>
      <c r="Q83" s="4">
        <v>34204642539</v>
      </c>
    </row>
    <row r="84" spans="1:17">
      <c r="A84" s="1" t="s">
        <v>271</v>
      </c>
      <c r="C84" s="4">
        <v>0</v>
      </c>
      <c r="E84" s="4">
        <v>18101224245</v>
      </c>
      <c r="G84" s="4">
        <v>0</v>
      </c>
      <c r="I84" s="4">
        <v>18101224245</v>
      </c>
      <c r="K84" s="4">
        <v>0</v>
      </c>
      <c r="M84" s="4">
        <v>18101224245</v>
      </c>
      <c r="O84" s="4">
        <v>0</v>
      </c>
      <c r="Q84" s="4">
        <v>18101224245</v>
      </c>
    </row>
    <row r="85" spans="1:17">
      <c r="A85" s="1" t="s">
        <v>138</v>
      </c>
      <c r="C85" s="4">
        <v>0</v>
      </c>
      <c r="E85" s="4">
        <v>6472319316</v>
      </c>
      <c r="G85" s="4">
        <v>0</v>
      </c>
      <c r="I85" s="4">
        <v>6472319316</v>
      </c>
      <c r="K85" s="4">
        <v>0</v>
      </c>
      <c r="M85" s="4">
        <v>8782399200</v>
      </c>
      <c r="O85" s="4">
        <v>0</v>
      </c>
      <c r="Q85" s="4">
        <v>8782399200</v>
      </c>
    </row>
    <row r="86" spans="1:17">
      <c r="A86" s="1" t="s">
        <v>99</v>
      </c>
      <c r="C86" s="4">
        <v>0</v>
      </c>
      <c r="E86" s="4">
        <v>2382947658</v>
      </c>
      <c r="G86" s="4">
        <v>0</v>
      </c>
      <c r="I86" s="4">
        <v>2382947658</v>
      </c>
      <c r="K86" s="4">
        <v>0</v>
      </c>
      <c r="M86" s="4">
        <v>3729309577</v>
      </c>
      <c r="O86" s="4">
        <v>0</v>
      </c>
      <c r="Q86" s="4">
        <v>3729309577</v>
      </c>
    </row>
    <row r="87" spans="1:17">
      <c r="A87" s="1" t="s">
        <v>135</v>
      </c>
      <c r="C87" s="4">
        <v>0</v>
      </c>
      <c r="E87" s="4">
        <v>19519877335</v>
      </c>
      <c r="G87" s="4">
        <v>0</v>
      </c>
      <c r="I87" s="4">
        <v>19519877335</v>
      </c>
      <c r="K87" s="4">
        <v>0</v>
      </c>
      <c r="M87" s="4">
        <v>107222590377</v>
      </c>
      <c r="O87" s="4">
        <v>0</v>
      </c>
      <c r="Q87" s="4">
        <v>107222590377</v>
      </c>
    </row>
    <row r="88" spans="1:17">
      <c r="A88" s="1" t="s">
        <v>132</v>
      </c>
      <c r="C88" s="4">
        <v>0</v>
      </c>
      <c r="E88" s="4">
        <v>84451846294</v>
      </c>
      <c r="G88" s="4">
        <v>0</v>
      </c>
      <c r="I88" s="4">
        <v>84451846294</v>
      </c>
      <c r="K88" s="4">
        <v>0</v>
      </c>
      <c r="M88" s="4">
        <v>188404253682</v>
      </c>
      <c r="O88" s="4">
        <v>0</v>
      </c>
      <c r="Q88" s="4">
        <v>188404253682</v>
      </c>
    </row>
    <row r="89" spans="1:17">
      <c r="A89" s="1" t="s">
        <v>140</v>
      </c>
      <c r="C89" s="4">
        <v>0</v>
      </c>
      <c r="E89" s="4">
        <v>14009683184</v>
      </c>
      <c r="G89" s="4">
        <v>0</v>
      </c>
      <c r="I89" s="4">
        <v>14009683184</v>
      </c>
      <c r="K89" s="4">
        <v>0</v>
      </c>
      <c r="M89" s="4">
        <v>42005944222</v>
      </c>
      <c r="O89" s="4">
        <v>0</v>
      </c>
      <c r="Q89" s="4">
        <v>42005944222</v>
      </c>
    </row>
    <row r="90" spans="1:17">
      <c r="A90" s="1" t="s">
        <v>96</v>
      </c>
      <c r="C90" s="4">
        <v>0</v>
      </c>
      <c r="E90" s="4">
        <v>4924520017</v>
      </c>
      <c r="G90" s="4">
        <v>0</v>
      </c>
      <c r="I90" s="4">
        <v>4924520017</v>
      </c>
      <c r="K90" s="4">
        <v>0</v>
      </c>
      <c r="M90" s="4">
        <v>5478148543</v>
      </c>
      <c r="O90" s="4">
        <v>0</v>
      </c>
      <c r="Q90" s="4">
        <v>5478148543</v>
      </c>
    </row>
    <row r="91" spans="1:17">
      <c r="A91" s="1" t="s">
        <v>130</v>
      </c>
      <c r="C91" s="4">
        <v>0</v>
      </c>
      <c r="E91" s="4">
        <v>975062826</v>
      </c>
      <c r="G91" s="4">
        <v>0</v>
      </c>
      <c r="I91" s="4">
        <v>975062826</v>
      </c>
      <c r="K91" s="4">
        <v>0</v>
      </c>
      <c r="M91" s="4">
        <v>1991147451</v>
      </c>
      <c r="O91" s="4">
        <v>0</v>
      </c>
      <c r="Q91" s="4">
        <v>1991147451</v>
      </c>
    </row>
    <row r="92" spans="1:17">
      <c r="A92" s="1" t="s">
        <v>433</v>
      </c>
      <c r="C92" s="4">
        <v>1268890000</v>
      </c>
      <c r="E92" s="1">
        <v>0</v>
      </c>
      <c r="F92" s="4"/>
      <c r="G92" s="4">
        <v>0</v>
      </c>
      <c r="H92" s="4"/>
      <c r="I92" s="4">
        <v>1268890000</v>
      </c>
      <c r="K92" s="4">
        <v>380000000000</v>
      </c>
      <c r="M92" s="1">
        <v>0</v>
      </c>
      <c r="O92" s="4">
        <v>0</v>
      </c>
      <c r="Q92" s="4">
        <v>380000000000</v>
      </c>
    </row>
    <row r="93" spans="1:17">
      <c r="A93" s="1" t="s">
        <v>62</v>
      </c>
      <c r="C93" s="4">
        <v>380000000000</v>
      </c>
      <c r="E93" s="1">
        <v>0</v>
      </c>
      <c r="F93" s="4"/>
      <c r="G93" s="4">
        <v>0</v>
      </c>
      <c r="H93" s="4"/>
      <c r="I93" s="4">
        <v>380000000000</v>
      </c>
      <c r="K93" s="4">
        <v>43712779891</v>
      </c>
      <c r="M93" s="1">
        <v>0</v>
      </c>
      <c r="O93" s="4">
        <v>0</v>
      </c>
      <c r="Q93" s="4">
        <v>43712779891</v>
      </c>
    </row>
    <row r="94" spans="1:17">
      <c r="A94" s="1" t="s">
        <v>429</v>
      </c>
      <c r="C94" s="4">
        <v>43712779891</v>
      </c>
      <c r="E94" s="1">
        <v>0</v>
      </c>
      <c r="F94" s="4"/>
      <c r="G94" s="4">
        <v>0</v>
      </c>
      <c r="H94" s="4"/>
      <c r="I94" s="4">
        <v>43712779891</v>
      </c>
      <c r="K94" s="4">
        <v>26145098045</v>
      </c>
      <c r="M94" s="1">
        <v>0</v>
      </c>
      <c r="O94" s="4">
        <v>0</v>
      </c>
      <c r="Q94" s="4">
        <v>26145098045</v>
      </c>
    </row>
    <row r="95" spans="1:17">
      <c r="A95" s="1" t="s">
        <v>430</v>
      </c>
      <c r="C95" s="4">
        <v>13294117650</v>
      </c>
      <c r="E95" s="1">
        <v>0</v>
      </c>
      <c r="F95" s="4"/>
      <c r="G95" s="4">
        <v>0</v>
      </c>
      <c r="H95" s="4"/>
      <c r="I95" s="4">
        <v>13294117650</v>
      </c>
      <c r="K95" s="4">
        <v>2920492164</v>
      </c>
      <c r="M95" s="1">
        <v>0</v>
      </c>
      <c r="O95" s="4">
        <v>0</v>
      </c>
      <c r="Q95" s="4">
        <v>2920492164</v>
      </c>
    </row>
    <row r="96" spans="1:17">
      <c r="A96" s="1" t="s">
        <v>431</v>
      </c>
      <c r="C96" s="4">
        <v>2920492164</v>
      </c>
      <c r="E96" s="1">
        <v>0</v>
      </c>
      <c r="F96" s="4"/>
      <c r="G96" s="4">
        <v>0</v>
      </c>
      <c r="H96" s="4"/>
      <c r="I96" s="4">
        <v>2920492164</v>
      </c>
      <c r="K96" s="4">
        <v>2537780000</v>
      </c>
      <c r="M96" s="1">
        <v>0</v>
      </c>
      <c r="O96" s="4">
        <v>0</v>
      </c>
      <c r="Q96" s="4">
        <v>2537780000</v>
      </c>
    </row>
    <row r="97" spans="3:17" ht="22.5" thickBot="1">
      <c r="C97" s="5">
        <f>SUM(C8:C96)</f>
        <v>3839697992292</v>
      </c>
      <c r="E97" s="5">
        <f>SUM(E8:E96)</f>
        <v>366475913902</v>
      </c>
      <c r="G97" s="5">
        <f>SUM(G8:G96)</f>
        <v>1326436812755</v>
      </c>
      <c r="I97" s="5">
        <f>SUM(I8:I96)</f>
        <v>5532610718949</v>
      </c>
      <c r="K97" s="5">
        <f>SUM(K8:K96)</f>
        <v>6956817297668</v>
      </c>
      <c r="M97" s="5">
        <f>SUM(M8:M96)</f>
        <v>1659224621815</v>
      </c>
      <c r="O97" s="5">
        <f>SUM(O8:O96)</f>
        <v>2133175665564</v>
      </c>
      <c r="Q97" s="5">
        <f>SUM(Q8:Q96)</f>
        <v>10749217585047</v>
      </c>
    </row>
    <row r="98" spans="3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2"/>
  <sheetViews>
    <sheetView rightToLeft="1" topLeftCell="A16" workbookViewId="0">
      <selection activeCell="C41" sqref="C41"/>
    </sheetView>
  </sheetViews>
  <sheetFormatPr defaultRowHeight="21.75"/>
  <cols>
    <col min="1" max="1" width="28.7109375" style="1" bestFit="1" customWidth="1"/>
    <col min="2" max="2" width="1" style="1" customWidth="1"/>
    <col min="3" max="3" width="25" style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</row>
    <row r="3" spans="1:11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  <c r="F3" s="12" t="s">
        <v>393</v>
      </c>
      <c r="G3" s="12" t="s">
        <v>393</v>
      </c>
      <c r="H3" s="12" t="s">
        <v>393</v>
      </c>
      <c r="I3" s="12" t="s">
        <v>393</v>
      </c>
      <c r="J3" s="12" t="s">
        <v>393</v>
      </c>
      <c r="K3" s="12" t="s">
        <v>393</v>
      </c>
    </row>
    <row r="4" spans="1:11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</row>
    <row r="6" spans="1:11" ht="22.5">
      <c r="A6" s="11" t="s">
        <v>420</v>
      </c>
      <c r="B6" s="11" t="s">
        <v>420</v>
      </c>
      <c r="C6" s="11" t="s">
        <v>420</v>
      </c>
      <c r="E6" s="11" t="s">
        <v>395</v>
      </c>
      <c r="F6" s="11" t="s">
        <v>395</v>
      </c>
      <c r="G6" s="11" t="s">
        <v>395</v>
      </c>
      <c r="I6" s="11" t="s">
        <v>396</v>
      </c>
      <c r="J6" s="11" t="s">
        <v>396</v>
      </c>
      <c r="K6" s="11" t="s">
        <v>396</v>
      </c>
    </row>
    <row r="7" spans="1:11" ht="22.5">
      <c r="A7" s="11" t="s">
        <v>421</v>
      </c>
      <c r="C7" s="11" t="s">
        <v>331</v>
      </c>
      <c r="E7" s="11" t="s">
        <v>422</v>
      </c>
      <c r="G7" s="11" t="s">
        <v>423</v>
      </c>
      <c r="I7" s="11" t="s">
        <v>422</v>
      </c>
      <c r="K7" s="11" t="s">
        <v>423</v>
      </c>
    </row>
    <row r="8" spans="1:11">
      <c r="A8" s="1" t="s">
        <v>337</v>
      </c>
      <c r="C8" s="1" t="s">
        <v>338</v>
      </c>
      <c r="E8" s="4">
        <v>3727848927</v>
      </c>
      <c r="G8" s="6">
        <f>E8/$E$31</f>
        <v>2.6269420394344992E-3</v>
      </c>
      <c r="I8" s="4">
        <v>9522613329</v>
      </c>
      <c r="K8" s="6">
        <f>I8/$I$31</f>
        <v>5.0325241737376259E-3</v>
      </c>
    </row>
    <row r="9" spans="1:11">
      <c r="A9" s="1" t="s">
        <v>341</v>
      </c>
      <c r="C9" s="1" t="s">
        <v>342</v>
      </c>
      <c r="E9" s="4">
        <v>67247008089</v>
      </c>
      <c r="G9" s="6">
        <f t="shared" ref="G9:G30" si="0">E9/$E$31</f>
        <v>4.7387647953145158E-2</v>
      </c>
      <c r="I9" s="4">
        <v>99368153908</v>
      </c>
      <c r="K9" s="6">
        <f t="shared" ref="K9:K30" si="1">I9/$I$31</f>
        <v>5.2514222657637326E-2</v>
      </c>
    </row>
    <row r="10" spans="1:11">
      <c r="A10" s="1" t="s">
        <v>344</v>
      </c>
      <c r="C10" s="1" t="s">
        <v>345</v>
      </c>
      <c r="E10" s="4">
        <v>50703020968</v>
      </c>
      <c r="G10" s="6">
        <f t="shared" si="0"/>
        <v>3.5729424640165437E-2</v>
      </c>
      <c r="I10" s="4">
        <v>104607501420</v>
      </c>
      <c r="K10" s="6">
        <f t="shared" si="1"/>
        <v>5.5283120448378659E-2</v>
      </c>
    </row>
    <row r="11" spans="1:11">
      <c r="A11" s="1" t="s">
        <v>344</v>
      </c>
      <c r="C11" s="1" t="s">
        <v>347</v>
      </c>
      <c r="E11" s="4">
        <v>7108878599</v>
      </c>
      <c r="G11" s="6">
        <f t="shared" si="0"/>
        <v>5.0094873506523205E-3</v>
      </c>
      <c r="I11" s="4">
        <v>27419960242</v>
      </c>
      <c r="K11" s="6">
        <f t="shared" si="1"/>
        <v>1.449093940846599E-2</v>
      </c>
    </row>
    <row r="12" spans="1:11">
      <c r="A12" s="1" t="s">
        <v>344</v>
      </c>
      <c r="C12" s="1" t="s">
        <v>349</v>
      </c>
      <c r="E12" s="4">
        <v>20712328801</v>
      </c>
      <c r="G12" s="6">
        <f t="shared" si="0"/>
        <v>1.459557195782705E-2</v>
      </c>
      <c r="I12" s="4">
        <v>79890410992</v>
      </c>
      <c r="K12" s="6">
        <f t="shared" si="1"/>
        <v>4.2220597505799887E-2</v>
      </c>
    </row>
    <row r="13" spans="1:11">
      <c r="A13" s="1" t="s">
        <v>351</v>
      </c>
      <c r="C13" s="1" t="s">
        <v>352</v>
      </c>
      <c r="E13" s="4">
        <v>26415033592</v>
      </c>
      <c r="G13" s="6">
        <f t="shared" si="0"/>
        <v>1.861415619965634E-2</v>
      </c>
      <c r="I13" s="4">
        <v>59178082192</v>
      </c>
      <c r="K13" s="6">
        <f t="shared" si="1"/>
        <v>3.1274516658122739E-2</v>
      </c>
    </row>
    <row r="14" spans="1:11">
      <c r="A14" s="1" t="s">
        <v>354</v>
      </c>
      <c r="C14" s="1" t="s">
        <v>355</v>
      </c>
      <c r="E14" s="4">
        <v>26690838688</v>
      </c>
      <c r="G14" s="6">
        <f t="shared" si="0"/>
        <v>1.8808510642542988E-2</v>
      </c>
      <c r="I14" s="4">
        <v>59178082192</v>
      </c>
      <c r="K14" s="6">
        <f t="shared" si="1"/>
        <v>3.1274516658122739E-2</v>
      </c>
    </row>
    <row r="15" spans="1:11">
      <c r="A15" s="1" t="s">
        <v>354</v>
      </c>
      <c r="C15" s="1" t="s">
        <v>357</v>
      </c>
      <c r="E15" s="4">
        <v>2755</v>
      </c>
      <c r="G15" s="6">
        <f t="shared" si="0"/>
        <v>1.9413944771807664E-9</v>
      </c>
      <c r="I15" s="4">
        <v>13299</v>
      </c>
      <c r="K15" s="6">
        <f t="shared" si="1"/>
        <v>7.0282743480423314E-9</v>
      </c>
    </row>
    <row r="16" spans="1:11">
      <c r="A16" s="1" t="s">
        <v>351</v>
      </c>
      <c r="C16" s="1" t="s">
        <v>358</v>
      </c>
      <c r="E16" s="4">
        <v>40346696188</v>
      </c>
      <c r="G16" s="6">
        <f t="shared" si="0"/>
        <v>2.8431525644963148E-2</v>
      </c>
      <c r="I16" s="4">
        <v>88767123288</v>
      </c>
      <c r="K16" s="6">
        <f t="shared" si="1"/>
        <v>4.6911774987184109E-2</v>
      </c>
    </row>
    <row r="17" spans="1:11">
      <c r="A17" s="1" t="s">
        <v>354</v>
      </c>
      <c r="C17" s="1" t="s">
        <v>360</v>
      </c>
      <c r="E17" s="4">
        <v>40760853612</v>
      </c>
      <c r="G17" s="6">
        <f t="shared" si="0"/>
        <v>2.8723374260439378E-2</v>
      </c>
      <c r="I17" s="4">
        <v>88767123288</v>
      </c>
      <c r="K17" s="6">
        <f t="shared" si="1"/>
        <v>4.6911774987184109E-2</v>
      </c>
    </row>
    <row r="18" spans="1:11">
      <c r="A18" s="1" t="s">
        <v>362</v>
      </c>
      <c r="C18" s="1" t="s">
        <v>363</v>
      </c>
      <c r="E18" s="4">
        <v>54485617430</v>
      </c>
      <c r="G18" s="6">
        <f t="shared" si="0"/>
        <v>3.8394946193969541E-2</v>
      </c>
      <c r="I18" s="4">
        <v>118356164406</v>
      </c>
      <c r="K18" s="6">
        <f t="shared" si="1"/>
        <v>6.2549033327872067E-2</v>
      </c>
    </row>
    <row r="19" spans="1:11">
      <c r="A19" s="1" t="s">
        <v>365</v>
      </c>
      <c r="C19" s="1" t="s">
        <v>366</v>
      </c>
      <c r="E19" s="4">
        <v>59178082192</v>
      </c>
      <c r="G19" s="6">
        <f t="shared" si="0"/>
        <v>4.170163409716815E-2</v>
      </c>
      <c r="I19" s="4">
        <v>118356164384</v>
      </c>
      <c r="K19" s="6">
        <f t="shared" si="1"/>
        <v>6.2549033316245478E-2</v>
      </c>
    </row>
    <row r="20" spans="1:11">
      <c r="A20" s="1" t="s">
        <v>368</v>
      </c>
      <c r="C20" s="1" t="s">
        <v>369</v>
      </c>
      <c r="E20" s="4">
        <v>64109589041</v>
      </c>
      <c r="G20" s="6">
        <f t="shared" si="0"/>
        <v>4.5176770271697267E-2</v>
      </c>
      <c r="I20" s="4">
        <v>81205479452</v>
      </c>
      <c r="K20" s="6">
        <f t="shared" si="1"/>
        <v>4.291558674734719E-2</v>
      </c>
    </row>
    <row r="21" spans="1:11">
      <c r="A21" s="1" t="s">
        <v>344</v>
      </c>
      <c r="C21" s="1" t="s">
        <v>374</v>
      </c>
      <c r="E21" s="4">
        <v>217808219177</v>
      </c>
      <c r="G21" s="6">
        <f t="shared" si="0"/>
        <v>0.15348518105074616</v>
      </c>
      <c r="I21" s="4">
        <v>217808219177</v>
      </c>
      <c r="K21" s="6">
        <f t="shared" si="1"/>
        <v>0.11510759603237017</v>
      </c>
    </row>
    <row r="22" spans="1:11">
      <c r="A22" s="1" t="s">
        <v>375</v>
      </c>
      <c r="C22" s="1" t="s">
        <v>376</v>
      </c>
      <c r="E22" s="4">
        <v>320547945180</v>
      </c>
      <c r="G22" s="6">
        <f t="shared" si="0"/>
        <v>0.22588385134086933</v>
      </c>
      <c r="I22" s="4">
        <v>320547945180</v>
      </c>
      <c r="K22" s="6">
        <f t="shared" si="1"/>
        <v>0.16940363188407201</v>
      </c>
    </row>
    <row r="23" spans="1:11">
      <c r="A23" s="1" t="s">
        <v>368</v>
      </c>
      <c r="C23" s="1" t="s">
        <v>377</v>
      </c>
      <c r="E23" s="4">
        <v>124657534225</v>
      </c>
      <c r="G23" s="6">
        <f t="shared" si="0"/>
        <v>8.7843719957672359E-2</v>
      </c>
      <c r="I23" s="4">
        <v>124657534225</v>
      </c>
      <c r="K23" s="6">
        <f t="shared" si="1"/>
        <v>6.587919017097349E-2</v>
      </c>
    </row>
    <row r="24" spans="1:11">
      <c r="A24" s="1" t="s">
        <v>379</v>
      </c>
      <c r="C24" s="1" t="s">
        <v>380</v>
      </c>
      <c r="E24" s="4">
        <v>81917808205</v>
      </c>
      <c r="G24" s="6">
        <f t="shared" si="0"/>
        <v>5.7725873115041834E-2</v>
      </c>
      <c r="I24" s="4">
        <v>81917808205</v>
      </c>
      <c r="K24" s="6">
        <f t="shared" si="1"/>
        <v>4.3292039255211155E-2</v>
      </c>
    </row>
    <row r="25" spans="1:11">
      <c r="A25" s="1" t="s">
        <v>344</v>
      </c>
      <c r="C25" s="1" t="s">
        <v>381</v>
      </c>
      <c r="E25" s="4">
        <v>83493150678</v>
      </c>
      <c r="G25" s="6">
        <f t="shared" si="0"/>
        <v>5.8835986064860527E-2</v>
      </c>
      <c r="I25" s="4">
        <v>83493150678</v>
      </c>
      <c r="K25" s="6">
        <f t="shared" si="1"/>
        <v>4.4124578475631296E-2</v>
      </c>
    </row>
    <row r="26" spans="1:11">
      <c r="A26" s="1" t="s">
        <v>382</v>
      </c>
      <c r="C26" s="1" t="s">
        <v>383</v>
      </c>
      <c r="E26" s="4">
        <v>9665746461</v>
      </c>
      <c r="G26" s="6">
        <f t="shared" si="0"/>
        <v>6.8112619953593235E-3</v>
      </c>
      <c r="I26" s="4">
        <v>9665746461</v>
      </c>
      <c r="K26" s="6">
        <f t="shared" si="1"/>
        <v>5.1081673739775358E-3</v>
      </c>
    </row>
    <row r="27" spans="1:11">
      <c r="A27" s="1" t="s">
        <v>385</v>
      </c>
      <c r="C27" s="1" t="s">
        <v>386</v>
      </c>
      <c r="E27" s="4">
        <v>70273972584</v>
      </c>
      <c r="G27" s="6">
        <f t="shared" si="0"/>
        <v>4.9520690476998253E-2</v>
      </c>
      <c r="I27" s="4">
        <v>70273972584</v>
      </c>
      <c r="K27" s="6">
        <f t="shared" si="1"/>
        <v>3.7138488521479607E-2</v>
      </c>
    </row>
    <row r="28" spans="1:11">
      <c r="A28" s="1" t="s">
        <v>382</v>
      </c>
      <c r="C28" s="1" t="s">
        <v>387</v>
      </c>
      <c r="E28" s="4">
        <v>33287671230</v>
      </c>
      <c r="G28" s="6">
        <f t="shared" si="0"/>
        <v>2.3457169177543043E-2</v>
      </c>
      <c r="I28" s="4">
        <v>33287671230</v>
      </c>
      <c r="K28" s="6">
        <f t="shared" si="1"/>
        <v>1.7591915618608598E-2</v>
      </c>
    </row>
    <row r="29" spans="1:11">
      <c r="A29" s="1" t="s">
        <v>382</v>
      </c>
      <c r="C29" s="1" t="s">
        <v>389</v>
      </c>
      <c r="E29" s="4">
        <v>7397260270</v>
      </c>
      <c r="G29" s="6">
        <f t="shared" si="0"/>
        <v>5.2127042593272969E-3</v>
      </c>
      <c r="I29" s="4">
        <v>7397260270</v>
      </c>
      <c r="K29" s="6">
        <f t="shared" si="1"/>
        <v>3.909314580151417E-3</v>
      </c>
    </row>
    <row r="30" spans="1:11">
      <c r="A30" s="1" t="s">
        <v>375</v>
      </c>
      <c r="C30" s="1" t="s">
        <v>391</v>
      </c>
      <c r="E30" s="4">
        <v>8547945204</v>
      </c>
      <c r="G30" s="6">
        <f t="shared" si="0"/>
        <v>6.0235693685261049E-3</v>
      </c>
      <c r="I30" s="4">
        <v>8547945204</v>
      </c>
      <c r="K30" s="6">
        <f t="shared" si="1"/>
        <v>4.5174301831524682E-3</v>
      </c>
    </row>
    <row r="31" spans="1:11" ht="22.5" thickBot="1">
      <c r="E31" s="5">
        <f>SUM(E8:E30)</f>
        <v>1419083052096</v>
      </c>
      <c r="G31" s="7">
        <f>SUM(G8:G30)</f>
        <v>1</v>
      </c>
      <c r="I31" s="5">
        <f>SUM(I8:I30)</f>
        <v>1892214125606</v>
      </c>
      <c r="K31" s="7">
        <f>SUM(K8:K30)</f>
        <v>1.0000000000000004</v>
      </c>
    </row>
    <row r="32" spans="1:11" ht="22.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3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5" sqref="E5"/>
    </sheetView>
  </sheetViews>
  <sheetFormatPr defaultRowHeight="21.75"/>
  <cols>
    <col min="1" max="1" width="40.710937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</row>
    <row r="3" spans="1:5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</row>
    <row r="4" spans="1:5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</row>
    <row r="5" spans="1:5" ht="23.25" thickBot="1">
      <c r="E5" s="2" t="s">
        <v>436</v>
      </c>
    </row>
    <row r="6" spans="1:5" ht="23.25" thickBot="1">
      <c r="A6" s="11" t="s">
        <v>424</v>
      </c>
      <c r="C6" s="11" t="s">
        <v>395</v>
      </c>
      <c r="E6" s="11" t="s">
        <v>437</v>
      </c>
    </row>
    <row r="7" spans="1:5" ht="22.5">
      <c r="A7" s="11" t="s">
        <v>424</v>
      </c>
      <c r="C7" s="11" t="s">
        <v>334</v>
      </c>
      <c r="E7" s="11" t="s">
        <v>334</v>
      </c>
    </row>
    <row r="8" spans="1:5">
      <c r="A8" s="1" t="s">
        <v>434</v>
      </c>
      <c r="C8" s="4">
        <v>10757576</v>
      </c>
      <c r="E8" s="4">
        <v>46522376</v>
      </c>
    </row>
    <row r="9" spans="1:5">
      <c r="A9" s="1" t="s">
        <v>435</v>
      </c>
      <c r="C9" s="4">
        <v>0</v>
      </c>
      <c r="E9" s="4">
        <v>535488077</v>
      </c>
    </row>
    <row r="10" spans="1:5" ht="22.5" thickBot="1">
      <c r="A10" s="1" t="s">
        <v>402</v>
      </c>
      <c r="C10" s="5">
        <v>10757576</v>
      </c>
      <c r="E10" s="5">
        <v>582010453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A8" sqref="A8:A11"/>
    </sheetView>
  </sheetViews>
  <sheetFormatPr defaultRowHeight="21.75"/>
  <cols>
    <col min="1" max="1" width="32.42578125" style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2.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>
      <c r="A7" s="11" t="s">
        <v>3</v>
      </c>
      <c r="C7" s="11" t="s">
        <v>42</v>
      </c>
      <c r="E7" s="11" t="s">
        <v>43</v>
      </c>
      <c r="G7" s="11" t="s">
        <v>44</v>
      </c>
      <c r="I7" s="11" t="s">
        <v>45</v>
      </c>
      <c r="K7" s="11" t="s">
        <v>42</v>
      </c>
      <c r="M7" s="11" t="s">
        <v>43</v>
      </c>
      <c r="O7" s="11" t="s">
        <v>44</v>
      </c>
      <c r="Q7" s="11" t="s">
        <v>45</v>
      </c>
    </row>
    <row r="8" spans="1:17">
      <c r="A8" s="1" t="s">
        <v>46</v>
      </c>
      <c r="C8" s="4">
        <v>915000000</v>
      </c>
      <c r="E8" s="4">
        <v>2760</v>
      </c>
      <c r="G8" s="1" t="s">
        <v>47</v>
      </c>
      <c r="I8" s="4">
        <v>1</v>
      </c>
      <c r="K8" s="4">
        <v>1010898688</v>
      </c>
      <c r="M8" s="4">
        <v>2499</v>
      </c>
      <c r="O8" s="1" t="s">
        <v>47</v>
      </c>
      <c r="Q8" s="4">
        <v>1</v>
      </c>
    </row>
    <row r="9" spans="1:17">
      <c r="A9" s="1" t="s">
        <v>48</v>
      </c>
      <c r="C9" s="4">
        <v>171600000</v>
      </c>
      <c r="E9" s="4">
        <v>4995</v>
      </c>
      <c r="G9" s="1" t="s">
        <v>49</v>
      </c>
      <c r="I9" s="4">
        <v>1</v>
      </c>
      <c r="K9" s="4">
        <v>171600000</v>
      </c>
      <c r="M9" s="4">
        <v>4995</v>
      </c>
      <c r="O9" s="1" t="s">
        <v>49</v>
      </c>
      <c r="Q9" s="4">
        <v>1</v>
      </c>
    </row>
    <row r="10" spans="1:17">
      <c r="A10" s="1" t="s">
        <v>50</v>
      </c>
      <c r="C10" s="4">
        <v>581000000</v>
      </c>
      <c r="E10" s="4">
        <v>5375</v>
      </c>
      <c r="G10" s="1" t="s">
        <v>51</v>
      </c>
      <c r="I10" s="4">
        <v>1</v>
      </c>
      <c r="K10" s="4">
        <v>581000000</v>
      </c>
      <c r="M10" s="4">
        <v>5375</v>
      </c>
      <c r="O10" s="1" t="s">
        <v>51</v>
      </c>
      <c r="Q10" s="4">
        <v>1</v>
      </c>
    </row>
    <row r="11" spans="1:17">
      <c r="A11" s="1" t="s">
        <v>52</v>
      </c>
      <c r="C11" s="4">
        <v>86200000</v>
      </c>
      <c r="E11" s="4">
        <v>40032</v>
      </c>
      <c r="G11" s="1" t="s">
        <v>53</v>
      </c>
      <c r="I11" s="4">
        <v>1</v>
      </c>
      <c r="K11" s="4">
        <v>86200000</v>
      </c>
      <c r="M11" s="4">
        <v>40032</v>
      </c>
      <c r="O11" s="1" t="s">
        <v>53</v>
      </c>
      <c r="Q11" s="4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9"/>
  <sheetViews>
    <sheetView rightToLeft="1" topLeftCell="R1" workbookViewId="0">
      <selection activeCell="A9" sqref="A9:A85"/>
    </sheetView>
  </sheetViews>
  <sheetFormatPr defaultRowHeight="21.75"/>
  <cols>
    <col min="1" max="1" width="35.710937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25" style="1" customWidth="1"/>
    <col min="20" max="20" width="1" style="1" customWidth="1"/>
    <col min="21" max="21" width="25" style="1" customWidth="1"/>
    <col min="22" max="22" width="1" style="1" customWidth="1"/>
    <col min="23" max="23" width="25" style="1" customWidth="1"/>
    <col min="24" max="24" width="1" style="1" customWidth="1"/>
    <col min="25" max="25" width="25" style="1" customWidth="1"/>
    <col min="26" max="26" width="1" style="1" customWidth="1"/>
    <col min="27" max="27" width="25" style="1" customWidth="1"/>
    <col min="28" max="28" width="1" style="1" customWidth="1"/>
    <col min="29" max="29" width="25" style="1" customWidth="1"/>
    <col min="30" max="30" width="1" style="1" customWidth="1"/>
    <col min="31" max="31" width="25" style="1" customWidth="1"/>
    <col min="32" max="32" width="1" style="1" customWidth="1"/>
    <col min="33" max="33" width="25" style="1" customWidth="1"/>
    <col min="34" max="34" width="1" style="1" customWidth="1"/>
    <col min="35" max="35" width="25" style="1" customWidth="1"/>
    <col min="36" max="36" width="1" style="1" customWidth="1"/>
    <col min="37" max="37" width="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  <c r="V2" s="12" t="s">
        <v>0</v>
      </c>
      <c r="W2" s="12" t="s">
        <v>0</v>
      </c>
      <c r="X2" s="12" t="s">
        <v>0</v>
      </c>
      <c r="Y2" s="12" t="s">
        <v>0</v>
      </c>
      <c r="Z2" s="12" t="s">
        <v>0</v>
      </c>
      <c r="AA2" s="12" t="s">
        <v>0</v>
      </c>
      <c r="AB2" s="12" t="s">
        <v>0</v>
      </c>
      <c r="AC2" s="12" t="s">
        <v>0</v>
      </c>
      <c r="AD2" s="12" t="s">
        <v>0</v>
      </c>
      <c r="AE2" s="12" t="s">
        <v>0</v>
      </c>
      <c r="AF2" s="12" t="s">
        <v>0</v>
      </c>
      <c r="AG2" s="12" t="s">
        <v>0</v>
      </c>
      <c r="AH2" s="12" t="s">
        <v>0</v>
      </c>
      <c r="AI2" s="12" t="s">
        <v>0</v>
      </c>
      <c r="AJ2" s="12" t="s">
        <v>0</v>
      </c>
      <c r="AK2" s="12" t="s">
        <v>0</v>
      </c>
    </row>
    <row r="3" spans="1:37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  <c r="Z3" s="12" t="s">
        <v>1</v>
      </c>
      <c r="AA3" s="12" t="s">
        <v>1</v>
      </c>
      <c r="AB3" s="12" t="s">
        <v>1</v>
      </c>
      <c r="AC3" s="12" t="s">
        <v>1</v>
      </c>
      <c r="AD3" s="12" t="s">
        <v>1</v>
      </c>
      <c r="AE3" s="12" t="s">
        <v>1</v>
      </c>
      <c r="AF3" s="12" t="s">
        <v>1</v>
      </c>
      <c r="AG3" s="12" t="s">
        <v>1</v>
      </c>
      <c r="AH3" s="12" t="s">
        <v>1</v>
      </c>
      <c r="AI3" s="12" t="s">
        <v>1</v>
      </c>
      <c r="AJ3" s="12" t="s">
        <v>1</v>
      </c>
      <c r="AK3" s="12" t="s">
        <v>1</v>
      </c>
    </row>
    <row r="4" spans="1:3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  <c r="Z4" s="12" t="s">
        <v>2</v>
      </c>
      <c r="AA4" s="12" t="s">
        <v>2</v>
      </c>
      <c r="AB4" s="12" t="s">
        <v>2</v>
      </c>
      <c r="AC4" s="12" t="s">
        <v>2</v>
      </c>
      <c r="AD4" s="12" t="s">
        <v>2</v>
      </c>
      <c r="AE4" s="12" t="s">
        <v>2</v>
      </c>
      <c r="AF4" s="12" t="s">
        <v>2</v>
      </c>
      <c r="AG4" s="12" t="s">
        <v>2</v>
      </c>
      <c r="AH4" s="12" t="s">
        <v>2</v>
      </c>
      <c r="AI4" s="12" t="s">
        <v>2</v>
      </c>
      <c r="AJ4" s="12" t="s">
        <v>2</v>
      </c>
      <c r="AK4" s="12" t="s">
        <v>2</v>
      </c>
    </row>
    <row r="6" spans="1:37" ht="22.5">
      <c r="A6" s="11" t="s">
        <v>54</v>
      </c>
      <c r="B6" s="11" t="s">
        <v>54</v>
      </c>
      <c r="C6" s="11" t="s">
        <v>54</v>
      </c>
      <c r="D6" s="11" t="s">
        <v>54</v>
      </c>
      <c r="E6" s="11" t="s">
        <v>54</v>
      </c>
      <c r="F6" s="11" t="s">
        <v>54</v>
      </c>
      <c r="G6" s="11" t="s">
        <v>54</v>
      </c>
      <c r="H6" s="11" t="s">
        <v>54</v>
      </c>
      <c r="I6" s="11" t="s">
        <v>54</v>
      </c>
      <c r="J6" s="11" t="s">
        <v>54</v>
      </c>
      <c r="K6" s="11" t="s">
        <v>54</v>
      </c>
      <c r="L6" s="11" t="s">
        <v>54</v>
      </c>
      <c r="M6" s="11" t="s">
        <v>54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>
      <c r="A7" s="11" t="s">
        <v>55</v>
      </c>
      <c r="C7" s="11" t="s">
        <v>56</v>
      </c>
      <c r="E7" s="11" t="s">
        <v>57</v>
      </c>
      <c r="G7" s="11" t="s">
        <v>58</v>
      </c>
      <c r="I7" s="11" t="s">
        <v>59</v>
      </c>
      <c r="K7" s="11" t="s">
        <v>60</v>
      </c>
      <c r="M7" s="11" t="s">
        <v>45</v>
      </c>
      <c r="O7" s="11" t="s">
        <v>7</v>
      </c>
      <c r="Q7" s="11" t="s">
        <v>8</v>
      </c>
      <c r="S7" s="11" t="s">
        <v>9</v>
      </c>
      <c r="U7" s="11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11" t="s">
        <v>11</v>
      </c>
      <c r="AC7" s="11" t="s">
        <v>7</v>
      </c>
      <c r="AE7" s="11" t="s">
        <v>61</v>
      </c>
      <c r="AG7" s="11" t="s">
        <v>8</v>
      </c>
      <c r="AI7" s="11" t="s">
        <v>9</v>
      </c>
      <c r="AK7" s="11" t="s">
        <v>13</v>
      </c>
    </row>
    <row r="8" spans="1:37" ht="22.5">
      <c r="A8" s="11" t="s">
        <v>55</v>
      </c>
      <c r="C8" s="11" t="s">
        <v>56</v>
      </c>
      <c r="E8" s="11" t="s">
        <v>57</v>
      </c>
      <c r="G8" s="11" t="s">
        <v>58</v>
      </c>
      <c r="I8" s="11" t="s">
        <v>59</v>
      </c>
      <c r="K8" s="11" t="s">
        <v>60</v>
      </c>
      <c r="M8" s="11" t="s">
        <v>45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1" t="s">
        <v>7</v>
      </c>
      <c r="AA8" s="11" t="s">
        <v>14</v>
      </c>
      <c r="AC8" s="11" t="s">
        <v>7</v>
      </c>
      <c r="AE8" s="11" t="s">
        <v>61</v>
      </c>
      <c r="AG8" s="11" t="s">
        <v>8</v>
      </c>
      <c r="AI8" s="11" t="s">
        <v>9</v>
      </c>
      <c r="AK8" s="11" t="s">
        <v>13</v>
      </c>
    </row>
    <row r="9" spans="1:37">
      <c r="A9" s="1" t="s">
        <v>62</v>
      </c>
      <c r="C9" s="1" t="s">
        <v>63</v>
      </c>
      <c r="E9" s="1" t="s">
        <v>63</v>
      </c>
      <c r="G9" s="1" t="s">
        <v>64</v>
      </c>
      <c r="I9" s="1" t="s">
        <v>65</v>
      </c>
      <c r="K9" s="4">
        <v>0</v>
      </c>
      <c r="M9" s="4">
        <v>0</v>
      </c>
      <c r="O9" s="4">
        <v>3297500</v>
      </c>
      <c r="Q9" s="4">
        <v>3959901800000</v>
      </c>
      <c r="S9" s="4">
        <v>3959288015221</v>
      </c>
      <c r="U9" s="4">
        <v>0</v>
      </c>
      <c r="W9" s="4">
        <v>0</v>
      </c>
      <c r="Y9" s="4">
        <v>0</v>
      </c>
      <c r="AA9" s="4">
        <v>0</v>
      </c>
      <c r="AC9" s="4">
        <v>3297500</v>
      </c>
      <c r="AE9" s="4">
        <v>1113157</v>
      </c>
      <c r="AG9" s="4">
        <v>3959901800000</v>
      </c>
      <c r="AI9" s="4">
        <v>3670066648087</v>
      </c>
      <c r="AK9" s="6">
        <v>9.6966745258782721E-3</v>
      </c>
    </row>
    <row r="10" spans="1:37">
      <c r="A10" s="1" t="s">
        <v>66</v>
      </c>
      <c r="C10" s="1" t="s">
        <v>63</v>
      </c>
      <c r="E10" s="1" t="s">
        <v>63</v>
      </c>
      <c r="G10" s="1" t="s">
        <v>67</v>
      </c>
      <c r="I10" s="1" t="s">
        <v>68</v>
      </c>
      <c r="K10" s="4">
        <v>0</v>
      </c>
      <c r="M10" s="4">
        <v>0</v>
      </c>
      <c r="O10" s="4">
        <v>1500000</v>
      </c>
      <c r="Q10" s="4">
        <v>3090544763856</v>
      </c>
      <c r="S10" s="4">
        <v>3519572968818</v>
      </c>
      <c r="U10" s="4">
        <v>0</v>
      </c>
      <c r="W10" s="4">
        <v>0</v>
      </c>
      <c r="Y10" s="4">
        <v>0</v>
      </c>
      <c r="AA10" s="4">
        <v>0</v>
      </c>
      <c r="AC10" s="4">
        <v>1500000</v>
      </c>
      <c r="AE10" s="4">
        <v>2387514</v>
      </c>
      <c r="AG10" s="4">
        <v>3090544763856</v>
      </c>
      <c r="AI10" s="4">
        <v>3580716958831</v>
      </c>
      <c r="AK10" s="6">
        <v>9.4606039204151796E-3</v>
      </c>
    </row>
    <row r="11" spans="1:37">
      <c r="A11" s="1" t="s">
        <v>69</v>
      </c>
      <c r="C11" s="1" t="s">
        <v>63</v>
      </c>
      <c r="E11" s="1" t="s">
        <v>63</v>
      </c>
      <c r="G11" s="1" t="s">
        <v>70</v>
      </c>
      <c r="I11" s="1" t="s">
        <v>71</v>
      </c>
      <c r="K11" s="4">
        <v>18</v>
      </c>
      <c r="M11" s="4">
        <v>18</v>
      </c>
      <c r="O11" s="4">
        <v>1505000</v>
      </c>
      <c r="Q11" s="4">
        <v>1336356125524</v>
      </c>
      <c r="S11" s="4">
        <v>1354447513125</v>
      </c>
      <c r="U11" s="4">
        <v>1700000</v>
      </c>
      <c r="W11" s="4">
        <v>1525602827898</v>
      </c>
      <c r="Y11" s="4">
        <v>0</v>
      </c>
      <c r="AA11" s="4">
        <v>0</v>
      </c>
      <c r="AC11" s="4">
        <v>3205000</v>
      </c>
      <c r="AE11" s="4">
        <v>894939</v>
      </c>
      <c r="AG11" s="4">
        <v>2861958953422</v>
      </c>
      <c r="AI11" s="4">
        <v>2868171448604</v>
      </c>
      <c r="AK11" s="6">
        <v>7.5779890907502947E-3</v>
      </c>
    </row>
    <row r="12" spans="1:37">
      <c r="A12" s="1" t="s">
        <v>72</v>
      </c>
      <c r="C12" s="1" t="s">
        <v>63</v>
      </c>
      <c r="E12" s="1" t="s">
        <v>63</v>
      </c>
      <c r="G12" s="1" t="s">
        <v>73</v>
      </c>
      <c r="I12" s="1" t="s">
        <v>74</v>
      </c>
      <c r="K12" s="4">
        <v>18</v>
      </c>
      <c r="M12" s="4">
        <v>18</v>
      </c>
      <c r="O12" s="4">
        <v>3000000</v>
      </c>
      <c r="Q12" s="4">
        <v>2925000000000</v>
      </c>
      <c r="S12" s="4">
        <v>3003708153298</v>
      </c>
      <c r="U12" s="4">
        <v>0</v>
      </c>
      <c r="W12" s="4">
        <v>0</v>
      </c>
      <c r="Y12" s="4">
        <v>0</v>
      </c>
      <c r="AA12" s="4">
        <v>0</v>
      </c>
      <c r="AC12" s="4">
        <v>3000000</v>
      </c>
      <c r="AE12" s="4">
        <v>1003873</v>
      </c>
      <c r="AG12" s="4">
        <v>2925000000000</v>
      </c>
      <c r="AI12" s="4">
        <v>3011504675671</v>
      </c>
      <c r="AK12" s="6">
        <v>7.9566894754795354E-3</v>
      </c>
    </row>
    <row r="13" spans="1:37">
      <c r="A13" s="1" t="s">
        <v>75</v>
      </c>
      <c r="C13" s="1" t="s">
        <v>63</v>
      </c>
      <c r="E13" s="1" t="s">
        <v>63</v>
      </c>
      <c r="G13" s="1" t="s">
        <v>76</v>
      </c>
      <c r="I13" s="1" t="s">
        <v>77</v>
      </c>
      <c r="K13" s="4">
        <v>18</v>
      </c>
      <c r="M13" s="4">
        <v>18</v>
      </c>
      <c r="O13" s="4">
        <v>8330000</v>
      </c>
      <c r="Q13" s="4">
        <v>7582409818312</v>
      </c>
      <c r="S13" s="4">
        <v>7752596254788</v>
      </c>
      <c r="U13" s="4">
        <v>0</v>
      </c>
      <c r="W13" s="4">
        <v>0</v>
      </c>
      <c r="Y13" s="4">
        <v>0</v>
      </c>
      <c r="AA13" s="4">
        <v>0</v>
      </c>
      <c r="AC13" s="4">
        <v>8330000</v>
      </c>
      <c r="AE13" s="4">
        <v>934681</v>
      </c>
      <c r="AG13" s="4">
        <v>7582409818312</v>
      </c>
      <c r="AI13" s="4">
        <v>7785592821702</v>
      </c>
      <c r="AK13" s="6">
        <v>2.0570296624561162E-2</v>
      </c>
    </row>
    <row r="14" spans="1:37">
      <c r="A14" s="1" t="s">
        <v>78</v>
      </c>
      <c r="C14" s="1" t="s">
        <v>63</v>
      </c>
      <c r="E14" s="1" t="s">
        <v>63</v>
      </c>
      <c r="G14" s="1" t="s">
        <v>79</v>
      </c>
      <c r="I14" s="1" t="s">
        <v>80</v>
      </c>
      <c r="K14" s="4">
        <v>18</v>
      </c>
      <c r="M14" s="4">
        <v>18</v>
      </c>
      <c r="O14" s="4">
        <v>3474082</v>
      </c>
      <c r="Q14" s="4">
        <v>3328796035305</v>
      </c>
      <c r="S14" s="4">
        <v>3418986752623</v>
      </c>
      <c r="U14" s="4">
        <v>0</v>
      </c>
      <c r="W14" s="4">
        <v>0</v>
      </c>
      <c r="Y14" s="4">
        <v>0</v>
      </c>
      <c r="AA14" s="4">
        <v>0</v>
      </c>
      <c r="AC14" s="4">
        <v>3474082</v>
      </c>
      <c r="AE14" s="4">
        <v>989123</v>
      </c>
      <c r="AG14" s="4">
        <v>3328796035305</v>
      </c>
      <c r="AI14" s="4">
        <v>3436161948467</v>
      </c>
      <c r="AK14" s="6">
        <v>9.0786754648882768E-3</v>
      </c>
    </row>
    <row r="15" spans="1:37">
      <c r="A15" s="1" t="s">
        <v>81</v>
      </c>
      <c r="C15" s="1" t="s">
        <v>63</v>
      </c>
      <c r="E15" s="1" t="s">
        <v>63</v>
      </c>
      <c r="G15" s="1" t="s">
        <v>82</v>
      </c>
      <c r="I15" s="1" t="s">
        <v>83</v>
      </c>
      <c r="K15" s="4">
        <v>18</v>
      </c>
      <c r="M15" s="4">
        <v>18</v>
      </c>
      <c r="O15" s="4">
        <v>5005000</v>
      </c>
      <c r="Q15" s="4">
        <v>4805040818750</v>
      </c>
      <c r="S15" s="4">
        <v>4843273745676</v>
      </c>
      <c r="U15" s="4">
        <v>0</v>
      </c>
      <c r="W15" s="4">
        <v>0</v>
      </c>
      <c r="Y15" s="4">
        <v>0</v>
      </c>
      <c r="AA15" s="4">
        <v>0</v>
      </c>
      <c r="AC15" s="4">
        <v>5005000</v>
      </c>
      <c r="AE15" s="4">
        <v>974540</v>
      </c>
      <c r="AG15" s="4">
        <v>4805040818750</v>
      </c>
      <c r="AI15" s="4">
        <v>4877385450244</v>
      </c>
      <c r="AK15" s="6">
        <v>1.2886528715472306E-2</v>
      </c>
    </row>
    <row r="16" spans="1:37">
      <c r="A16" s="1" t="s">
        <v>84</v>
      </c>
      <c r="C16" s="1" t="s">
        <v>63</v>
      </c>
      <c r="E16" s="1" t="s">
        <v>63</v>
      </c>
      <c r="G16" s="1" t="s">
        <v>85</v>
      </c>
      <c r="I16" s="1" t="s">
        <v>86</v>
      </c>
      <c r="K16" s="4">
        <v>18</v>
      </c>
      <c r="M16" s="4">
        <v>18</v>
      </c>
      <c r="O16" s="4">
        <v>5000000</v>
      </c>
      <c r="Q16" s="4">
        <v>4598341159546</v>
      </c>
      <c r="S16" s="4">
        <v>4667704562939</v>
      </c>
      <c r="U16" s="4">
        <v>0</v>
      </c>
      <c r="W16" s="4">
        <v>0</v>
      </c>
      <c r="Y16" s="4">
        <v>0</v>
      </c>
      <c r="AA16" s="4">
        <v>0</v>
      </c>
      <c r="AC16" s="4">
        <v>5000000</v>
      </c>
      <c r="AE16" s="4">
        <v>938203</v>
      </c>
      <c r="AG16" s="4">
        <v>4598341159546</v>
      </c>
      <c r="AI16" s="4">
        <v>4690835614076</v>
      </c>
      <c r="AK16" s="6">
        <v>1.2393645828694242E-2</v>
      </c>
    </row>
    <row r="17" spans="1:37">
      <c r="A17" s="1" t="s">
        <v>87</v>
      </c>
      <c r="C17" s="1" t="s">
        <v>63</v>
      </c>
      <c r="E17" s="1" t="s">
        <v>63</v>
      </c>
      <c r="G17" s="1" t="s">
        <v>88</v>
      </c>
      <c r="I17" s="1" t="s">
        <v>89</v>
      </c>
      <c r="K17" s="4">
        <v>19</v>
      </c>
      <c r="M17" s="4">
        <v>19</v>
      </c>
      <c r="O17" s="4">
        <v>4000000</v>
      </c>
      <c r="Q17" s="4">
        <v>3792851022500</v>
      </c>
      <c r="S17" s="4">
        <v>3927223992973</v>
      </c>
      <c r="U17" s="4">
        <v>0</v>
      </c>
      <c r="W17" s="4">
        <v>0</v>
      </c>
      <c r="Y17" s="4">
        <v>2000000</v>
      </c>
      <c r="AA17" s="4">
        <v>1970963750000</v>
      </c>
      <c r="AC17" s="4">
        <v>2000000</v>
      </c>
      <c r="AE17" s="4">
        <v>986707</v>
      </c>
      <c r="AG17" s="4">
        <v>1896425511250</v>
      </c>
      <c r="AI17" s="4">
        <v>1973338024188</v>
      </c>
      <c r="AK17" s="6">
        <v>5.2137517884217844E-3</v>
      </c>
    </row>
    <row r="18" spans="1:37">
      <c r="A18" s="1" t="s">
        <v>90</v>
      </c>
      <c r="C18" s="1" t="s">
        <v>63</v>
      </c>
      <c r="E18" s="1" t="s">
        <v>63</v>
      </c>
      <c r="G18" s="1" t="s">
        <v>91</v>
      </c>
      <c r="I18" s="1" t="s">
        <v>92</v>
      </c>
      <c r="K18" s="4">
        <v>20</v>
      </c>
      <c r="M18" s="4">
        <v>20</v>
      </c>
      <c r="O18" s="4">
        <v>4000000</v>
      </c>
      <c r="Q18" s="4">
        <v>3875973620000</v>
      </c>
      <c r="S18" s="4">
        <v>3951168663881</v>
      </c>
      <c r="U18" s="4">
        <v>0</v>
      </c>
      <c r="W18" s="4">
        <v>0</v>
      </c>
      <c r="Y18" s="4">
        <v>0</v>
      </c>
      <c r="AA18" s="4">
        <v>0</v>
      </c>
      <c r="AC18" s="4">
        <v>4000000</v>
      </c>
      <c r="AE18" s="4">
        <v>990996</v>
      </c>
      <c r="AG18" s="4">
        <v>3875973620000</v>
      </c>
      <c r="AI18" s="4">
        <v>3963830840002</v>
      </c>
      <c r="AK18" s="6">
        <v>1.0472828211763562E-2</v>
      </c>
    </row>
    <row r="19" spans="1:37">
      <c r="A19" s="1" t="s">
        <v>93</v>
      </c>
      <c r="C19" s="1" t="s">
        <v>63</v>
      </c>
      <c r="E19" s="1" t="s">
        <v>63</v>
      </c>
      <c r="G19" s="1" t="s">
        <v>94</v>
      </c>
      <c r="I19" s="1" t="s">
        <v>95</v>
      </c>
      <c r="K19" s="4">
        <v>0</v>
      </c>
      <c r="M19" s="4">
        <v>0</v>
      </c>
      <c r="O19" s="4">
        <v>3673181</v>
      </c>
      <c r="Q19" s="4">
        <v>2414434552778</v>
      </c>
      <c r="S19" s="4">
        <v>2645285715596</v>
      </c>
      <c r="U19" s="4">
        <v>0</v>
      </c>
      <c r="W19" s="4">
        <v>0</v>
      </c>
      <c r="Y19" s="4">
        <v>0</v>
      </c>
      <c r="AA19" s="4">
        <v>0</v>
      </c>
      <c r="AC19" s="4">
        <v>3673181</v>
      </c>
      <c r="AE19" s="4">
        <v>720190</v>
      </c>
      <c r="AG19" s="4">
        <v>2414434552778</v>
      </c>
      <c r="AI19" s="4">
        <v>2645285715596</v>
      </c>
      <c r="AK19" s="6">
        <v>6.9891032157303086E-3</v>
      </c>
    </row>
    <row r="20" spans="1:37">
      <c r="A20" s="1" t="s">
        <v>96</v>
      </c>
      <c r="C20" s="1" t="s">
        <v>63</v>
      </c>
      <c r="E20" s="1" t="s">
        <v>63</v>
      </c>
      <c r="G20" s="1" t="s">
        <v>97</v>
      </c>
      <c r="I20" s="1" t="s">
        <v>98</v>
      </c>
      <c r="K20" s="4">
        <v>0</v>
      </c>
      <c r="M20" s="4">
        <v>0</v>
      </c>
      <c r="O20" s="4">
        <v>604259</v>
      </c>
      <c r="Q20" s="4">
        <v>415659420228</v>
      </c>
      <c r="S20" s="4">
        <v>418553989704</v>
      </c>
      <c r="U20" s="4">
        <v>0</v>
      </c>
      <c r="W20" s="4">
        <v>0</v>
      </c>
      <c r="Y20" s="4">
        <v>0</v>
      </c>
      <c r="AA20" s="4">
        <v>0</v>
      </c>
      <c r="AC20" s="4">
        <v>604259</v>
      </c>
      <c r="AE20" s="4">
        <v>700850</v>
      </c>
      <c r="AG20" s="4">
        <v>415659420228</v>
      </c>
      <c r="AI20" s="4">
        <v>423478509721</v>
      </c>
      <c r="AK20" s="6">
        <v>1.118871582239226E-3</v>
      </c>
    </row>
    <row r="21" spans="1:37">
      <c r="A21" s="1" t="s">
        <v>99</v>
      </c>
      <c r="C21" s="1" t="s">
        <v>63</v>
      </c>
      <c r="E21" s="1" t="s">
        <v>63</v>
      </c>
      <c r="G21" s="1" t="s">
        <v>100</v>
      </c>
      <c r="I21" s="1" t="s">
        <v>101</v>
      </c>
      <c r="K21" s="4">
        <v>0</v>
      </c>
      <c r="M21" s="4">
        <v>0</v>
      </c>
      <c r="O21" s="4">
        <v>338500</v>
      </c>
      <c r="Q21" s="4">
        <v>220197292195</v>
      </c>
      <c r="S21" s="4">
        <v>226180320172</v>
      </c>
      <c r="U21" s="4">
        <v>0</v>
      </c>
      <c r="W21" s="4">
        <v>0</v>
      </c>
      <c r="Y21" s="4">
        <v>0</v>
      </c>
      <c r="AA21" s="4">
        <v>0</v>
      </c>
      <c r="AC21" s="4">
        <v>338500</v>
      </c>
      <c r="AE21" s="4">
        <v>675250</v>
      </c>
      <c r="AG21" s="4">
        <v>220197292195</v>
      </c>
      <c r="AI21" s="4">
        <v>228563267830</v>
      </c>
      <c r="AK21" s="6">
        <v>6.0388647652322288E-4</v>
      </c>
    </row>
    <row r="22" spans="1:37">
      <c r="A22" s="1" t="s">
        <v>102</v>
      </c>
      <c r="C22" s="1" t="s">
        <v>63</v>
      </c>
      <c r="E22" s="1" t="s">
        <v>63</v>
      </c>
      <c r="G22" s="1" t="s">
        <v>103</v>
      </c>
      <c r="I22" s="1" t="s">
        <v>104</v>
      </c>
      <c r="K22" s="4">
        <v>0</v>
      </c>
      <c r="M22" s="4">
        <v>0</v>
      </c>
      <c r="O22" s="4">
        <v>2801061</v>
      </c>
      <c r="Q22" s="4">
        <v>1826132529614</v>
      </c>
      <c r="S22" s="4">
        <v>2140039716687</v>
      </c>
      <c r="U22" s="4">
        <v>2500</v>
      </c>
      <c r="W22" s="4">
        <v>1910124013</v>
      </c>
      <c r="Y22" s="4">
        <v>0</v>
      </c>
      <c r="AA22" s="4">
        <v>0</v>
      </c>
      <c r="AC22" s="4">
        <v>2803561</v>
      </c>
      <c r="AE22" s="4">
        <v>772400</v>
      </c>
      <c r="AG22" s="4">
        <v>1828042653627</v>
      </c>
      <c r="AI22" s="4">
        <v>2165386604417</v>
      </c>
      <c r="AK22" s="6">
        <v>5.7211628940506999E-3</v>
      </c>
    </row>
    <row r="23" spans="1:37">
      <c r="A23" s="1" t="s">
        <v>105</v>
      </c>
      <c r="C23" s="1" t="s">
        <v>63</v>
      </c>
      <c r="E23" s="1" t="s">
        <v>63</v>
      </c>
      <c r="G23" s="1" t="s">
        <v>106</v>
      </c>
      <c r="I23" s="1" t="s">
        <v>107</v>
      </c>
      <c r="K23" s="4">
        <v>0</v>
      </c>
      <c r="M23" s="4">
        <v>0</v>
      </c>
      <c r="O23" s="4">
        <v>7539733</v>
      </c>
      <c r="Q23" s="4">
        <v>5541852705813</v>
      </c>
      <c r="S23" s="4">
        <v>7510285099881</v>
      </c>
      <c r="U23" s="4">
        <v>0</v>
      </c>
      <c r="W23" s="4">
        <v>0</v>
      </c>
      <c r="Y23" s="4">
        <v>7539733</v>
      </c>
      <c r="AA23" s="4">
        <v>7539733000000</v>
      </c>
      <c r="AC23" s="4">
        <v>0</v>
      </c>
      <c r="AE23" s="4">
        <v>0</v>
      </c>
      <c r="AG23" s="4">
        <v>0</v>
      </c>
      <c r="AI23" s="4">
        <v>0</v>
      </c>
      <c r="AK23" s="6">
        <v>0</v>
      </c>
    </row>
    <row r="24" spans="1:37">
      <c r="A24" s="1" t="s">
        <v>108</v>
      </c>
      <c r="C24" s="1" t="s">
        <v>63</v>
      </c>
      <c r="E24" s="1" t="s">
        <v>63</v>
      </c>
      <c r="G24" s="1" t="s">
        <v>109</v>
      </c>
      <c r="I24" s="1" t="s">
        <v>110</v>
      </c>
      <c r="K24" s="4">
        <v>0</v>
      </c>
      <c r="M24" s="4">
        <v>0</v>
      </c>
      <c r="O24" s="4">
        <v>10121220</v>
      </c>
      <c r="Q24" s="4">
        <v>7597256843173</v>
      </c>
      <c r="S24" s="4">
        <v>9688285435856</v>
      </c>
      <c r="U24" s="4">
        <v>0</v>
      </c>
      <c r="W24" s="4">
        <v>0</v>
      </c>
      <c r="Y24" s="4">
        <v>0</v>
      </c>
      <c r="AA24" s="4">
        <v>0</v>
      </c>
      <c r="AC24" s="4">
        <v>10121220</v>
      </c>
      <c r="AE24" s="4">
        <v>980342</v>
      </c>
      <c r="AG24" s="4">
        <v>7597256843173</v>
      </c>
      <c r="AI24" s="4">
        <v>9921874123326</v>
      </c>
      <c r="AK24" s="6">
        <v>2.621456046602709E-2</v>
      </c>
    </row>
    <row r="25" spans="1:37">
      <c r="A25" s="1" t="s">
        <v>111</v>
      </c>
      <c r="C25" s="1" t="s">
        <v>63</v>
      </c>
      <c r="E25" s="1" t="s">
        <v>63</v>
      </c>
      <c r="G25" s="1" t="s">
        <v>112</v>
      </c>
      <c r="I25" s="1" t="s">
        <v>113</v>
      </c>
      <c r="K25" s="4">
        <v>0</v>
      </c>
      <c r="M25" s="4">
        <v>0</v>
      </c>
      <c r="O25" s="4">
        <v>3846363</v>
      </c>
      <c r="Q25" s="4">
        <v>2364893723697</v>
      </c>
      <c r="S25" s="4">
        <v>2948196073372</v>
      </c>
      <c r="U25" s="4">
        <v>0</v>
      </c>
      <c r="W25" s="4">
        <v>0</v>
      </c>
      <c r="Y25" s="4">
        <v>0</v>
      </c>
      <c r="AA25" s="4">
        <v>0</v>
      </c>
      <c r="AC25" s="4">
        <v>3846363</v>
      </c>
      <c r="AE25" s="4">
        <v>787308</v>
      </c>
      <c r="AG25" s="4">
        <v>2364893723697</v>
      </c>
      <c r="AI25" s="4">
        <v>3028155015250</v>
      </c>
      <c r="AK25" s="6">
        <v>8.0006812988234165E-3</v>
      </c>
    </row>
    <row r="26" spans="1:37">
      <c r="A26" s="1" t="s">
        <v>114</v>
      </c>
      <c r="C26" s="1" t="s">
        <v>63</v>
      </c>
      <c r="E26" s="1" t="s">
        <v>63</v>
      </c>
      <c r="G26" s="1" t="s">
        <v>115</v>
      </c>
      <c r="I26" s="1" t="s">
        <v>107</v>
      </c>
      <c r="K26" s="4">
        <v>0</v>
      </c>
      <c r="M26" s="4">
        <v>0</v>
      </c>
      <c r="O26" s="4">
        <v>809275</v>
      </c>
      <c r="Q26" s="4">
        <v>586433451185</v>
      </c>
      <c r="S26" s="4">
        <v>802017094883</v>
      </c>
      <c r="U26" s="4">
        <v>0</v>
      </c>
      <c r="W26" s="4">
        <v>0</v>
      </c>
      <c r="Y26" s="4">
        <v>809275</v>
      </c>
      <c r="AA26" s="4">
        <v>809275000000</v>
      </c>
      <c r="AC26" s="4">
        <v>0</v>
      </c>
      <c r="AE26" s="4">
        <v>0</v>
      </c>
      <c r="AG26" s="4">
        <v>0</v>
      </c>
      <c r="AI26" s="4">
        <v>0</v>
      </c>
      <c r="AK26" s="6">
        <v>0</v>
      </c>
    </row>
    <row r="27" spans="1:37">
      <c r="A27" s="1" t="s">
        <v>116</v>
      </c>
      <c r="C27" s="1" t="s">
        <v>63</v>
      </c>
      <c r="E27" s="1" t="s">
        <v>63</v>
      </c>
      <c r="G27" s="1" t="s">
        <v>112</v>
      </c>
      <c r="I27" s="1" t="s">
        <v>117</v>
      </c>
      <c r="K27" s="4">
        <v>0</v>
      </c>
      <c r="M27" s="4">
        <v>0</v>
      </c>
      <c r="O27" s="4">
        <v>7062785</v>
      </c>
      <c r="Q27" s="4">
        <v>4531205506784</v>
      </c>
      <c r="S27" s="4">
        <v>5133937226703</v>
      </c>
      <c r="U27" s="4">
        <v>0</v>
      </c>
      <c r="W27" s="4">
        <v>0</v>
      </c>
      <c r="Y27" s="4">
        <v>0</v>
      </c>
      <c r="AA27" s="4">
        <v>0</v>
      </c>
      <c r="AC27" s="4">
        <v>7062785</v>
      </c>
      <c r="AE27" s="4">
        <v>726928</v>
      </c>
      <c r="AG27" s="4">
        <v>4531205506784</v>
      </c>
      <c r="AI27" s="4">
        <v>5133937226703</v>
      </c>
      <c r="AK27" s="6">
        <v>1.3564363565325917E-2</v>
      </c>
    </row>
    <row r="28" spans="1:37">
      <c r="A28" s="1" t="s">
        <v>118</v>
      </c>
      <c r="C28" s="1" t="s">
        <v>63</v>
      </c>
      <c r="E28" s="1" t="s">
        <v>63</v>
      </c>
      <c r="G28" s="1" t="s">
        <v>112</v>
      </c>
      <c r="I28" s="1" t="s">
        <v>119</v>
      </c>
      <c r="K28" s="4">
        <v>0</v>
      </c>
      <c r="M28" s="4">
        <v>0</v>
      </c>
      <c r="O28" s="4">
        <v>459700</v>
      </c>
      <c r="Q28" s="4">
        <v>320756893040</v>
      </c>
      <c r="S28" s="4">
        <v>396967745903</v>
      </c>
      <c r="U28" s="4">
        <v>0</v>
      </c>
      <c r="W28" s="4">
        <v>0</v>
      </c>
      <c r="Y28" s="4">
        <v>459700</v>
      </c>
      <c r="AA28" s="4">
        <v>404238264000</v>
      </c>
      <c r="AC28" s="4">
        <v>0</v>
      </c>
      <c r="AE28" s="4">
        <v>0</v>
      </c>
      <c r="AG28" s="4">
        <v>0</v>
      </c>
      <c r="AI28" s="4">
        <v>0</v>
      </c>
      <c r="AK28" s="6">
        <v>0</v>
      </c>
    </row>
    <row r="29" spans="1:37">
      <c r="A29" s="1" t="s">
        <v>120</v>
      </c>
      <c r="C29" s="1" t="s">
        <v>63</v>
      </c>
      <c r="E29" s="1" t="s">
        <v>63</v>
      </c>
      <c r="G29" s="1" t="s">
        <v>121</v>
      </c>
      <c r="I29" s="1" t="s">
        <v>122</v>
      </c>
      <c r="K29" s="4">
        <v>0</v>
      </c>
      <c r="M29" s="4">
        <v>0</v>
      </c>
      <c r="O29" s="4">
        <v>2021506</v>
      </c>
      <c r="Q29" s="4">
        <v>1332787506506</v>
      </c>
      <c r="S29" s="4">
        <v>1705256165302</v>
      </c>
      <c r="U29" s="4">
        <v>0</v>
      </c>
      <c r="W29" s="4">
        <v>0</v>
      </c>
      <c r="Y29" s="4">
        <v>1856000</v>
      </c>
      <c r="AA29" s="4">
        <v>1596143750000</v>
      </c>
      <c r="AC29" s="4">
        <v>165506</v>
      </c>
      <c r="AE29" s="4">
        <v>857580</v>
      </c>
      <c r="AG29" s="4">
        <v>109118809962</v>
      </c>
      <c r="AI29" s="4">
        <v>141929135512</v>
      </c>
      <c r="AK29" s="6">
        <v>3.7499063770858018E-4</v>
      </c>
    </row>
    <row r="30" spans="1:37">
      <c r="A30" s="1" t="s">
        <v>123</v>
      </c>
      <c r="C30" s="1" t="s">
        <v>63</v>
      </c>
      <c r="E30" s="1" t="s">
        <v>63</v>
      </c>
      <c r="G30" s="1" t="s">
        <v>124</v>
      </c>
      <c r="I30" s="1" t="s">
        <v>125</v>
      </c>
      <c r="K30" s="4">
        <v>0</v>
      </c>
      <c r="M30" s="4">
        <v>0</v>
      </c>
      <c r="O30" s="4">
        <v>982449</v>
      </c>
      <c r="Q30" s="4">
        <v>590562994179</v>
      </c>
      <c r="S30" s="4">
        <v>608682164072</v>
      </c>
      <c r="U30" s="4">
        <v>0</v>
      </c>
      <c r="W30" s="4">
        <v>0</v>
      </c>
      <c r="Y30" s="4">
        <v>0</v>
      </c>
      <c r="AA30" s="4">
        <v>0</v>
      </c>
      <c r="AC30" s="4">
        <v>982449</v>
      </c>
      <c r="AE30" s="4">
        <v>625700</v>
      </c>
      <c r="AG30" s="4">
        <v>590562994179</v>
      </c>
      <c r="AI30" s="4">
        <v>614694518964</v>
      </c>
      <c r="AK30" s="6">
        <v>1.6240829540090471E-3</v>
      </c>
    </row>
    <row r="31" spans="1:37">
      <c r="A31" s="1" t="s">
        <v>126</v>
      </c>
      <c r="C31" s="1" t="s">
        <v>63</v>
      </c>
      <c r="E31" s="1" t="s">
        <v>63</v>
      </c>
      <c r="G31" s="1" t="s">
        <v>112</v>
      </c>
      <c r="I31" s="1" t="s">
        <v>117</v>
      </c>
      <c r="K31" s="4">
        <v>0</v>
      </c>
      <c r="M31" s="4">
        <v>0</v>
      </c>
      <c r="O31" s="4">
        <v>1395648</v>
      </c>
      <c r="Q31" s="4">
        <v>907854082974</v>
      </c>
      <c r="S31" s="4">
        <v>1156082090323</v>
      </c>
      <c r="U31" s="4">
        <v>0</v>
      </c>
      <c r="W31" s="4">
        <v>0</v>
      </c>
      <c r="Y31" s="4">
        <v>0</v>
      </c>
      <c r="AA31" s="4">
        <v>0</v>
      </c>
      <c r="AC31" s="4">
        <v>1395648</v>
      </c>
      <c r="AE31" s="4">
        <v>839130</v>
      </c>
      <c r="AG31" s="4">
        <v>907854082974</v>
      </c>
      <c r="AI31" s="4">
        <v>1171084724948</v>
      </c>
      <c r="AK31" s="6">
        <v>3.0941202187615546E-3</v>
      </c>
    </row>
    <row r="32" spans="1:37">
      <c r="A32" s="1" t="s">
        <v>127</v>
      </c>
      <c r="C32" s="1" t="s">
        <v>63</v>
      </c>
      <c r="E32" s="1" t="s">
        <v>63</v>
      </c>
      <c r="G32" s="1" t="s">
        <v>124</v>
      </c>
      <c r="I32" s="1" t="s">
        <v>128</v>
      </c>
      <c r="K32" s="4">
        <v>0</v>
      </c>
      <c r="M32" s="4">
        <v>0</v>
      </c>
      <c r="O32" s="4">
        <v>762784</v>
      </c>
      <c r="Q32" s="4">
        <v>454177016588</v>
      </c>
      <c r="S32" s="4">
        <v>464136078030</v>
      </c>
      <c r="U32" s="4">
        <v>1643000</v>
      </c>
      <c r="W32" s="4">
        <v>999773625000</v>
      </c>
      <c r="Y32" s="4">
        <v>0</v>
      </c>
      <c r="AA32" s="4">
        <v>0</v>
      </c>
      <c r="AC32" s="4">
        <v>2405784</v>
      </c>
      <c r="AE32" s="4">
        <v>615690</v>
      </c>
      <c r="AG32" s="4">
        <v>1453950641588</v>
      </c>
      <c r="AI32" s="4">
        <v>1481159753795</v>
      </c>
      <c r="AK32" s="6">
        <v>3.9133687288394024E-3</v>
      </c>
    </row>
    <row r="33" spans="1:37">
      <c r="A33" s="1" t="s">
        <v>130</v>
      </c>
      <c r="C33" s="1" t="s">
        <v>63</v>
      </c>
      <c r="E33" s="1" t="s">
        <v>63</v>
      </c>
      <c r="G33" s="1" t="s">
        <v>112</v>
      </c>
      <c r="I33" s="1" t="s">
        <v>131</v>
      </c>
      <c r="K33" s="4">
        <v>0</v>
      </c>
      <c r="M33" s="4">
        <v>0</v>
      </c>
      <c r="O33" s="4">
        <v>86700</v>
      </c>
      <c r="Q33" s="4">
        <v>62039897901</v>
      </c>
      <c r="S33" s="4">
        <v>70573666164</v>
      </c>
      <c r="U33" s="4">
        <v>11100</v>
      </c>
      <c r="W33" s="4">
        <v>9037304180</v>
      </c>
      <c r="Y33" s="4">
        <v>0</v>
      </c>
      <c r="AA33" s="4">
        <v>0</v>
      </c>
      <c r="AC33" s="4">
        <v>97800</v>
      </c>
      <c r="AE33" s="4">
        <v>824020</v>
      </c>
      <c r="AG33" s="4">
        <v>71077202081</v>
      </c>
      <c r="AI33" s="4">
        <v>80586033170</v>
      </c>
      <c r="AK33" s="6">
        <v>2.1291617017048697E-4</v>
      </c>
    </row>
    <row r="34" spans="1:37">
      <c r="A34" s="1" t="s">
        <v>132</v>
      </c>
      <c r="C34" s="1" t="s">
        <v>63</v>
      </c>
      <c r="E34" s="1" t="s">
        <v>63</v>
      </c>
      <c r="G34" s="1" t="s">
        <v>133</v>
      </c>
      <c r="I34" s="1" t="s">
        <v>134</v>
      </c>
      <c r="K34" s="4">
        <v>0</v>
      </c>
      <c r="M34" s="4">
        <v>0</v>
      </c>
      <c r="O34" s="4">
        <v>7588061</v>
      </c>
      <c r="Q34" s="4">
        <v>5842165891169</v>
      </c>
      <c r="S34" s="4">
        <v>6087361923444</v>
      </c>
      <c r="U34" s="4">
        <v>0</v>
      </c>
      <c r="W34" s="4">
        <v>0</v>
      </c>
      <c r="Y34" s="4">
        <v>0</v>
      </c>
      <c r="AA34" s="4">
        <v>0</v>
      </c>
      <c r="AC34" s="4">
        <v>7588061</v>
      </c>
      <c r="AE34" s="4">
        <v>813390</v>
      </c>
      <c r="AG34" s="4">
        <v>5842165891169</v>
      </c>
      <c r="AI34" s="4">
        <v>6171813769738</v>
      </c>
      <c r="AK34" s="6">
        <v>1.6306534757530251E-2</v>
      </c>
    </row>
    <row r="35" spans="1:37">
      <c r="A35" s="1" t="s">
        <v>135</v>
      </c>
      <c r="C35" s="1" t="s">
        <v>63</v>
      </c>
      <c r="E35" s="1" t="s">
        <v>63</v>
      </c>
      <c r="G35" s="1" t="s">
        <v>136</v>
      </c>
      <c r="I35" s="1" t="s">
        <v>137</v>
      </c>
      <c r="K35" s="4">
        <v>0</v>
      </c>
      <c r="M35" s="4">
        <v>0</v>
      </c>
      <c r="O35" s="4">
        <v>1826767</v>
      </c>
      <c r="Q35" s="4">
        <v>1145798945303</v>
      </c>
      <c r="S35" s="4">
        <v>1439692353139</v>
      </c>
      <c r="U35" s="4">
        <v>2300</v>
      </c>
      <c r="W35" s="4">
        <v>1808163061</v>
      </c>
      <c r="Y35" s="4">
        <v>0</v>
      </c>
      <c r="AA35" s="4">
        <v>0</v>
      </c>
      <c r="AC35" s="4">
        <v>1829067</v>
      </c>
      <c r="AE35" s="4">
        <v>798810</v>
      </c>
      <c r="AG35" s="4">
        <v>1147607108364</v>
      </c>
      <c r="AI35" s="4">
        <v>1461020393535</v>
      </c>
      <c r="AK35" s="6">
        <v>3.8601585720967669E-3</v>
      </c>
    </row>
    <row r="36" spans="1:37">
      <c r="A36" s="1" t="s">
        <v>138</v>
      </c>
      <c r="C36" s="1" t="s">
        <v>63</v>
      </c>
      <c r="E36" s="1" t="s">
        <v>63</v>
      </c>
      <c r="G36" s="1" t="s">
        <v>133</v>
      </c>
      <c r="I36" s="1" t="s">
        <v>139</v>
      </c>
      <c r="K36" s="4">
        <v>0</v>
      </c>
      <c r="M36" s="4">
        <v>0</v>
      </c>
      <c r="O36" s="4">
        <v>883541</v>
      </c>
      <c r="Q36" s="4">
        <v>555415451236</v>
      </c>
      <c r="S36" s="4">
        <v>568563107055</v>
      </c>
      <c r="U36" s="4">
        <v>25000</v>
      </c>
      <c r="W36" s="4">
        <v>16092953576</v>
      </c>
      <c r="Y36" s="4">
        <v>0</v>
      </c>
      <c r="AA36" s="4">
        <v>0</v>
      </c>
      <c r="AC36" s="4">
        <v>908541</v>
      </c>
      <c r="AE36" s="4">
        <v>650660</v>
      </c>
      <c r="AG36" s="4">
        <v>571508404812</v>
      </c>
      <c r="AI36" s="4">
        <v>591128379947</v>
      </c>
      <c r="AK36" s="6">
        <v>1.5618189131098004E-3</v>
      </c>
    </row>
    <row r="37" spans="1:37">
      <c r="A37" s="1" t="s">
        <v>140</v>
      </c>
      <c r="C37" s="1" t="s">
        <v>63</v>
      </c>
      <c r="E37" s="1" t="s">
        <v>63</v>
      </c>
      <c r="G37" s="1" t="s">
        <v>141</v>
      </c>
      <c r="I37" s="1" t="s">
        <v>142</v>
      </c>
      <c r="K37" s="4">
        <v>0</v>
      </c>
      <c r="M37" s="4">
        <v>0</v>
      </c>
      <c r="O37" s="4">
        <v>1669872</v>
      </c>
      <c r="Q37" s="4">
        <v>1011773696607</v>
      </c>
      <c r="S37" s="4">
        <v>1313804377707</v>
      </c>
      <c r="U37" s="4">
        <v>0</v>
      </c>
      <c r="W37" s="4">
        <v>0</v>
      </c>
      <c r="Y37" s="4">
        <v>0</v>
      </c>
      <c r="AA37" s="4">
        <v>0</v>
      </c>
      <c r="AC37" s="4">
        <v>1669872</v>
      </c>
      <c r="AE37" s="4">
        <v>795190</v>
      </c>
      <c r="AG37" s="4">
        <v>1011773696607</v>
      </c>
      <c r="AI37" s="4">
        <v>1327814060891</v>
      </c>
      <c r="AK37" s="6">
        <v>3.5082144314888541E-3</v>
      </c>
    </row>
    <row r="38" spans="1:37">
      <c r="A38" s="1" t="s">
        <v>143</v>
      </c>
      <c r="C38" s="1" t="s">
        <v>63</v>
      </c>
      <c r="E38" s="1" t="s">
        <v>63</v>
      </c>
      <c r="G38" s="1" t="s">
        <v>144</v>
      </c>
      <c r="I38" s="1" t="s">
        <v>145</v>
      </c>
      <c r="K38" s="4">
        <v>0</v>
      </c>
      <c r="M38" s="4">
        <v>0</v>
      </c>
      <c r="O38" s="4">
        <v>274900</v>
      </c>
      <c r="Q38" s="4">
        <v>173607349948</v>
      </c>
      <c r="S38" s="4">
        <v>175764248871</v>
      </c>
      <c r="U38" s="4">
        <v>0</v>
      </c>
      <c r="W38" s="4">
        <v>0</v>
      </c>
      <c r="Y38" s="4">
        <v>0</v>
      </c>
      <c r="AA38" s="4">
        <v>0</v>
      </c>
      <c r="AC38" s="4">
        <v>274900</v>
      </c>
      <c r="AE38" s="4">
        <v>647500</v>
      </c>
      <c r="AG38" s="4">
        <v>173607349948</v>
      </c>
      <c r="AI38" s="4">
        <v>177990852587</v>
      </c>
      <c r="AK38" s="6">
        <v>4.7026921623326447E-4</v>
      </c>
    </row>
    <row r="39" spans="1:37">
      <c r="A39" s="1" t="s">
        <v>146</v>
      </c>
      <c r="C39" s="1" t="s">
        <v>63</v>
      </c>
      <c r="E39" s="1" t="s">
        <v>63</v>
      </c>
      <c r="G39" s="1" t="s">
        <v>147</v>
      </c>
      <c r="I39" s="1" t="s">
        <v>148</v>
      </c>
      <c r="K39" s="4">
        <v>18</v>
      </c>
      <c r="M39" s="4">
        <v>18</v>
      </c>
      <c r="O39" s="4">
        <v>450000</v>
      </c>
      <c r="Q39" s="4">
        <v>434843125000</v>
      </c>
      <c r="S39" s="4">
        <v>447776747978</v>
      </c>
      <c r="U39" s="4">
        <v>0</v>
      </c>
      <c r="W39" s="4">
        <v>0</v>
      </c>
      <c r="Y39" s="4">
        <v>0</v>
      </c>
      <c r="AA39" s="4">
        <v>0</v>
      </c>
      <c r="AC39" s="4">
        <v>450000</v>
      </c>
      <c r="AE39" s="4">
        <v>997206</v>
      </c>
      <c r="AG39" s="4">
        <v>434843125000</v>
      </c>
      <c r="AI39" s="4">
        <v>448725311220</v>
      </c>
      <c r="AK39" s="6">
        <v>1.1855760975599122E-3</v>
      </c>
    </row>
    <row r="40" spans="1:37">
      <c r="A40" s="1" t="s">
        <v>149</v>
      </c>
      <c r="C40" s="1" t="s">
        <v>63</v>
      </c>
      <c r="E40" s="1" t="s">
        <v>63</v>
      </c>
      <c r="G40" s="1" t="s">
        <v>150</v>
      </c>
      <c r="I40" s="1" t="s">
        <v>151</v>
      </c>
      <c r="K40" s="4">
        <v>20</v>
      </c>
      <c r="M40" s="4">
        <v>20</v>
      </c>
      <c r="O40" s="4">
        <v>1994901</v>
      </c>
      <c r="Q40" s="4">
        <v>1994909125000</v>
      </c>
      <c r="S40" s="4">
        <v>2017646475510</v>
      </c>
      <c r="U40" s="4">
        <v>0</v>
      </c>
      <c r="W40" s="4">
        <v>0</v>
      </c>
      <c r="Y40" s="4">
        <v>0</v>
      </c>
      <c r="AA40" s="4">
        <v>0</v>
      </c>
      <c r="AC40" s="4">
        <v>1994901</v>
      </c>
      <c r="AE40" s="4">
        <v>1012349</v>
      </c>
      <c r="AG40" s="4">
        <v>1994909125000</v>
      </c>
      <c r="AI40" s="4">
        <v>2019457775427</v>
      </c>
      <c r="AK40" s="6">
        <v>5.3356046755381964E-3</v>
      </c>
    </row>
    <row r="41" spans="1:37">
      <c r="A41" s="1" t="s">
        <v>152</v>
      </c>
      <c r="C41" s="1" t="s">
        <v>63</v>
      </c>
      <c r="E41" s="1" t="s">
        <v>63</v>
      </c>
      <c r="G41" s="1" t="s">
        <v>153</v>
      </c>
      <c r="I41" s="1" t="s">
        <v>154</v>
      </c>
      <c r="K41" s="4">
        <v>18</v>
      </c>
      <c r="M41" s="4">
        <v>18</v>
      </c>
      <c r="O41" s="4">
        <v>7301000</v>
      </c>
      <c r="Q41" s="4">
        <v>6784037691622</v>
      </c>
      <c r="S41" s="4">
        <v>6698380024023</v>
      </c>
      <c r="U41" s="4">
        <v>0</v>
      </c>
      <c r="W41" s="4">
        <v>0</v>
      </c>
      <c r="Y41" s="4">
        <v>0</v>
      </c>
      <c r="AA41" s="4">
        <v>0</v>
      </c>
      <c r="AC41" s="4">
        <v>7301000</v>
      </c>
      <c r="AE41" s="4">
        <v>922084</v>
      </c>
      <c r="AG41" s="4">
        <v>6784037691622</v>
      </c>
      <c r="AI41" s="4">
        <v>6731880761001</v>
      </c>
      <c r="AK41" s="6">
        <v>1.778628644808769E-2</v>
      </c>
    </row>
    <row r="42" spans="1:37">
      <c r="A42" s="1" t="s">
        <v>155</v>
      </c>
      <c r="C42" s="1" t="s">
        <v>63</v>
      </c>
      <c r="E42" s="1" t="s">
        <v>63</v>
      </c>
      <c r="G42" s="1" t="s">
        <v>156</v>
      </c>
      <c r="I42" s="1" t="s">
        <v>157</v>
      </c>
      <c r="K42" s="4">
        <v>18</v>
      </c>
      <c r="M42" s="4">
        <v>18</v>
      </c>
      <c r="O42" s="4">
        <v>3349926</v>
      </c>
      <c r="Q42" s="4">
        <v>2977563728348</v>
      </c>
      <c r="S42" s="4">
        <v>2990386268538</v>
      </c>
      <c r="U42" s="4">
        <v>431000</v>
      </c>
      <c r="W42" s="4">
        <v>385709935636</v>
      </c>
      <c r="Y42" s="4">
        <v>0</v>
      </c>
      <c r="AA42" s="4">
        <v>0</v>
      </c>
      <c r="AC42" s="4">
        <v>3780926</v>
      </c>
      <c r="AE42" s="4">
        <v>896775</v>
      </c>
      <c r="AG42" s="4">
        <v>3363273663984</v>
      </c>
      <c r="AI42" s="4">
        <v>3390511870830</v>
      </c>
      <c r="AK42" s="6">
        <v>8.9580635012996065E-3</v>
      </c>
    </row>
    <row r="43" spans="1:37">
      <c r="A43" s="1" t="s">
        <v>159</v>
      </c>
      <c r="C43" s="1" t="s">
        <v>63</v>
      </c>
      <c r="E43" s="1" t="s">
        <v>63</v>
      </c>
      <c r="G43" s="1" t="s">
        <v>160</v>
      </c>
      <c r="I43" s="1" t="s">
        <v>161</v>
      </c>
      <c r="K43" s="4">
        <v>19</v>
      </c>
      <c r="M43" s="4">
        <v>19</v>
      </c>
      <c r="O43" s="4">
        <v>2061300</v>
      </c>
      <c r="Q43" s="4">
        <v>1767012159737</v>
      </c>
      <c r="S43" s="4">
        <v>1773140629088</v>
      </c>
      <c r="U43" s="4">
        <v>2000000</v>
      </c>
      <c r="W43" s="4">
        <v>1723272350160</v>
      </c>
      <c r="Y43" s="4">
        <v>0</v>
      </c>
      <c r="AA43" s="4">
        <v>0</v>
      </c>
      <c r="AC43" s="4">
        <v>4061300</v>
      </c>
      <c r="AE43" s="4">
        <v>863933</v>
      </c>
      <c r="AG43" s="4">
        <v>3490284509897</v>
      </c>
      <c r="AI43" s="4">
        <v>3508556472109</v>
      </c>
      <c r="AK43" s="6">
        <v>9.2699488668518022E-3</v>
      </c>
    </row>
    <row r="44" spans="1:37">
      <c r="A44" s="1" t="s">
        <v>162</v>
      </c>
      <c r="C44" s="1" t="s">
        <v>63</v>
      </c>
      <c r="E44" s="1" t="s">
        <v>63</v>
      </c>
      <c r="G44" s="1" t="s">
        <v>163</v>
      </c>
      <c r="I44" s="1" t="s">
        <v>164</v>
      </c>
      <c r="K44" s="4">
        <v>18</v>
      </c>
      <c r="M44" s="4">
        <v>18</v>
      </c>
      <c r="O44" s="4">
        <v>3406145</v>
      </c>
      <c r="Q44" s="4">
        <v>3176667628197</v>
      </c>
      <c r="S44" s="4">
        <v>3213043622612</v>
      </c>
      <c r="U44" s="4">
        <v>0</v>
      </c>
      <c r="W44" s="4">
        <v>0</v>
      </c>
      <c r="Y44" s="4">
        <v>0</v>
      </c>
      <c r="AA44" s="4">
        <v>0</v>
      </c>
      <c r="AC44" s="4">
        <v>3406145</v>
      </c>
      <c r="AE44" s="4">
        <v>948198</v>
      </c>
      <c r="AG44" s="4">
        <v>3176667628197</v>
      </c>
      <c r="AI44" s="4">
        <v>3229576180207</v>
      </c>
      <c r="AK44" s="6">
        <v>8.5328556886888757E-3</v>
      </c>
    </row>
    <row r="45" spans="1:37">
      <c r="A45" s="1" t="s">
        <v>165</v>
      </c>
      <c r="C45" s="1" t="s">
        <v>63</v>
      </c>
      <c r="E45" s="1" t="s">
        <v>63</v>
      </c>
      <c r="G45" s="1" t="s">
        <v>166</v>
      </c>
      <c r="I45" s="1" t="s">
        <v>167</v>
      </c>
      <c r="K45" s="4">
        <v>20</v>
      </c>
      <c r="M45" s="4">
        <v>20</v>
      </c>
      <c r="O45" s="4">
        <v>5179565</v>
      </c>
      <c r="Q45" s="4">
        <v>5018374153132</v>
      </c>
      <c r="S45" s="4">
        <v>4942705161882</v>
      </c>
      <c r="U45" s="4">
        <v>0</v>
      </c>
      <c r="W45" s="4">
        <v>0</v>
      </c>
      <c r="Y45" s="4">
        <v>0</v>
      </c>
      <c r="AA45" s="4">
        <v>0</v>
      </c>
      <c r="AC45" s="4">
        <v>5179565</v>
      </c>
      <c r="AE45" s="4">
        <v>957962</v>
      </c>
      <c r="AG45" s="4">
        <v>5018374153132</v>
      </c>
      <c r="AI45" s="4">
        <v>4961637892467</v>
      </c>
      <c r="AK45" s="6">
        <v>1.3109131896445227E-2</v>
      </c>
    </row>
    <row r="46" spans="1:37">
      <c r="A46" s="1" t="s">
        <v>168</v>
      </c>
      <c r="C46" s="1" t="s">
        <v>63</v>
      </c>
      <c r="E46" s="1" t="s">
        <v>63</v>
      </c>
      <c r="G46" s="1" t="s">
        <v>166</v>
      </c>
      <c r="I46" s="1" t="s">
        <v>167</v>
      </c>
      <c r="K46" s="4">
        <v>20</v>
      </c>
      <c r="M46" s="4">
        <v>20</v>
      </c>
      <c r="O46" s="4">
        <v>2000000</v>
      </c>
      <c r="Q46" s="4">
        <v>2000008125000</v>
      </c>
      <c r="S46" s="4">
        <v>1888934054368</v>
      </c>
      <c r="U46" s="4">
        <v>0</v>
      </c>
      <c r="W46" s="4">
        <v>0</v>
      </c>
      <c r="Y46" s="4">
        <v>0</v>
      </c>
      <c r="AA46" s="4">
        <v>0</v>
      </c>
      <c r="AC46" s="4">
        <v>2000000</v>
      </c>
      <c r="AE46" s="4">
        <v>948943</v>
      </c>
      <c r="AG46" s="4">
        <v>2000008125000</v>
      </c>
      <c r="AI46" s="4">
        <v>1897813130091</v>
      </c>
      <c r="AK46" s="6">
        <v>5.0142076419846179E-3</v>
      </c>
    </row>
    <row r="47" spans="1:37">
      <c r="A47" s="1" t="s">
        <v>169</v>
      </c>
      <c r="C47" s="1" t="s">
        <v>63</v>
      </c>
      <c r="E47" s="1" t="s">
        <v>63</v>
      </c>
      <c r="G47" s="1" t="s">
        <v>170</v>
      </c>
      <c r="I47" s="1" t="s">
        <v>171</v>
      </c>
      <c r="K47" s="4">
        <v>21</v>
      </c>
      <c r="M47" s="4">
        <v>21</v>
      </c>
      <c r="O47" s="4">
        <v>1348714</v>
      </c>
      <c r="Q47" s="4">
        <v>1311551464676</v>
      </c>
      <c r="S47" s="4">
        <v>1335186369281</v>
      </c>
      <c r="U47" s="4">
        <v>0</v>
      </c>
      <c r="W47" s="4">
        <v>0</v>
      </c>
      <c r="Y47" s="4">
        <v>0</v>
      </c>
      <c r="AA47" s="4">
        <v>0</v>
      </c>
      <c r="AC47" s="4">
        <v>1348714</v>
      </c>
      <c r="AE47" s="4">
        <v>992890</v>
      </c>
      <c r="AG47" s="4">
        <v>1311551464676</v>
      </c>
      <c r="AI47" s="4">
        <v>1339073494683</v>
      </c>
      <c r="AK47" s="6">
        <v>3.5379629552339496E-3</v>
      </c>
    </row>
    <row r="48" spans="1:37">
      <c r="A48" s="1" t="s">
        <v>172</v>
      </c>
      <c r="C48" s="1" t="s">
        <v>63</v>
      </c>
      <c r="E48" s="1" t="s">
        <v>63</v>
      </c>
      <c r="G48" s="1" t="s">
        <v>173</v>
      </c>
      <c r="I48" s="1" t="s">
        <v>174</v>
      </c>
      <c r="K48" s="4">
        <v>18</v>
      </c>
      <c r="M48" s="4">
        <v>18</v>
      </c>
      <c r="O48" s="4">
        <v>4528500</v>
      </c>
      <c r="Q48" s="4">
        <v>4311377911000</v>
      </c>
      <c r="S48" s="4">
        <v>4445833037215</v>
      </c>
      <c r="U48" s="4">
        <v>0</v>
      </c>
      <c r="W48" s="4">
        <v>0</v>
      </c>
      <c r="Y48" s="4">
        <v>968000</v>
      </c>
      <c r="AA48" s="4">
        <v>970344819336</v>
      </c>
      <c r="AC48" s="4">
        <v>3560500</v>
      </c>
      <c r="AE48" s="4">
        <v>986679</v>
      </c>
      <c r="AG48" s="4">
        <v>3389789345725</v>
      </c>
      <c r="AI48" s="4">
        <v>3512936915701</v>
      </c>
      <c r="AK48" s="6">
        <v>9.2815224266433478E-3</v>
      </c>
    </row>
    <row r="49" spans="1:37">
      <c r="A49" s="1" t="s">
        <v>175</v>
      </c>
      <c r="C49" s="1" t="s">
        <v>63</v>
      </c>
      <c r="E49" s="1" t="s">
        <v>63</v>
      </c>
      <c r="G49" s="1" t="s">
        <v>176</v>
      </c>
      <c r="I49" s="1" t="s">
        <v>177</v>
      </c>
      <c r="K49" s="4">
        <v>18</v>
      </c>
      <c r="M49" s="4">
        <v>18</v>
      </c>
      <c r="O49" s="4">
        <v>1800000</v>
      </c>
      <c r="Q49" s="4">
        <v>1800008125000</v>
      </c>
      <c r="S49" s="4">
        <v>1765356189716</v>
      </c>
      <c r="U49" s="4">
        <v>0</v>
      </c>
      <c r="W49" s="4">
        <v>0</v>
      </c>
      <c r="Y49" s="4">
        <v>0</v>
      </c>
      <c r="AA49" s="4">
        <v>0</v>
      </c>
      <c r="AC49" s="4">
        <v>1800000</v>
      </c>
      <c r="AE49" s="4">
        <v>986464</v>
      </c>
      <c r="AG49" s="4">
        <v>1800008125000</v>
      </c>
      <c r="AI49" s="4">
        <v>1775567794121</v>
      </c>
      <c r="AK49" s="6">
        <v>4.691223525108811E-3</v>
      </c>
    </row>
    <row r="50" spans="1:37">
      <c r="A50" s="1" t="s">
        <v>178</v>
      </c>
      <c r="C50" s="1" t="s">
        <v>63</v>
      </c>
      <c r="E50" s="1" t="s">
        <v>63</v>
      </c>
      <c r="G50" s="1" t="s">
        <v>179</v>
      </c>
      <c r="I50" s="1" t="s">
        <v>180</v>
      </c>
      <c r="K50" s="4">
        <v>18</v>
      </c>
      <c r="M50" s="4">
        <v>18</v>
      </c>
      <c r="O50" s="4">
        <v>5600000</v>
      </c>
      <c r="Q50" s="4">
        <v>5272487262500</v>
      </c>
      <c r="S50" s="4">
        <v>5232181476871</v>
      </c>
      <c r="U50" s="4">
        <v>0</v>
      </c>
      <c r="W50" s="4">
        <v>0</v>
      </c>
      <c r="Y50" s="4">
        <v>0</v>
      </c>
      <c r="AA50" s="4">
        <v>0</v>
      </c>
      <c r="AC50" s="4">
        <v>5600000</v>
      </c>
      <c r="AE50" s="4">
        <v>938670</v>
      </c>
      <c r="AG50" s="4">
        <v>5272487262500</v>
      </c>
      <c r="AI50" s="4">
        <v>5256349115538</v>
      </c>
      <c r="AK50" s="6">
        <v>1.3887787731137647E-2</v>
      </c>
    </row>
    <row r="51" spans="1:37">
      <c r="A51" s="1" t="s">
        <v>181</v>
      </c>
      <c r="C51" s="1" t="s">
        <v>63</v>
      </c>
      <c r="E51" s="1" t="s">
        <v>63</v>
      </c>
      <c r="G51" s="1" t="s">
        <v>182</v>
      </c>
      <c r="I51" s="1" t="s">
        <v>183</v>
      </c>
      <c r="K51" s="4">
        <v>18</v>
      </c>
      <c r="M51" s="4">
        <v>18</v>
      </c>
      <c r="O51" s="4">
        <v>5999969</v>
      </c>
      <c r="Q51" s="4">
        <v>5513581306928</v>
      </c>
      <c r="S51" s="4">
        <v>5513157870953</v>
      </c>
      <c r="U51" s="4">
        <v>0</v>
      </c>
      <c r="W51" s="4">
        <v>0</v>
      </c>
      <c r="Y51" s="4">
        <v>0</v>
      </c>
      <c r="AA51" s="4">
        <v>0</v>
      </c>
      <c r="AC51" s="4">
        <v>5999969</v>
      </c>
      <c r="AE51" s="4">
        <v>930834</v>
      </c>
      <c r="AG51" s="4">
        <v>5513581306928</v>
      </c>
      <c r="AI51" s="4">
        <v>5584762427596</v>
      </c>
      <c r="AK51" s="6">
        <v>1.4755487776490238E-2</v>
      </c>
    </row>
    <row r="52" spans="1:37">
      <c r="A52" s="1" t="s">
        <v>184</v>
      </c>
      <c r="C52" s="1" t="s">
        <v>63</v>
      </c>
      <c r="E52" s="1" t="s">
        <v>63</v>
      </c>
      <c r="G52" s="1" t="s">
        <v>185</v>
      </c>
      <c r="I52" s="1" t="s">
        <v>113</v>
      </c>
      <c r="K52" s="4">
        <v>18</v>
      </c>
      <c r="M52" s="4">
        <v>18</v>
      </c>
      <c r="O52" s="4">
        <v>3990000</v>
      </c>
      <c r="Q52" s="4">
        <v>3758596250000</v>
      </c>
      <c r="S52" s="4">
        <v>3937132478278</v>
      </c>
      <c r="U52" s="4">
        <v>0</v>
      </c>
      <c r="W52" s="4">
        <v>0</v>
      </c>
      <c r="Y52" s="4">
        <v>0</v>
      </c>
      <c r="AA52" s="4">
        <v>0</v>
      </c>
      <c r="AC52" s="4">
        <v>3990000</v>
      </c>
      <c r="AE52" s="4">
        <v>991935</v>
      </c>
      <c r="AG52" s="4">
        <v>3758596250000</v>
      </c>
      <c r="AI52" s="4">
        <v>3957669975201</v>
      </c>
      <c r="AK52" s="6">
        <v>1.0456550605250782E-2</v>
      </c>
    </row>
    <row r="53" spans="1:37">
      <c r="A53" s="1" t="s">
        <v>186</v>
      </c>
      <c r="C53" s="1" t="s">
        <v>63</v>
      </c>
      <c r="E53" s="1" t="s">
        <v>63</v>
      </c>
      <c r="G53" s="1" t="s">
        <v>185</v>
      </c>
      <c r="I53" s="1" t="s">
        <v>113</v>
      </c>
      <c r="K53" s="4">
        <v>18</v>
      </c>
      <c r="M53" s="4">
        <v>18</v>
      </c>
      <c r="O53" s="4">
        <v>3000000</v>
      </c>
      <c r="Q53" s="4">
        <v>2946428125000</v>
      </c>
      <c r="S53" s="4">
        <v>2927005774131</v>
      </c>
      <c r="U53" s="4">
        <v>0</v>
      </c>
      <c r="W53" s="4">
        <v>0</v>
      </c>
      <c r="Y53" s="4">
        <v>0</v>
      </c>
      <c r="AA53" s="4">
        <v>0</v>
      </c>
      <c r="AC53" s="4">
        <v>3000000</v>
      </c>
      <c r="AE53" s="4">
        <v>977591</v>
      </c>
      <c r="AG53" s="4">
        <v>2946428125000</v>
      </c>
      <c r="AI53" s="4">
        <v>2932659555138</v>
      </c>
      <c r="AK53" s="6">
        <v>7.7483729665244047E-3</v>
      </c>
    </row>
    <row r="54" spans="1:37">
      <c r="A54" s="1" t="s">
        <v>187</v>
      </c>
      <c r="C54" s="1" t="s">
        <v>63</v>
      </c>
      <c r="E54" s="1" t="s">
        <v>63</v>
      </c>
      <c r="G54" s="1" t="s">
        <v>188</v>
      </c>
      <c r="I54" s="1" t="s">
        <v>189</v>
      </c>
      <c r="K54" s="4">
        <v>18</v>
      </c>
      <c r="M54" s="4">
        <v>18</v>
      </c>
      <c r="O54" s="4">
        <v>7500000</v>
      </c>
      <c r="Q54" s="4">
        <v>6870977067786</v>
      </c>
      <c r="S54" s="4">
        <v>7117700455419</v>
      </c>
      <c r="U54" s="4">
        <v>0</v>
      </c>
      <c r="W54" s="4">
        <v>0</v>
      </c>
      <c r="Y54" s="4">
        <v>0</v>
      </c>
      <c r="AA54" s="4">
        <v>0</v>
      </c>
      <c r="AC54" s="4">
        <v>7500000</v>
      </c>
      <c r="AE54" s="4">
        <v>953173</v>
      </c>
      <c r="AG54" s="4">
        <v>6870977067786</v>
      </c>
      <c r="AI54" s="4">
        <v>7148523685722</v>
      </c>
      <c r="AK54" s="6">
        <v>1.8887097747150992E-2</v>
      </c>
    </row>
    <row r="55" spans="1:37">
      <c r="A55" s="1" t="s">
        <v>190</v>
      </c>
      <c r="C55" s="1" t="s">
        <v>63</v>
      </c>
      <c r="E55" s="1" t="s">
        <v>63</v>
      </c>
      <c r="G55" s="1" t="s">
        <v>191</v>
      </c>
      <c r="I55" s="1" t="s">
        <v>192</v>
      </c>
      <c r="K55" s="4">
        <v>18</v>
      </c>
      <c r="M55" s="4">
        <v>18</v>
      </c>
      <c r="O55" s="4">
        <v>4001100</v>
      </c>
      <c r="Q55" s="4">
        <v>3790228167625</v>
      </c>
      <c r="S55" s="4">
        <v>3857899172313</v>
      </c>
      <c r="U55" s="4">
        <v>0</v>
      </c>
      <c r="W55" s="4">
        <v>0</v>
      </c>
      <c r="Y55" s="4">
        <v>0</v>
      </c>
      <c r="AA55" s="4">
        <v>0</v>
      </c>
      <c r="AC55" s="4">
        <v>4001100</v>
      </c>
      <c r="AE55" s="4">
        <v>970013</v>
      </c>
      <c r="AG55" s="4">
        <v>3790228167625</v>
      </c>
      <c r="AI55" s="4">
        <v>3880969954453</v>
      </c>
      <c r="AK55" s="6">
        <v>1.0253901659431464E-2</v>
      </c>
    </row>
    <row r="56" spans="1:37">
      <c r="A56" s="1" t="s">
        <v>193</v>
      </c>
      <c r="C56" s="1" t="s">
        <v>63</v>
      </c>
      <c r="E56" s="1" t="s">
        <v>63</v>
      </c>
      <c r="G56" s="1" t="s">
        <v>124</v>
      </c>
      <c r="I56" s="1" t="s">
        <v>194</v>
      </c>
      <c r="K56" s="4">
        <v>18</v>
      </c>
      <c r="M56" s="4">
        <v>18</v>
      </c>
      <c r="O56" s="4">
        <v>2549000</v>
      </c>
      <c r="Q56" s="4">
        <v>2185470782175</v>
      </c>
      <c r="S56" s="4">
        <v>2172997769655</v>
      </c>
      <c r="U56" s="4">
        <v>0</v>
      </c>
      <c r="W56" s="4">
        <v>0</v>
      </c>
      <c r="Y56" s="4">
        <v>0</v>
      </c>
      <c r="AA56" s="4">
        <v>0</v>
      </c>
      <c r="AC56" s="4">
        <v>2549000</v>
      </c>
      <c r="AE56" s="4">
        <v>856482</v>
      </c>
      <c r="AG56" s="4">
        <v>2185470782175</v>
      </c>
      <c r="AI56" s="4">
        <v>2183090285779</v>
      </c>
      <c r="AK56" s="6">
        <v>5.7679377492612051E-3</v>
      </c>
    </row>
    <row r="57" spans="1:37">
      <c r="A57" s="1" t="s">
        <v>195</v>
      </c>
      <c r="C57" s="1" t="s">
        <v>63</v>
      </c>
      <c r="E57" s="1" t="s">
        <v>63</v>
      </c>
      <c r="G57" s="1" t="s">
        <v>196</v>
      </c>
      <c r="I57" s="1" t="s">
        <v>197</v>
      </c>
      <c r="K57" s="4">
        <v>18.5</v>
      </c>
      <c r="M57" s="4">
        <v>18.5</v>
      </c>
      <c r="O57" s="4">
        <v>6694295</v>
      </c>
      <c r="Q57" s="4">
        <v>6335949625000</v>
      </c>
      <c r="S57" s="4">
        <v>6154960175495</v>
      </c>
      <c r="U57" s="4">
        <v>426000</v>
      </c>
      <c r="W57" s="4">
        <v>395120538452</v>
      </c>
      <c r="Y57" s="4">
        <v>0</v>
      </c>
      <c r="AA57" s="4">
        <v>0</v>
      </c>
      <c r="AC57" s="4">
        <v>7120295</v>
      </c>
      <c r="AE57" s="4">
        <v>923896</v>
      </c>
      <c r="AG57" s="4">
        <v>6731070163452</v>
      </c>
      <c r="AI57" s="4">
        <v>6578157391524</v>
      </c>
      <c r="AK57" s="6">
        <v>1.7380134292345025E-2</v>
      </c>
    </row>
    <row r="58" spans="1:37">
      <c r="A58" s="1" t="s">
        <v>198</v>
      </c>
      <c r="C58" s="1" t="s">
        <v>63</v>
      </c>
      <c r="E58" s="1" t="s">
        <v>63</v>
      </c>
      <c r="G58" s="1" t="s">
        <v>196</v>
      </c>
      <c r="I58" s="1" t="s">
        <v>197</v>
      </c>
      <c r="K58" s="4">
        <v>18.5</v>
      </c>
      <c r="M58" s="4">
        <v>18.5</v>
      </c>
      <c r="O58" s="4">
        <v>9993800</v>
      </c>
      <c r="Q58" s="4">
        <v>9134925245593</v>
      </c>
      <c r="S58" s="4">
        <v>9188636144936</v>
      </c>
      <c r="U58" s="4">
        <v>0</v>
      </c>
      <c r="W58" s="4">
        <v>0</v>
      </c>
      <c r="Y58" s="4">
        <v>0</v>
      </c>
      <c r="AA58" s="4">
        <v>0</v>
      </c>
      <c r="AC58" s="4">
        <v>9993800</v>
      </c>
      <c r="AE58" s="4">
        <v>923896</v>
      </c>
      <c r="AG58" s="4">
        <v>9134925245593</v>
      </c>
      <c r="AI58" s="4">
        <v>9232874387847</v>
      </c>
      <c r="AK58" s="6">
        <v>2.439415587287385E-2</v>
      </c>
    </row>
    <row r="59" spans="1:37">
      <c r="A59" s="1" t="s">
        <v>199</v>
      </c>
      <c r="C59" s="1" t="s">
        <v>63</v>
      </c>
      <c r="E59" s="1" t="s">
        <v>63</v>
      </c>
      <c r="G59" s="1" t="s">
        <v>200</v>
      </c>
      <c r="I59" s="1" t="s">
        <v>201</v>
      </c>
      <c r="K59" s="4">
        <v>0</v>
      </c>
      <c r="M59" s="4">
        <v>0</v>
      </c>
      <c r="O59" s="4">
        <v>11560836</v>
      </c>
      <c r="Q59" s="4">
        <v>9741567124216</v>
      </c>
      <c r="S59" s="4">
        <v>10828926192384</v>
      </c>
      <c r="U59" s="4">
        <v>1313152</v>
      </c>
      <c r="W59" s="4">
        <v>1260012020882</v>
      </c>
      <c r="Y59" s="4">
        <v>843140</v>
      </c>
      <c r="AA59" s="4">
        <v>799971849884</v>
      </c>
      <c r="AC59" s="4">
        <v>12030848</v>
      </c>
      <c r="AE59" s="4">
        <v>957360</v>
      </c>
      <c r="AG59" s="4">
        <v>10291119719401</v>
      </c>
      <c r="AI59" s="4">
        <v>11517407481812</v>
      </c>
      <c r="AK59" s="6">
        <v>3.0430115428900735E-2</v>
      </c>
    </row>
    <row r="60" spans="1:37">
      <c r="A60" s="1" t="s">
        <v>202</v>
      </c>
      <c r="C60" s="1" t="s">
        <v>63</v>
      </c>
      <c r="E60" s="1" t="s">
        <v>63</v>
      </c>
      <c r="G60" s="1" t="s">
        <v>203</v>
      </c>
      <c r="I60" s="1" t="s">
        <v>6</v>
      </c>
      <c r="K60" s="4">
        <v>0</v>
      </c>
      <c r="M60" s="4">
        <v>0</v>
      </c>
      <c r="O60" s="4">
        <v>8972933</v>
      </c>
      <c r="Q60" s="4">
        <v>7609676356716</v>
      </c>
      <c r="S60" s="4">
        <v>8762547998431</v>
      </c>
      <c r="U60" s="4">
        <v>0</v>
      </c>
      <c r="W60" s="4">
        <v>0</v>
      </c>
      <c r="Y60" s="4">
        <v>8972933</v>
      </c>
      <c r="AA60" s="4">
        <v>8972505883477</v>
      </c>
      <c r="AC60" s="4">
        <v>0</v>
      </c>
      <c r="AE60" s="4">
        <v>0</v>
      </c>
      <c r="AG60" s="4">
        <v>0</v>
      </c>
      <c r="AI60" s="4">
        <v>0</v>
      </c>
      <c r="AK60" s="6">
        <v>0</v>
      </c>
    </row>
    <row r="61" spans="1:37">
      <c r="A61" s="1" t="s">
        <v>204</v>
      </c>
      <c r="C61" s="1" t="s">
        <v>63</v>
      </c>
      <c r="E61" s="1" t="s">
        <v>63</v>
      </c>
      <c r="G61" s="1" t="s">
        <v>205</v>
      </c>
      <c r="I61" s="1" t="s">
        <v>206</v>
      </c>
      <c r="K61" s="4">
        <v>23</v>
      </c>
      <c r="M61" s="4">
        <v>23</v>
      </c>
      <c r="O61" s="4">
        <v>1480000</v>
      </c>
      <c r="Q61" s="4">
        <v>1365173684062</v>
      </c>
      <c r="S61" s="4">
        <v>1364965905521</v>
      </c>
      <c r="U61" s="4">
        <v>0</v>
      </c>
      <c r="W61" s="4">
        <v>0</v>
      </c>
      <c r="Y61" s="4">
        <v>0</v>
      </c>
      <c r="AA61" s="4">
        <v>0</v>
      </c>
      <c r="AC61" s="4">
        <v>1480000</v>
      </c>
      <c r="AE61" s="4">
        <v>923651</v>
      </c>
      <c r="AG61" s="4">
        <v>1365173684062</v>
      </c>
      <c r="AI61" s="4">
        <v>1366951701448</v>
      </c>
      <c r="AK61" s="6">
        <v>3.6116199002668823E-3</v>
      </c>
    </row>
    <row r="62" spans="1:37">
      <c r="A62" s="1" t="s">
        <v>207</v>
      </c>
      <c r="C62" s="1" t="s">
        <v>63</v>
      </c>
      <c r="E62" s="1" t="s">
        <v>63</v>
      </c>
      <c r="G62" s="1" t="s">
        <v>208</v>
      </c>
      <c r="I62" s="1" t="s">
        <v>209</v>
      </c>
      <c r="K62" s="4">
        <v>16</v>
      </c>
      <c r="M62" s="4">
        <v>16</v>
      </c>
      <c r="O62" s="4">
        <v>1193400</v>
      </c>
      <c r="Q62" s="4">
        <v>1123088243607</v>
      </c>
      <c r="S62" s="4">
        <v>1113820307990</v>
      </c>
      <c r="U62" s="4">
        <v>0</v>
      </c>
      <c r="W62" s="4">
        <v>0</v>
      </c>
      <c r="Y62" s="4">
        <v>310000</v>
      </c>
      <c r="AA62" s="4">
        <v>304815469857</v>
      </c>
      <c r="AC62" s="4">
        <v>883400</v>
      </c>
      <c r="AE62" s="4">
        <v>933353</v>
      </c>
      <c r="AG62" s="4">
        <v>831352567792</v>
      </c>
      <c r="AI62" s="4">
        <v>824492089893</v>
      </c>
      <c r="AK62" s="6">
        <v>2.1783886265446563E-3</v>
      </c>
    </row>
    <row r="63" spans="1:37">
      <c r="A63" s="1" t="s">
        <v>210</v>
      </c>
      <c r="C63" s="1" t="s">
        <v>63</v>
      </c>
      <c r="E63" s="1" t="s">
        <v>63</v>
      </c>
      <c r="G63" s="1" t="s">
        <v>211</v>
      </c>
      <c r="I63" s="1" t="s">
        <v>212</v>
      </c>
      <c r="K63" s="4">
        <v>18</v>
      </c>
      <c r="M63" s="4">
        <v>18</v>
      </c>
      <c r="O63" s="4">
        <v>5860800</v>
      </c>
      <c r="Q63" s="4">
        <v>5428309744290</v>
      </c>
      <c r="S63" s="4">
        <v>5274515604600</v>
      </c>
      <c r="U63" s="4">
        <v>0</v>
      </c>
      <c r="W63" s="4">
        <v>0</v>
      </c>
      <c r="Y63" s="4">
        <v>0</v>
      </c>
      <c r="AA63" s="4">
        <v>0</v>
      </c>
      <c r="AC63" s="4">
        <v>5860800</v>
      </c>
      <c r="AE63" s="4">
        <v>900000</v>
      </c>
      <c r="AG63" s="4">
        <v>5428309744290</v>
      </c>
      <c r="AI63" s="4">
        <v>5274515604600</v>
      </c>
      <c r="AK63" s="6">
        <v>1.3935785369492242E-2</v>
      </c>
    </row>
    <row r="64" spans="1:37">
      <c r="A64" s="1" t="s">
        <v>213</v>
      </c>
      <c r="C64" s="1" t="s">
        <v>63</v>
      </c>
      <c r="E64" s="1" t="s">
        <v>63</v>
      </c>
      <c r="G64" s="1" t="s">
        <v>214</v>
      </c>
      <c r="I64" s="1" t="s">
        <v>215</v>
      </c>
      <c r="K64" s="4">
        <v>18</v>
      </c>
      <c r="M64" s="4">
        <v>18</v>
      </c>
      <c r="O64" s="4">
        <v>195100</v>
      </c>
      <c r="Q64" s="4">
        <v>180357803750</v>
      </c>
      <c r="S64" s="4">
        <v>175583195887</v>
      </c>
      <c r="U64" s="4">
        <v>0</v>
      </c>
      <c r="W64" s="4">
        <v>0</v>
      </c>
      <c r="Y64" s="4">
        <v>0</v>
      </c>
      <c r="AA64" s="4">
        <v>0</v>
      </c>
      <c r="AC64" s="4">
        <v>195100</v>
      </c>
      <c r="AE64" s="4">
        <v>900000</v>
      </c>
      <c r="AG64" s="4">
        <v>180357803750</v>
      </c>
      <c r="AI64" s="4">
        <v>175583195887</v>
      </c>
      <c r="AK64" s="6">
        <v>4.6390795208507268E-4</v>
      </c>
    </row>
    <row r="65" spans="1:37">
      <c r="A65" s="1" t="s">
        <v>216</v>
      </c>
      <c r="C65" s="1" t="s">
        <v>63</v>
      </c>
      <c r="E65" s="1" t="s">
        <v>63</v>
      </c>
      <c r="G65" s="1" t="s">
        <v>217</v>
      </c>
      <c r="I65" s="1" t="s">
        <v>218</v>
      </c>
      <c r="K65" s="4">
        <v>18</v>
      </c>
      <c r="M65" s="4">
        <v>18</v>
      </c>
      <c r="O65" s="4">
        <v>10000000</v>
      </c>
      <c r="Q65" s="4">
        <v>9728881250000</v>
      </c>
      <c r="S65" s="4">
        <v>9423844811862</v>
      </c>
      <c r="U65" s="4">
        <v>0</v>
      </c>
      <c r="W65" s="4">
        <v>0</v>
      </c>
      <c r="Y65" s="4">
        <v>0</v>
      </c>
      <c r="AA65" s="4">
        <v>0</v>
      </c>
      <c r="AC65" s="4">
        <v>10000000</v>
      </c>
      <c r="AE65" s="4">
        <v>939973</v>
      </c>
      <c r="AG65" s="4">
        <v>9728881250000</v>
      </c>
      <c r="AI65" s="4">
        <v>9399365760462</v>
      </c>
      <c r="AK65" s="6">
        <v>2.4834042339910052E-2</v>
      </c>
    </row>
    <row r="66" spans="1:37">
      <c r="A66" s="1" t="s">
        <v>219</v>
      </c>
      <c r="C66" s="1" t="s">
        <v>63</v>
      </c>
      <c r="E66" s="1" t="s">
        <v>63</v>
      </c>
      <c r="G66" s="1" t="s">
        <v>220</v>
      </c>
      <c r="I66" s="1" t="s">
        <v>221</v>
      </c>
      <c r="K66" s="4">
        <v>18</v>
      </c>
      <c r="M66" s="4">
        <v>18</v>
      </c>
      <c r="O66" s="4">
        <v>2773000</v>
      </c>
      <c r="Q66" s="4">
        <v>2442292020000</v>
      </c>
      <c r="S66" s="4">
        <v>2495179039065</v>
      </c>
      <c r="U66" s="4">
        <v>0</v>
      </c>
      <c r="W66" s="4">
        <v>0</v>
      </c>
      <c r="Y66" s="4">
        <v>0</v>
      </c>
      <c r="AA66" s="4">
        <v>0</v>
      </c>
      <c r="AC66" s="4">
        <v>2773000</v>
      </c>
      <c r="AE66" s="4">
        <v>900000</v>
      </c>
      <c r="AG66" s="4">
        <v>2442292020000</v>
      </c>
      <c r="AI66" s="4">
        <v>2495603291625</v>
      </c>
      <c r="AK66" s="6">
        <v>6.5936276326784716E-3</v>
      </c>
    </row>
    <row r="67" spans="1:37">
      <c r="A67" s="1" t="s">
        <v>222</v>
      </c>
      <c r="C67" s="1" t="s">
        <v>63</v>
      </c>
      <c r="E67" s="1" t="s">
        <v>63</v>
      </c>
      <c r="G67" s="1" t="s">
        <v>223</v>
      </c>
      <c r="I67" s="1" t="s">
        <v>224</v>
      </c>
      <c r="K67" s="4">
        <v>20.5</v>
      </c>
      <c r="M67" s="4">
        <v>20.5</v>
      </c>
      <c r="O67" s="4">
        <v>16088044</v>
      </c>
      <c r="Q67" s="4">
        <v>15497816644326</v>
      </c>
      <c r="S67" s="4">
        <v>15173590749197</v>
      </c>
      <c r="U67" s="4">
        <v>0</v>
      </c>
      <c r="W67" s="4">
        <v>0</v>
      </c>
      <c r="Y67" s="4">
        <v>0</v>
      </c>
      <c r="AA67" s="4">
        <v>0</v>
      </c>
      <c r="AC67" s="4">
        <v>16088044</v>
      </c>
      <c r="AE67" s="4">
        <v>940746</v>
      </c>
      <c r="AG67" s="4">
        <v>15497816644326</v>
      </c>
      <c r="AI67" s="4">
        <v>15134176568756</v>
      </c>
      <c r="AK67" s="6">
        <v>3.998597259286648E-2</v>
      </c>
    </row>
    <row r="68" spans="1:37">
      <c r="A68" s="1" t="s">
        <v>225</v>
      </c>
      <c r="C68" s="1" t="s">
        <v>63</v>
      </c>
      <c r="E68" s="1" t="s">
        <v>63</v>
      </c>
      <c r="G68" s="1" t="s">
        <v>223</v>
      </c>
      <c r="I68" s="1" t="s">
        <v>226</v>
      </c>
      <c r="K68" s="4">
        <v>20.5</v>
      </c>
      <c r="M68" s="4">
        <v>20.5</v>
      </c>
      <c r="O68" s="4">
        <v>13922852</v>
      </c>
      <c r="Q68" s="4">
        <v>13061713742597</v>
      </c>
      <c r="S68" s="4">
        <v>12522966938854</v>
      </c>
      <c r="U68" s="4">
        <v>0</v>
      </c>
      <c r="W68" s="4">
        <v>0</v>
      </c>
      <c r="Y68" s="4">
        <v>0</v>
      </c>
      <c r="AA68" s="4">
        <v>0</v>
      </c>
      <c r="AC68" s="4">
        <v>13922852</v>
      </c>
      <c r="AE68" s="4">
        <v>871553</v>
      </c>
      <c r="AG68" s="4">
        <v>13061713742597</v>
      </c>
      <c r="AI68" s="4">
        <v>12134033217148</v>
      </c>
      <c r="AK68" s="6">
        <v>3.2059300845179259E-2</v>
      </c>
    </row>
    <row r="69" spans="1:37">
      <c r="A69" s="1" t="s">
        <v>227</v>
      </c>
      <c r="C69" s="1" t="s">
        <v>63</v>
      </c>
      <c r="E69" s="1" t="s">
        <v>63</v>
      </c>
      <c r="G69" s="1" t="s">
        <v>228</v>
      </c>
      <c r="I69" s="1" t="s">
        <v>229</v>
      </c>
      <c r="K69" s="4">
        <v>20.5</v>
      </c>
      <c r="M69" s="4">
        <v>20.5</v>
      </c>
      <c r="O69" s="4">
        <v>9913595</v>
      </c>
      <c r="Q69" s="4">
        <v>9300946446664</v>
      </c>
      <c r="S69" s="4">
        <v>9138275329768</v>
      </c>
      <c r="U69" s="4">
        <v>0</v>
      </c>
      <c r="W69" s="4">
        <v>0</v>
      </c>
      <c r="Y69" s="4">
        <v>0</v>
      </c>
      <c r="AA69" s="4">
        <v>0</v>
      </c>
      <c r="AC69" s="4">
        <v>9913595</v>
      </c>
      <c r="AE69" s="4">
        <v>921828</v>
      </c>
      <c r="AG69" s="4">
        <v>9300946446664</v>
      </c>
      <c r="AI69" s="4">
        <v>9138275329768</v>
      </c>
      <c r="AK69" s="6">
        <v>2.4144215922294248E-2</v>
      </c>
    </row>
    <row r="70" spans="1:37">
      <c r="A70" s="1" t="s">
        <v>230</v>
      </c>
      <c r="C70" s="1" t="s">
        <v>63</v>
      </c>
      <c r="E70" s="1" t="s">
        <v>63</v>
      </c>
      <c r="G70" s="1" t="s">
        <v>231</v>
      </c>
      <c r="I70" s="1" t="s">
        <v>232</v>
      </c>
      <c r="K70" s="4">
        <v>20.5</v>
      </c>
      <c r="M70" s="4">
        <v>20.5</v>
      </c>
      <c r="O70" s="4">
        <v>2000000</v>
      </c>
      <c r="Q70" s="4">
        <v>1877440000000</v>
      </c>
      <c r="S70" s="4">
        <v>1866285678627</v>
      </c>
      <c r="U70" s="4">
        <v>0</v>
      </c>
      <c r="W70" s="4">
        <v>0</v>
      </c>
      <c r="Y70" s="4">
        <v>0</v>
      </c>
      <c r="AA70" s="4">
        <v>0</v>
      </c>
      <c r="AC70" s="4">
        <v>2000000</v>
      </c>
      <c r="AE70" s="4">
        <v>930756</v>
      </c>
      <c r="AG70" s="4">
        <v>1877440000000</v>
      </c>
      <c r="AI70" s="4">
        <v>1861439866410</v>
      </c>
      <c r="AK70" s="6">
        <v>4.9181059268992942E-3</v>
      </c>
    </row>
    <row r="71" spans="1:37">
      <c r="A71" s="1" t="s">
        <v>233</v>
      </c>
      <c r="C71" s="1" t="s">
        <v>63</v>
      </c>
      <c r="E71" s="1" t="s">
        <v>63</v>
      </c>
      <c r="G71" s="1" t="s">
        <v>234</v>
      </c>
      <c r="I71" s="1" t="s">
        <v>235</v>
      </c>
      <c r="K71" s="4">
        <v>15</v>
      </c>
      <c r="M71" s="4">
        <v>15</v>
      </c>
      <c r="O71" s="4">
        <v>7409087</v>
      </c>
      <c r="Q71" s="4">
        <v>6968266659838</v>
      </c>
      <c r="S71" s="4">
        <v>7191907280868</v>
      </c>
      <c r="U71" s="4">
        <v>0</v>
      </c>
      <c r="W71" s="4">
        <v>0</v>
      </c>
      <c r="Y71" s="4">
        <v>2533930</v>
      </c>
      <c r="AA71" s="4">
        <v>2503724934068</v>
      </c>
      <c r="AC71" s="4">
        <v>4875157</v>
      </c>
      <c r="AE71" s="4">
        <v>972831</v>
      </c>
      <c r="AG71" s="4">
        <v>4585098539749</v>
      </c>
      <c r="AI71" s="4">
        <v>4742520079692</v>
      </c>
      <c r="AK71" s="6">
        <v>1.2530201234679452E-2</v>
      </c>
    </row>
    <row r="72" spans="1:37">
      <c r="A72" s="1" t="s">
        <v>236</v>
      </c>
      <c r="C72" s="1" t="s">
        <v>63</v>
      </c>
      <c r="E72" s="1" t="s">
        <v>63</v>
      </c>
      <c r="G72" s="1" t="s">
        <v>237</v>
      </c>
      <c r="I72" s="1" t="s">
        <v>238</v>
      </c>
      <c r="K72" s="4">
        <v>17</v>
      </c>
      <c r="M72" s="4">
        <v>17</v>
      </c>
      <c r="O72" s="4">
        <v>6739380</v>
      </c>
      <c r="Q72" s="4">
        <v>6249693056680</v>
      </c>
      <c r="S72" s="4">
        <v>6431289378239</v>
      </c>
      <c r="U72" s="4">
        <v>0</v>
      </c>
      <c r="W72" s="4">
        <v>0</v>
      </c>
      <c r="Y72" s="4">
        <v>6739380</v>
      </c>
      <c r="AA72" s="4">
        <v>6739380000000</v>
      </c>
      <c r="AC72" s="4">
        <v>0</v>
      </c>
      <c r="AE72" s="4">
        <v>0</v>
      </c>
      <c r="AG72" s="4">
        <v>0</v>
      </c>
      <c r="AI72" s="4">
        <v>0</v>
      </c>
      <c r="AK72" s="6">
        <v>0</v>
      </c>
    </row>
    <row r="73" spans="1:37">
      <c r="A73" s="1" t="s">
        <v>239</v>
      </c>
      <c r="C73" s="1" t="s">
        <v>63</v>
      </c>
      <c r="E73" s="1" t="s">
        <v>63</v>
      </c>
      <c r="G73" s="1" t="s">
        <v>240</v>
      </c>
      <c r="I73" s="1" t="s">
        <v>241</v>
      </c>
      <c r="K73" s="4">
        <v>18</v>
      </c>
      <c r="M73" s="4">
        <v>18</v>
      </c>
      <c r="O73" s="4">
        <v>15000</v>
      </c>
      <c r="Q73" s="4">
        <v>13689480442</v>
      </c>
      <c r="S73" s="4">
        <v>13327868525</v>
      </c>
      <c r="U73" s="4">
        <v>0</v>
      </c>
      <c r="W73" s="4">
        <v>0</v>
      </c>
      <c r="Y73" s="4">
        <v>0</v>
      </c>
      <c r="AA73" s="4">
        <v>0</v>
      </c>
      <c r="AC73" s="4">
        <v>15000</v>
      </c>
      <c r="AE73" s="4">
        <v>888559</v>
      </c>
      <c r="AG73" s="4">
        <v>13689480442</v>
      </c>
      <c r="AI73" s="4">
        <v>13327868525</v>
      </c>
      <c r="AK73" s="6">
        <v>3.5213530325937214E-5</v>
      </c>
    </row>
    <row r="74" spans="1:37">
      <c r="A74" s="1" t="s">
        <v>242</v>
      </c>
      <c r="C74" s="1" t="s">
        <v>63</v>
      </c>
      <c r="E74" s="1" t="s">
        <v>63</v>
      </c>
      <c r="G74" s="1" t="s">
        <v>243</v>
      </c>
      <c r="I74" s="1" t="s">
        <v>244</v>
      </c>
      <c r="K74" s="4">
        <v>18</v>
      </c>
      <c r="M74" s="4">
        <v>18</v>
      </c>
      <c r="O74" s="4">
        <v>125000</v>
      </c>
      <c r="Q74" s="4">
        <v>112094095949</v>
      </c>
      <c r="S74" s="4">
        <v>108892030270</v>
      </c>
      <c r="U74" s="4">
        <v>0</v>
      </c>
      <c r="W74" s="4">
        <v>0</v>
      </c>
      <c r="Y74" s="4">
        <v>0</v>
      </c>
      <c r="AA74" s="4">
        <v>0</v>
      </c>
      <c r="AC74" s="4">
        <v>125000</v>
      </c>
      <c r="AE74" s="4">
        <v>871170</v>
      </c>
      <c r="AG74" s="4">
        <v>112094095949</v>
      </c>
      <c r="AI74" s="4">
        <v>108892030270</v>
      </c>
      <c r="AK74" s="6">
        <v>2.8770337904916553E-4</v>
      </c>
    </row>
    <row r="75" spans="1:37">
      <c r="A75" s="1" t="s">
        <v>245</v>
      </c>
      <c r="C75" s="1" t="s">
        <v>63</v>
      </c>
      <c r="E75" s="1" t="s">
        <v>63</v>
      </c>
      <c r="G75" s="1" t="s">
        <v>246</v>
      </c>
      <c r="I75" s="1" t="s">
        <v>247</v>
      </c>
      <c r="K75" s="4">
        <v>18</v>
      </c>
      <c r="M75" s="4">
        <v>18</v>
      </c>
      <c r="O75" s="4">
        <v>170000</v>
      </c>
      <c r="Q75" s="4">
        <v>151489970005</v>
      </c>
      <c r="S75" s="4">
        <v>144060407442</v>
      </c>
      <c r="U75" s="4">
        <v>0</v>
      </c>
      <c r="W75" s="4">
        <v>0</v>
      </c>
      <c r="Y75" s="4">
        <v>0</v>
      </c>
      <c r="AA75" s="4">
        <v>0</v>
      </c>
      <c r="AC75" s="4">
        <v>170000</v>
      </c>
      <c r="AE75" s="4">
        <v>847447</v>
      </c>
      <c r="AG75" s="4">
        <v>151489970005</v>
      </c>
      <c r="AI75" s="4">
        <v>144060407442</v>
      </c>
      <c r="AK75" s="6">
        <v>3.8062166630096898E-4</v>
      </c>
    </row>
    <row r="76" spans="1:37">
      <c r="A76" s="1" t="s">
        <v>248</v>
      </c>
      <c r="C76" s="1" t="s">
        <v>63</v>
      </c>
      <c r="E76" s="1" t="s">
        <v>63</v>
      </c>
      <c r="G76" s="1" t="s">
        <v>91</v>
      </c>
      <c r="I76" s="1" t="s">
        <v>92</v>
      </c>
      <c r="K76" s="4">
        <v>18</v>
      </c>
      <c r="M76" s="4">
        <v>18</v>
      </c>
      <c r="O76" s="4">
        <v>125000</v>
      </c>
      <c r="Q76" s="4">
        <v>111696632712</v>
      </c>
      <c r="S76" s="4">
        <v>111075945640</v>
      </c>
      <c r="U76" s="4">
        <v>0</v>
      </c>
      <c r="W76" s="4">
        <v>0</v>
      </c>
      <c r="Y76" s="4">
        <v>0</v>
      </c>
      <c r="AA76" s="4">
        <v>0</v>
      </c>
      <c r="AC76" s="4">
        <v>125000</v>
      </c>
      <c r="AE76" s="4">
        <v>888642</v>
      </c>
      <c r="AG76" s="4">
        <v>111696632712</v>
      </c>
      <c r="AI76" s="4">
        <v>111075945640</v>
      </c>
      <c r="AK76" s="6">
        <v>2.9347349675152152E-4</v>
      </c>
    </row>
    <row r="77" spans="1:37">
      <c r="A77" s="1" t="s">
        <v>249</v>
      </c>
      <c r="C77" s="1" t="s">
        <v>63</v>
      </c>
      <c r="E77" s="1" t="s">
        <v>63</v>
      </c>
      <c r="G77" s="1" t="s">
        <v>250</v>
      </c>
      <c r="I77" s="1" t="s">
        <v>251</v>
      </c>
      <c r="K77" s="4">
        <v>17</v>
      </c>
      <c r="M77" s="4">
        <v>17</v>
      </c>
      <c r="O77" s="4">
        <v>337500</v>
      </c>
      <c r="Q77" s="4">
        <v>312531750000</v>
      </c>
      <c r="S77" s="4">
        <v>302974834270</v>
      </c>
      <c r="U77" s="4">
        <v>0</v>
      </c>
      <c r="W77" s="4">
        <v>0</v>
      </c>
      <c r="Y77" s="4">
        <v>0</v>
      </c>
      <c r="AA77" s="4">
        <v>0</v>
      </c>
      <c r="AC77" s="4">
        <v>337500</v>
      </c>
      <c r="AE77" s="4">
        <v>897738</v>
      </c>
      <c r="AG77" s="4">
        <v>312531750000</v>
      </c>
      <c r="AI77" s="4">
        <v>302974834270</v>
      </c>
      <c r="AK77" s="6">
        <v>8.0048910255606275E-4</v>
      </c>
    </row>
    <row r="78" spans="1:37">
      <c r="A78" s="1" t="s">
        <v>252</v>
      </c>
      <c r="C78" s="1" t="s">
        <v>63</v>
      </c>
      <c r="E78" s="1" t="s">
        <v>63</v>
      </c>
      <c r="G78" s="1" t="s">
        <v>253</v>
      </c>
      <c r="I78" s="1" t="s">
        <v>254</v>
      </c>
      <c r="K78" s="4">
        <v>17</v>
      </c>
      <c r="M78" s="4">
        <v>17</v>
      </c>
      <c r="O78" s="4">
        <v>5877976</v>
      </c>
      <c r="Q78" s="4">
        <v>5464658632333</v>
      </c>
      <c r="S78" s="4">
        <v>5218552886863</v>
      </c>
      <c r="U78" s="4">
        <v>0</v>
      </c>
      <c r="W78" s="4">
        <v>0</v>
      </c>
      <c r="Y78" s="4">
        <v>0</v>
      </c>
      <c r="AA78" s="4">
        <v>0</v>
      </c>
      <c r="AC78" s="4">
        <v>5877976</v>
      </c>
      <c r="AE78" s="4">
        <v>887849</v>
      </c>
      <c r="AG78" s="4">
        <v>5464658632333</v>
      </c>
      <c r="AI78" s="4">
        <v>5218552886863</v>
      </c>
      <c r="AK78" s="6">
        <v>1.3787926403562526E-2</v>
      </c>
    </row>
    <row r="79" spans="1:37">
      <c r="A79" s="1" t="s">
        <v>255</v>
      </c>
      <c r="C79" s="1" t="s">
        <v>63</v>
      </c>
      <c r="E79" s="1" t="s">
        <v>63</v>
      </c>
      <c r="G79" s="1" t="s">
        <v>256</v>
      </c>
      <c r="I79" s="1" t="s">
        <v>257</v>
      </c>
      <c r="K79" s="4">
        <v>17</v>
      </c>
      <c r="M79" s="4">
        <v>17</v>
      </c>
      <c r="O79" s="4">
        <v>1020277</v>
      </c>
      <c r="Q79" s="4">
        <v>975561203843</v>
      </c>
      <c r="S79" s="4">
        <v>944779681171</v>
      </c>
      <c r="U79" s="4">
        <v>0</v>
      </c>
      <c r="W79" s="4">
        <v>0</v>
      </c>
      <c r="Y79" s="4">
        <v>0</v>
      </c>
      <c r="AA79" s="4">
        <v>0</v>
      </c>
      <c r="AC79" s="4">
        <v>1020277</v>
      </c>
      <c r="AE79" s="4">
        <v>926039</v>
      </c>
      <c r="AG79" s="4">
        <v>975561203843</v>
      </c>
      <c r="AI79" s="4">
        <v>944779681171</v>
      </c>
      <c r="AK79" s="6">
        <v>2.4962001907386237E-3</v>
      </c>
    </row>
    <row r="80" spans="1:37">
      <c r="A80" s="1" t="s">
        <v>258</v>
      </c>
      <c r="C80" s="1" t="s">
        <v>63</v>
      </c>
      <c r="E80" s="1" t="s">
        <v>63</v>
      </c>
      <c r="G80" s="1" t="s">
        <v>259</v>
      </c>
      <c r="I80" s="1" t="s">
        <v>110</v>
      </c>
      <c r="K80" s="4">
        <v>17</v>
      </c>
      <c r="M80" s="4">
        <v>17</v>
      </c>
      <c r="O80" s="4">
        <v>7138846</v>
      </c>
      <c r="Q80" s="4">
        <v>6615284321065</v>
      </c>
      <c r="S80" s="4">
        <v>6853926054669</v>
      </c>
      <c r="U80" s="4">
        <v>0</v>
      </c>
      <c r="W80" s="4">
        <v>0</v>
      </c>
      <c r="Y80" s="4">
        <v>0</v>
      </c>
      <c r="AA80" s="4">
        <v>0</v>
      </c>
      <c r="AC80" s="4">
        <v>7138846</v>
      </c>
      <c r="AE80" s="4">
        <v>960126</v>
      </c>
      <c r="AG80" s="4">
        <v>6615284321065</v>
      </c>
      <c r="AI80" s="4">
        <v>6853926054669</v>
      </c>
      <c r="AK80" s="6">
        <v>1.8108742033664232E-2</v>
      </c>
    </row>
    <row r="81" spans="1:37">
      <c r="A81" s="1" t="s">
        <v>260</v>
      </c>
      <c r="C81" s="1" t="s">
        <v>63</v>
      </c>
      <c r="E81" s="1" t="s">
        <v>63</v>
      </c>
      <c r="G81" s="1" t="s">
        <v>261</v>
      </c>
      <c r="I81" s="1" t="s">
        <v>262</v>
      </c>
      <c r="K81" s="4">
        <v>23</v>
      </c>
      <c r="M81" s="4">
        <v>23</v>
      </c>
      <c r="O81" s="4">
        <v>2450000</v>
      </c>
      <c r="Q81" s="4">
        <v>2305694875000</v>
      </c>
      <c r="S81" s="4">
        <v>2308114969579</v>
      </c>
      <c r="U81" s="4">
        <v>0</v>
      </c>
      <c r="W81" s="4">
        <v>0</v>
      </c>
      <c r="Y81" s="4">
        <v>0</v>
      </c>
      <c r="AA81" s="4">
        <v>0</v>
      </c>
      <c r="AC81" s="4">
        <v>2450000</v>
      </c>
      <c r="AE81" s="4">
        <v>943232</v>
      </c>
      <c r="AG81" s="4">
        <v>2305694875000</v>
      </c>
      <c r="AI81" s="4">
        <v>2310829770626</v>
      </c>
      <c r="AK81" s="6">
        <v>6.1054379440629407E-3</v>
      </c>
    </row>
    <row r="82" spans="1:37">
      <c r="A82" s="1" t="s">
        <v>263</v>
      </c>
      <c r="C82" s="1" t="s">
        <v>63</v>
      </c>
      <c r="E82" s="1" t="s">
        <v>63</v>
      </c>
      <c r="G82" s="1" t="s">
        <v>264</v>
      </c>
      <c r="I82" s="1" t="s">
        <v>49</v>
      </c>
      <c r="K82" s="4">
        <v>0</v>
      </c>
      <c r="M82" s="4">
        <v>0</v>
      </c>
      <c r="O82" s="4">
        <v>0</v>
      </c>
      <c r="Q82" s="4">
        <v>0</v>
      </c>
      <c r="S82" s="4">
        <v>0</v>
      </c>
      <c r="U82" s="4">
        <v>200000</v>
      </c>
      <c r="W82" s="4">
        <v>195598737250</v>
      </c>
      <c r="Y82" s="4">
        <v>0</v>
      </c>
      <c r="AA82" s="4">
        <v>0</v>
      </c>
      <c r="AC82" s="4">
        <v>200000</v>
      </c>
      <c r="AE82" s="4">
        <v>975000</v>
      </c>
      <c r="AG82" s="4">
        <v>195598737250</v>
      </c>
      <c r="AI82" s="4">
        <v>194992443750</v>
      </c>
      <c r="AK82" s="6">
        <v>5.1518908056749689E-4</v>
      </c>
    </row>
    <row r="83" spans="1:37">
      <c r="A83" s="1" t="s">
        <v>265</v>
      </c>
      <c r="C83" s="1" t="s">
        <v>63</v>
      </c>
      <c r="E83" s="1" t="s">
        <v>63</v>
      </c>
      <c r="G83" s="1" t="s">
        <v>266</v>
      </c>
      <c r="I83" s="1" t="s">
        <v>267</v>
      </c>
      <c r="K83" s="4">
        <v>23</v>
      </c>
      <c r="M83" s="4">
        <v>23</v>
      </c>
      <c r="O83" s="4">
        <v>0</v>
      </c>
      <c r="Q83" s="4">
        <v>0</v>
      </c>
      <c r="S83" s="4">
        <v>0</v>
      </c>
      <c r="U83" s="4">
        <v>1970000</v>
      </c>
      <c r="W83" s="4">
        <v>1970000000000</v>
      </c>
      <c r="Y83" s="4">
        <v>0</v>
      </c>
      <c r="AA83" s="4">
        <v>0</v>
      </c>
      <c r="AC83" s="4">
        <v>1970000</v>
      </c>
      <c r="AE83" s="4">
        <v>1000000</v>
      </c>
      <c r="AG83" s="4">
        <v>1970000000000</v>
      </c>
      <c r="AI83" s="4">
        <v>1969923662500</v>
      </c>
      <c r="AK83" s="6">
        <v>5.2047307113741994E-3</v>
      </c>
    </row>
    <row r="84" spans="1:37">
      <c r="A84" s="1" t="s">
        <v>268</v>
      </c>
      <c r="C84" s="1" t="s">
        <v>63</v>
      </c>
      <c r="E84" s="1" t="s">
        <v>63</v>
      </c>
      <c r="G84" s="1" t="s">
        <v>269</v>
      </c>
      <c r="I84" s="1" t="s">
        <v>270</v>
      </c>
      <c r="K84" s="4">
        <v>23</v>
      </c>
      <c r="M84" s="4">
        <v>23</v>
      </c>
      <c r="O84" s="4">
        <v>0</v>
      </c>
      <c r="Q84" s="4">
        <v>0</v>
      </c>
      <c r="S84" s="4">
        <v>0</v>
      </c>
      <c r="U84" s="4">
        <v>1485000</v>
      </c>
      <c r="W84" s="4">
        <v>1485000000000</v>
      </c>
      <c r="Y84" s="4">
        <v>0</v>
      </c>
      <c r="AA84" s="4">
        <v>0</v>
      </c>
      <c r="AC84" s="4">
        <v>1485000</v>
      </c>
      <c r="AE84" s="4">
        <v>942982</v>
      </c>
      <c r="AG84" s="4">
        <v>1485000000000</v>
      </c>
      <c r="AI84" s="4">
        <v>1400274375545</v>
      </c>
      <c r="AK84" s="6">
        <v>3.6996616597316451E-3</v>
      </c>
    </row>
    <row r="85" spans="1:37">
      <c r="A85" s="1" t="s">
        <v>271</v>
      </c>
      <c r="C85" s="1" t="s">
        <v>63</v>
      </c>
      <c r="E85" s="1" t="s">
        <v>63</v>
      </c>
      <c r="G85" s="1" t="s">
        <v>144</v>
      </c>
      <c r="I85" s="1" t="s">
        <v>272</v>
      </c>
      <c r="K85" s="4">
        <v>0</v>
      </c>
      <c r="M85" s="4">
        <v>0</v>
      </c>
      <c r="O85" s="4">
        <v>0</v>
      </c>
      <c r="Q85" s="4">
        <v>0</v>
      </c>
      <c r="S85" s="4">
        <v>0</v>
      </c>
      <c r="U85" s="4">
        <v>1592000</v>
      </c>
      <c r="W85" s="4">
        <v>999943325000</v>
      </c>
      <c r="Y85" s="4">
        <v>0</v>
      </c>
      <c r="AA85" s="4">
        <v>0</v>
      </c>
      <c r="AC85" s="4">
        <v>1592000</v>
      </c>
      <c r="AE85" s="4">
        <v>639500</v>
      </c>
      <c r="AG85" s="4">
        <v>999943325000</v>
      </c>
      <c r="AI85" s="4">
        <v>1018044549245</v>
      </c>
      <c r="AK85" s="6">
        <v>2.6897731276947666E-3</v>
      </c>
    </row>
    <row r="86" spans="1:37" ht="22.5" thickBot="1">
      <c r="Q86" s="5">
        <f>SUM(Q9:Q85)</f>
        <v>261213141722125</v>
      </c>
      <c r="S86" s="5">
        <f>SUM(S9:S85)</f>
        <v>271287098204190</v>
      </c>
      <c r="W86" s="5">
        <f>SUM(W9:W85)</f>
        <v>10968881905108</v>
      </c>
      <c r="AA86" s="5">
        <f>SUM(AA9:AA85)</f>
        <v>32611096720622</v>
      </c>
      <c r="AG86" s="5">
        <f>SUM(AG9:AG85)</f>
        <v>244446565169129</v>
      </c>
      <c r="AI86" s="5">
        <f>SUM(AI9:AI85)</f>
        <v>250850319590474</v>
      </c>
      <c r="AK86" s="7">
        <f>SUM(AK9:AK85)</f>
        <v>0.66277104396707709</v>
      </c>
    </row>
    <row r="87" spans="1:37" ht="22.5" thickTop="1"/>
    <row r="89" spans="1:37">
      <c r="AK89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67"/>
  <sheetViews>
    <sheetView rightToLeft="1" workbookViewId="0">
      <selection activeCell="A8" sqref="A8:A64"/>
    </sheetView>
  </sheetViews>
  <sheetFormatPr defaultRowHeight="21.75"/>
  <cols>
    <col min="1" max="1" width="35.710937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8.5703125" style="1" bestFit="1" customWidth="1"/>
    <col min="12" max="12" width="1" style="1" customWidth="1"/>
    <col min="13" max="13" width="46" style="1" customWidth="1"/>
    <col min="14" max="14" width="1" style="1" customWidth="1"/>
    <col min="15" max="15" width="9.140625" style="1" customWidth="1"/>
    <col min="16" max="16384" width="9.140625" style="1"/>
  </cols>
  <sheetData>
    <row r="2" spans="1:14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</row>
    <row r="3" spans="1:14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</row>
    <row r="4" spans="1:14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</row>
    <row r="6" spans="1:14" ht="22.5">
      <c r="A6" s="11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</row>
    <row r="7" spans="1:14" ht="22.5">
      <c r="A7" s="11" t="s">
        <v>3</v>
      </c>
      <c r="C7" s="11" t="s">
        <v>7</v>
      </c>
      <c r="E7" s="11" t="s">
        <v>274</v>
      </c>
      <c r="G7" s="11" t="s">
        <v>275</v>
      </c>
      <c r="I7" s="11" t="s">
        <v>276</v>
      </c>
      <c r="K7" s="11" t="s">
        <v>277</v>
      </c>
      <c r="M7" s="11" t="s">
        <v>278</v>
      </c>
    </row>
    <row r="8" spans="1:14" ht="22.5">
      <c r="A8" s="1" t="s">
        <v>78</v>
      </c>
      <c r="C8" s="4">
        <v>3474082</v>
      </c>
      <c r="E8" s="4">
        <v>1000000</v>
      </c>
      <c r="G8" s="4">
        <v>989123.2</v>
      </c>
      <c r="I8" s="1" t="s">
        <v>279</v>
      </c>
      <c r="K8" s="4">
        <v>3436295104902.3999</v>
      </c>
      <c r="M8" s="3" t="s">
        <v>428</v>
      </c>
      <c r="N8" s="3"/>
    </row>
    <row r="9" spans="1:14" ht="22.5">
      <c r="A9" s="1" t="s">
        <v>169</v>
      </c>
      <c r="C9" s="4">
        <v>1348714</v>
      </c>
      <c r="E9" s="4">
        <v>950000</v>
      </c>
      <c r="G9" s="4">
        <v>992890.55039999995</v>
      </c>
      <c r="I9" s="1" t="s">
        <v>280</v>
      </c>
      <c r="K9" s="4">
        <v>1339125385792.1899</v>
      </c>
      <c r="M9" s="3" t="s">
        <v>428</v>
      </c>
      <c r="N9" s="3"/>
    </row>
    <row r="10" spans="1:14" ht="22.5">
      <c r="A10" s="1" t="s">
        <v>233</v>
      </c>
      <c r="C10" s="4">
        <v>4875157</v>
      </c>
      <c r="E10" s="4">
        <v>991700</v>
      </c>
      <c r="G10" s="4">
        <v>972831</v>
      </c>
      <c r="I10" s="1" t="s">
        <v>281</v>
      </c>
      <c r="K10" s="4">
        <v>4742703859467</v>
      </c>
      <c r="M10" s="3" t="s">
        <v>428</v>
      </c>
      <c r="N10" s="3"/>
    </row>
    <row r="11" spans="1:14" ht="22.5">
      <c r="A11" s="1" t="s">
        <v>162</v>
      </c>
      <c r="C11" s="4">
        <v>3406145</v>
      </c>
      <c r="E11" s="4">
        <v>1000000</v>
      </c>
      <c r="G11" s="4">
        <v>948198.42700000003</v>
      </c>
      <c r="I11" s="1" t="s">
        <v>282</v>
      </c>
      <c r="K11" s="4">
        <v>3229701331133.9199</v>
      </c>
      <c r="M11" s="3" t="s">
        <v>428</v>
      </c>
      <c r="N11" s="3"/>
    </row>
    <row r="12" spans="1:14" ht="22.5">
      <c r="A12" s="1" t="s">
        <v>184</v>
      </c>
      <c r="C12" s="4">
        <v>3990000</v>
      </c>
      <c r="E12" s="4">
        <v>970000</v>
      </c>
      <c r="G12" s="4">
        <v>991935.67440000002</v>
      </c>
      <c r="I12" s="1" t="s">
        <v>283</v>
      </c>
      <c r="K12" s="4">
        <v>3957823340856</v>
      </c>
      <c r="M12" s="3" t="s">
        <v>428</v>
      </c>
      <c r="N12" s="3"/>
    </row>
    <row r="13" spans="1:14" ht="22.5">
      <c r="A13" s="1" t="s">
        <v>186</v>
      </c>
      <c r="C13" s="4">
        <v>3000000</v>
      </c>
      <c r="E13" s="4">
        <v>1000000</v>
      </c>
      <c r="G13" s="4">
        <v>977591.06669999997</v>
      </c>
      <c r="I13" s="1" t="s">
        <v>284</v>
      </c>
      <c r="K13" s="4">
        <v>2932773200100</v>
      </c>
      <c r="M13" s="3" t="s">
        <v>428</v>
      </c>
      <c r="N13" s="3"/>
    </row>
    <row r="14" spans="1:14" ht="22.5">
      <c r="A14" s="1" t="s">
        <v>239</v>
      </c>
      <c r="C14" s="4">
        <v>15000</v>
      </c>
      <c r="E14" s="4">
        <v>940700</v>
      </c>
      <c r="G14" s="4">
        <v>888559</v>
      </c>
      <c r="I14" s="1" t="s">
        <v>285</v>
      </c>
      <c r="K14" s="4">
        <v>13328385000</v>
      </c>
      <c r="M14" s="3" t="s">
        <v>428</v>
      </c>
      <c r="N14" s="3"/>
    </row>
    <row r="15" spans="1:14" ht="22.5">
      <c r="A15" s="1" t="s">
        <v>165</v>
      </c>
      <c r="C15" s="4">
        <v>5179565</v>
      </c>
      <c r="E15" s="4">
        <v>997500</v>
      </c>
      <c r="G15" s="4">
        <v>957962.71759999997</v>
      </c>
      <c r="I15" s="1" t="s">
        <v>286</v>
      </c>
      <c r="K15" s="4">
        <v>4961830163385.8398</v>
      </c>
      <c r="M15" s="3" t="s">
        <v>428</v>
      </c>
      <c r="N15" s="3"/>
    </row>
    <row r="16" spans="1:14" ht="22.5">
      <c r="A16" s="1" t="s">
        <v>168</v>
      </c>
      <c r="C16" s="4">
        <v>2000000</v>
      </c>
      <c r="E16" s="4">
        <v>1000000</v>
      </c>
      <c r="G16" s="4">
        <v>948943.33660000004</v>
      </c>
      <c r="I16" s="1" t="s">
        <v>287</v>
      </c>
      <c r="K16" s="4">
        <v>1897886673200</v>
      </c>
      <c r="M16" s="3" t="s">
        <v>428</v>
      </c>
      <c r="N16" s="3"/>
    </row>
    <row r="17" spans="1:14" ht="22.5">
      <c r="A17" s="1" t="s">
        <v>84</v>
      </c>
      <c r="C17" s="4">
        <v>5000000</v>
      </c>
      <c r="E17" s="4">
        <v>997450</v>
      </c>
      <c r="G17" s="4">
        <v>938203.47820000001</v>
      </c>
      <c r="I17" s="1" t="s">
        <v>288</v>
      </c>
      <c r="K17" s="4">
        <v>4691017391000</v>
      </c>
      <c r="M17" s="3" t="s">
        <v>428</v>
      </c>
      <c r="N17" s="3"/>
    </row>
    <row r="18" spans="1:14" ht="22.5">
      <c r="A18" s="1" t="s">
        <v>258</v>
      </c>
      <c r="C18" s="4">
        <v>7138846</v>
      </c>
      <c r="E18" s="4">
        <v>985500</v>
      </c>
      <c r="G18" s="4">
        <v>960126</v>
      </c>
      <c r="I18" s="1" t="s">
        <v>289</v>
      </c>
      <c r="K18" s="4">
        <v>6854191654596</v>
      </c>
      <c r="M18" s="3" t="s">
        <v>428</v>
      </c>
      <c r="N18" s="3"/>
    </row>
    <row r="19" spans="1:14" ht="22.5">
      <c r="A19" s="1" t="s">
        <v>255</v>
      </c>
      <c r="C19" s="4">
        <v>1020277</v>
      </c>
      <c r="E19" s="4">
        <v>988300</v>
      </c>
      <c r="G19" s="4">
        <v>926039</v>
      </c>
      <c r="I19" s="1" t="s">
        <v>290</v>
      </c>
      <c r="K19" s="4">
        <v>944816292803</v>
      </c>
      <c r="M19" s="3" t="s">
        <v>428</v>
      </c>
      <c r="N19" s="3"/>
    </row>
    <row r="20" spans="1:14" ht="22.5">
      <c r="A20" s="1" t="s">
        <v>242</v>
      </c>
      <c r="C20" s="4">
        <v>125000</v>
      </c>
      <c r="E20" s="4">
        <v>944450</v>
      </c>
      <c r="G20" s="4">
        <v>871170</v>
      </c>
      <c r="I20" s="1" t="s">
        <v>291</v>
      </c>
      <c r="K20" s="4">
        <v>108896250000</v>
      </c>
      <c r="M20" s="3" t="s">
        <v>428</v>
      </c>
      <c r="N20" s="3"/>
    </row>
    <row r="21" spans="1:14" ht="22.5">
      <c r="A21" s="1" t="s">
        <v>245</v>
      </c>
      <c r="C21" s="4">
        <v>170000</v>
      </c>
      <c r="E21" s="4">
        <v>940000</v>
      </c>
      <c r="G21" s="4">
        <v>847447</v>
      </c>
      <c r="I21" s="1" t="s">
        <v>292</v>
      </c>
      <c r="K21" s="4">
        <v>144065990000</v>
      </c>
      <c r="M21" s="3" t="s">
        <v>428</v>
      </c>
      <c r="N21" s="3"/>
    </row>
    <row r="22" spans="1:14" ht="22.5">
      <c r="A22" s="1" t="s">
        <v>90</v>
      </c>
      <c r="C22" s="4">
        <v>4000000</v>
      </c>
      <c r="E22" s="4">
        <v>1000000</v>
      </c>
      <c r="G22" s="4">
        <v>990996.11109999998</v>
      </c>
      <c r="I22" s="1" t="s">
        <v>293</v>
      </c>
      <c r="K22" s="4">
        <v>3963984444400</v>
      </c>
      <c r="M22" s="3" t="s">
        <v>428</v>
      </c>
      <c r="N22" s="3"/>
    </row>
    <row r="23" spans="1:14" ht="22.5">
      <c r="A23" s="1" t="s">
        <v>248</v>
      </c>
      <c r="C23" s="4">
        <v>125000</v>
      </c>
      <c r="E23" s="4">
        <v>987380</v>
      </c>
      <c r="G23" s="4">
        <v>888642</v>
      </c>
      <c r="I23" s="1" t="s">
        <v>294</v>
      </c>
      <c r="K23" s="4">
        <v>111080250000</v>
      </c>
      <c r="M23" s="3" t="s">
        <v>428</v>
      </c>
      <c r="N23" s="3"/>
    </row>
    <row r="24" spans="1:14" ht="22.5">
      <c r="A24" s="1" t="s">
        <v>152</v>
      </c>
      <c r="C24" s="4">
        <v>7301000</v>
      </c>
      <c r="E24" s="4">
        <v>999321</v>
      </c>
      <c r="G24" s="4">
        <v>922084.86939999997</v>
      </c>
      <c r="I24" s="1" t="s">
        <v>295</v>
      </c>
      <c r="K24" s="4">
        <v>6732141631489.4004</v>
      </c>
      <c r="M24" s="3" t="s">
        <v>428</v>
      </c>
      <c r="N24" s="3"/>
    </row>
    <row r="25" spans="1:14" ht="22.5">
      <c r="A25" s="1" t="s">
        <v>75</v>
      </c>
      <c r="C25" s="4">
        <v>8330000</v>
      </c>
      <c r="E25" s="4">
        <v>1000000</v>
      </c>
      <c r="G25" s="4">
        <v>934681.21550000005</v>
      </c>
      <c r="I25" s="1" t="s">
        <v>296</v>
      </c>
      <c r="K25" s="4">
        <v>7785894525115</v>
      </c>
      <c r="M25" s="3" t="s">
        <v>428</v>
      </c>
      <c r="N25" s="3"/>
    </row>
    <row r="26" spans="1:14" ht="22.5">
      <c r="A26" s="1" t="s">
        <v>195</v>
      </c>
      <c r="C26" s="4">
        <v>7120295</v>
      </c>
      <c r="E26" s="4">
        <v>950000</v>
      </c>
      <c r="G26" s="4">
        <v>923896.0331</v>
      </c>
      <c r="I26" s="1" t="s">
        <v>297</v>
      </c>
      <c r="K26" s="4">
        <v>6578412305001.7598</v>
      </c>
      <c r="M26" s="3" t="s">
        <v>428</v>
      </c>
      <c r="N26" s="3"/>
    </row>
    <row r="27" spans="1:14" ht="22.5">
      <c r="A27" s="1" t="s">
        <v>198</v>
      </c>
      <c r="C27" s="4">
        <v>9993800</v>
      </c>
      <c r="E27" s="4">
        <v>950200</v>
      </c>
      <c r="G27" s="4">
        <v>923896.0331</v>
      </c>
      <c r="I27" s="1" t="s">
        <v>298</v>
      </c>
      <c r="K27" s="4">
        <v>9233232175594.7793</v>
      </c>
      <c r="M27" s="3" t="s">
        <v>428</v>
      </c>
      <c r="N27" s="3"/>
    </row>
    <row r="28" spans="1:14" ht="22.5">
      <c r="A28" s="1" t="s">
        <v>108</v>
      </c>
      <c r="C28" s="4">
        <v>10121220</v>
      </c>
      <c r="E28" s="4">
        <v>981500</v>
      </c>
      <c r="G28" s="4">
        <v>980342.15350000001</v>
      </c>
      <c r="I28" s="1" t="s">
        <v>299</v>
      </c>
      <c r="K28" s="4">
        <v>9922258610847.2695</v>
      </c>
      <c r="M28" s="3" t="s">
        <v>428</v>
      </c>
      <c r="N28" s="3"/>
    </row>
    <row r="29" spans="1:14" ht="22.5">
      <c r="A29" s="1" t="s">
        <v>69</v>
      </c>
      <c r="C29" s="4">
        <v>3205000</v>
      </c>
      <c r="E29" s="4">
        <v>925000</v>
      </c>
      <c r="G29" s="4">
        <v>894939.96710000001</v>
      </c>
      <c r="I29" s="1" t="s">
        <v>300</v>
      </c>
      <c r="K29" s="4">
        <v>2868282594555.5</v>
      </c>
      <c r="M29" s="3" t="s">
        <v>428</v>
      </c>
      <c r="N29" s="3"/>
    </row>
    <row r="30" spans="1:14" ht="22.5">
      <c r="A30" s="1" t="s">
        <v>249</v>
      </c>
      <c r="C30" s="4">
        <v>337500</v>
      </c>
      <c r="E30" s="4">
        <v>975230</v>
      </c>
      <c r="G30" s="4">
        <v>897738</v>
      </c>
      <c r="I30" s="1" t="s">
        <v>301</v>
      </c>
      <c r="K30" s="4">
        <v>302986575000</v>
      </c>
      <c r="M30" s="3" t="s">
        <v>428</v>
      </c>
      <c r="N30" s="3"/>
    </row>
    <row r="31" spans="1:14" ht="22.5">
      <c r="A31" s="1" t="s">
        <v>146</v>
      </c>
      <c r="C31" s="4">
        <v>450000</v>
      </c>
      <c r="E31" s="4">
        <v>1000000</v>
      </c>
      <c r="G31" s="4">
        <v>997206</v>
      </c>
      <c r="I31" s="1" t="s">
        <v>302</v>
      </c>
      <c r="K31" s="4">
        <v>448742700000</v>
      </c>
      <c r="M31" s="3" t="s">
        <v>428</v>
      </c>
      <c r="N31" s="3"/>
    </row>
    <row r="32" spans="1:14" ht="22.5">
      <c r="A32" s="1" t="s">
        <v>111</v>
      </c>
      <c r="C32" s="4">
        <v>3846363</v>
      </c>
      <c r="E32" s="4">
        <v>809290</v>
      </c>
      <c r="G32" s="4">
        <v>787308</v>
      </c>
      <c r="I32" s="1" t="s">
        <v>303</v>
      </c>
      <c r="K32" s="4">
        <v>3028272360804</v>
      </c>
      <c r="M32" s="3" t="s">
        <v>428</v>
      </c>
      <c r="N32" s="3"/>
    </row>
    <row r="33" spans="1:14" ht="22.5">
      <c r="A33" s="1" t="s">
        <v>116</v>
      </c>
      <c r="C33" s="4">
        <v>7062785</v>
      </c>
      <c r="E33" s="4">
        <v>777490</v>
      </c>
      <c r="G33" s="4">
        <v>726928</v>
      </c>
      <c r="I33" s="1" t="s">
        <v>304</v>
      </c>
      <c r="K33" s="4">
        <v>5134136174480</v>
      </c>
      <c r="M33" s="3" t="s">
        <v>428</v>
      </c>
      <c r="N33" s="3"/>
    </row>
    <row r="34" spans="1:14" ht="22.5">
      <c r="A34" s="1" t="s">
        <v>155</v>
      </c>
      <c r="C34" s="4">
        <v>3780926</v>
      </c>
      <c r="E34" s="4">
        <v>878205</v>
      </c>
      <c r="G34" s="4">
        <v>896775.88459999999</v>
      </c>
      <c r="I34" s="1" t="s">
        <v>305</v>
      </c>
      <c r="K34" s="4">
        <v>3390643258257.1401</v>
      </c>
      <c r="M34" s="3" t="s">
        <v>428</v>
      </c>
      <c r="N34" s="3"/>
    </row>
    <row r="35" spans="1:14" ht="22.5">
      <c r="A35" s="1" t="s">
        <v>93</v>
      </c>
      <c r="C35" s="4">
        <v>3673181</v>
      </c>
      <c r="E35" s="4">
        <v>767040</v>
      </c>
      <c r="G35" s="4">
        <v>720190</v>
      </c>
      <c r="I35" s="1" t="s">
        <v>306</v>
      </c>
      <c r="K35" s="4">
        <v>2645388224390</v>
      </c>
      <c r="M35" s="3" t="s">
        <v>428</v>
      </c>
      <c r="N35" s="3"/>
    </row>
    <row r="36" spans="1:14" ht="22.5">
      <c r="A36" s="1" t="s">
        <v>172</v>
      </c>
      <c r="C36" s="4">
        <v>3560500</v>
      </c>
      <c r="E36" s="4">
        <v>1002460</v>
      </c>
      <c r="G36" s="4">
        <v>986679.69310000003</v>
      </c>
      <c r="I36" s="1" t="s">
        <v>307</v>
      </c>
      <c r="K36" s="4">
        <v>3513073047282.5498</v>
      </c>
      <c r="M36" s="3" t="s">
        <v>428</v>
      </c>
      <c r="N36" s="3"/>
    </row>
    <row r="37" spans="1:14" ht="22.5">
      <c r="A37" s="1" t="s">
        <v>252</v>
      </c>
      <c r="C37" s="4">
        <v>5877976</v>
      </c>
      <c r="E37" s="4">
        <v>944000</v>
      </c>
      <c r="G37" s="4">
        <v>887849</v>
      </c>
      <c r="I37" s="1" t="s">
        <v>308</v>
      </c>
      <c r="K37" s="4">
        <v>5218755113624</v>
      </c>
      <c r="M37" s="3" t="s">
        <v>428</v>
      </c>
      <c r="N37" s="3"/>
    </row>
    <row r="38" spans="1:14" ht="22.5">
      <c r="A38" s="1" t="s">
        <v>187</v>
      </c>
      <c r="C38" s="4">
        <v>7500000</v>
      </c>
      <c r="E38" s="4">
        <v>889177</v>
      </c>
      <c r="G38" s="4">
        <v>953173.42689999996</v>
      </c>
      <c r="I38" s="1" t="s">
        <v>309</v>
      </c>
      <c r="K38" s="4">
        <v>7148800701750</v>
      </c>
      <c r="M38" s="3" t="s">
        <v>428</v>
      </c>
      <c r="N38" s="3"/>
    </row>
    <row r="39" spans="1:14" ht="22.5">
      <c r="A39" s="1" t="s">
        <v>81</v>
      </c>
      <c r="C39" s="4">
        <v>5005000</v>
      </c>
      <c r="E39" s="4">
        <v>1000000</v>
      </c>
      <c r="G39" s="4">
        <v>974540.35089999996</v>
      </c>
      <c r="I39" s="1" t="s">
        <v>310</v>
      </c>
      <c r="K39" s="4">
        <v>4877574456254.5</v>
      </c>
      <c r="M39" s="3" t="s">
        <v>428</v>
      </c>
      <c r="N39" s="3"/>
    </row>
    <row r="40" spans="1:14" ht="22.5">
      <c r="A40" s="1" t="s">
        <v>149</v>
      </c>
      <c r="C40" s="4">
        <v>1994901</v>
      </c>
      <c r="E40" s="4">
        <v>990000</v>
      </c>
      <c r="G40" s="4">
        <v>1012349</v>
      </c>
      <c r="I40" s="1" t="s">
        <v>283</v>
      </c>
      <c r="K40" s="4">
        <v>2019536032449</v>
      </c>
      <c r="M40" s="3" t="s">
        <v>428</v>
      </c>
      <c r="N40" s="3"/>
    </row>
    <row r="41" spans="1:14" ht="22.5">
      <c r="A41" s="1" t="s">
        <v>207</v>
      </c>
      <c r="C41" s="4">
        <v>883400</v>
      </c>
      <c r="E41" s="4">
        <v>990170</v>
      </c>
      <c r="G41" s="4">
        <v>933353</v>
      </c>
      <c r="I41" s="1" t="s">
        <v>311</v>
      </c>
      <c r="K41" s="4">
        <v>824524040200</v>
      </c>
      <c r="M41" s="3" t="s">
        <v>428</v>
      </c>
      <c r="N41" s="3"/>
    </row>
    <row r="42" spans="1:14" ht="22.5">
      <c r="A42" s="1" t="s">
        <v>190</v>
      </c>
      <c r="C42" s="4">
        <v>4001100</v>
      </c>
      <c r="E42" s="4">
        <v>990100</v>
      </c>
      <c r="G42" s="4">
        <v>970013.33330000006</v>
      </c>
      <c r="I42" s="1" t="s">
        <v>312</v>
      </c>
      <c r="K42" s="4">
        <v>3881120347866.6299</v>
      </c>
      <c r="M42" s="3" t="s">
        <v>428</v>
      </c>
      <c r="N42" s="3"/>
    </row>
    <row r="43" spans="1:14" ht="22.5">
      <c r="A43" s="1" t="s">
        <v>210</v>
      </c>
      <c r="C43" s="4">
        <v>5860800</v>
      </c>
      <c r="E43" s="4">
        <v>967220</v>
      </c>
      <c r="G43" s="4">
        <v>900000</v>
      </c>
      <c r="I43" s="1" t="s">
        <v>313</v>
      </c>
      <c r="K43" s="4">
        <v>5274720000000</v>
      </c>
      <c r="M43" s="3" t="s">
        <v>428</v>
      </c>
      <c r="N43" s="3"/>
    </row>
    <row r="44" spans="1:14" ht="22.5">
      <c r="A44" s="1" t="s">
        <v>213</v>
      </c>
      <c r="C44" s="4">
        <v>195100</v>
      </c>
      <c r="E44" s="4">
        <v>1000000</v>
      </c>
      <c r="G44" s="4">
        <v>900000</v>
      </c>
      <c r="I44" s="1" t="s">
        <v>294</v>
      </c>
      <c r="K44" s="4">
        <v>175590000000</v>
      </c>
      <c r="M44" s="3" t="s">
        <v>428</v>
      </c>
      <c r="N44" s="3"/>
    </row>
    <row r="45" spans="1:14" ht="22.5">
      <c r="A45" s="1" t="s">
        <v>216</v>
      </c>
      <c r="C45" s="4">
        <v>10000000</v>
      </c>
      <c r="E45" s="4">
        <v>980000</v>
      </c>
      <c r="G45" s="4">
        <v>939973</v>
      </c>
      <c r="I45" s="1" t="s">
        <v>314</v>
      </c>
      <c r="K45" s="4">
        <v>9399730000000</v>
      </c>
      <c r="M45" s="3" t="s">
        <v>428</v>
      </c>
      <c r="N45" s="3"/>
    </row>
    <row r="46" spans="1:14" ht="22.5">
      <c r="A46" s="1" t="s">
        <v>87</v>
      </c>
      <c r="C46" s="4">
        <v>2000000</v>
      </c>
      <c r="E46" s="4">
        <v>938670</v>
      </c>
      <c r="G46" s="4">
        <v>986707.24699999997</v>
      </c>
      <c r="I46" s="1" t="s">
        <v>315</v>
      </c>
      <c r="K46" s="4">
        <v>1973414494000</v>
      </c>
      <c r="M46" s="3" t="s">
        <v>428</v>
      </c>
      <c r="N46" s="3"/>
    </row>
    <row r="47" spans="1:14" ht="22.5">
      <c r="A47" s="1" t="s">
        <v>66</v>
      </c>
      <c r="C47" s="4">
        <v>1500000</v>
      </c>
      <c r="E47" s="4">
        <v>2323632.3897000002</v>
      </c>
      <c r="G47" s="4">
        <v>2387514.7039999999</v>
      </c>
      <c r="I47" s="1" t="s">
        <v>316</v>
      </c>
      <c r="K47" s="4">
        <v>3581272056000</v>
      </c>
      <c r="M47" s="3" t="s">
        <v>428</v>
      </c>
      <c r="N47" s="3"/>
    </row>
    <row r="48" spans="1:14" ht="22.5">
      <c r="A48" s="1" t="s">
        <v>72</v>
      </c>
      <c r="C48" s="4">
        <v>3000000</v>
      </c>
      <c r="E48" s="4">
        <v>999990</v>
      </c>
      <c r="G48" s="4">
        <v>1003873.792</v>
      </c>
      <c r="I48" s="1" t="s">
        <v>129</v>
      </c>
      <c r="K48" s="4">
        <v>3011621376000</v>
      </c>
      <c r="M48" s="3" t="s">
        <v>428</v>
      </c>
      <c r="N48" s="3"/>
    </row>
    <row r="49" spans="1:14" ht="22.5">
      <c r="A49" s="1" t="s">
        <v>175</v>
      </c>
      <c r="C49" s="4">
        <v>1800000</v>
      </c>
      <c r="E49" s="4">
        <v>1000000</v>
      </c>
      <c r="G49" s="4">
        <v>986464.77780000004</v>
      </c>
      <c r="I49" s="1" t="s">
        <v>317</v>
      </c>
      <c r="K49" s="4">
        <v>1775636600040</v>
      </c>
      <c r="M49" s="3" t="s">
        <v>428</v>
      </c>
      <c r="N49" s="3"/>
    </row>
    <row r="50" spans="1:14" ht="22.5">
      <c r="A50" s="1" t="s">
        <v>193</v>
      </c>
      <c r="C50" s="4">
        <v>2549000</v>
      </c>
      <c r="E50" s="4">
        <v>902500</v>
      </c>
      <c r="G50" s="4">
        <v>856482.88890000002</v>
      </c>
      <c r="I50" s="1" t="s">
        <v>318</v>
      </c>
      <c r="K50" s="4">
        <v>2183174883806.1001</v>
      </c>
      <c r="M50" s="3" t="s">
        <v>428</v>
      </c>
      <c r="N50" s="3"/>
    </row>
    <row r="51" spans="1:14" ht="22.5">
      <c r="A51" s="1" t="s">
        <v>219</v>
      </c>
      <c r="C51" s="4">
        <v>2773000</v>
      </c>
      <c r="E51" s="4">
        <v>1000000</v>
      </c>
      <c r="G51" s="4">
        <v>900000</v>
      </c>
      <c r="I51" s="1" t="s">
        <v>294</v>
      </c>
      <c r="K51" s="4">
        <v>2495700000000</v>
      </c>
      <c r="M51" s="3" t="s">
        <v>428</v>
      </c>
      <c r="N51" s="3"/>
    </row>
    <row r="52" spans="1:14" ht="22.5">
      <c r="A52" s="1" t="s">
        <v>178</v>
      </c>
      <c r="C52" s="4">
        <v>5600000</v>
      </c>
      <c r="E52" s="4">
        <v>950000</v>
      </c>
      <c r="G52" s="4">
        <v>938670.14410000003</v>
      </c>
      <c r="I52" s="1" t="s">
        <v>319</v>
      </c>
      <c r="K52" s="4">
        <v>5256552806960</v>
      </c>
      <c r="M52" s="3" t="s">
        <v>428</v>
      </c>
      <c r="N52" s="3"/>
    </row>
    <row r="53" spans="1:14" ht="22.5">
      <c r="A53" s="1" t="s">
        <v>181</v>
      </c>
      <c r="C53" s="4">
        <v>5999969</v>
      </c>
      <c r="E53" s="4">
        <v>918900</v>
      </c>
      <c r="G53" s="4">
        <v>930834.61690000002</v>
      </c>
      <c r="I53" s="1" t="s">
        <v>320</v>
      </c>
      <c r="K53" s="4">
        <v>5584978845526.8799</v>
      </c>
      <c r="M53" s="3" t="s">
        <v>428</v>
      </c>
      <c r="N53" s="3"/>
    </row>
    <row r="54" spans="1:14" ht="22.5">
      <c r="A54" s="1" t="s">
        <v>199</v>
      </c>
      <c r="C54" s="4">
        <v>12030848</v>
      </c>
      <c r="E54" s="4">
        <v>948783</v>
      </c>
      <c r="G54" s="4">
        <v>957360.09620000003</v>
      </c>
      <c r="I54" s="1" t="s">
        <v>158</v>
      </c>
      <c r="K54" s="4">
        <v>11517853798647.6</v>
      </c>
      <c r="M54" s="3" t="s">
        <v>428</v>
      </c>
      <c r="N54" s="3"/>
    </row>
    <row r="55" spans="1:14" ht="22.5">
      <c r="A55" s="1" t="s">
        <v>222</v>
      </c>
      <c r="C55" s="4">
        <v>16088044</v>
      </c>
      <c r="E55" s="4">
        <v>967500</v>
      </c>
      <c r="G55" s="4">
        <v>940746</v>
      </c>
      <c r="I55" s="1" t="s">
        <v>298</v>
      </c>
      <c r="K55" s="4">
        <v>15134763040824</v>
      </c>
      <c r="M55" s="3" t="s">
        <v>428</v>
      </c>
      <c r="N55" s="3"/>
    </row>
    <row r="56" spans="1:14" ht="22.5">
      <c r="A56" s="1" t="s">
        <v>225</v>
      </c>
      <c r="C56" s="4">
        <v>13922852</v>
      </c>
      <c r="E56" s="4">
        <v>948200</v>
      </c>
      <c r="G56" s="4">
        <v>871553</v>
      </c>
      <c r="I56" s="1" t="s">
        <v>321</v>
      </c>
      <c r="K56" s="4">
        <v>12134503429156</v>
      </c>
      <c r="M56" s="3" t="s">
        <v>428</v>
      </c>
      <c r="N56" s="3"/>
    </row>
    <row r="57" spans="1:14" ht="22.5">
      <c r="A57" s="1" t="s">
        <v>204</v>
      </c>
      <c r="C57" s="4">
        <v>1480000</v>
      </c>
      <c r="E57" s="4">
        <v>922310</v>
      </c>
      <c r="G57" s="4">
        <v>923651.80599999998</v>
      </c>
      <c r="I57" s="1" t="s">
        <v>322</v>
      </c>
      <c r="K57" s="4">
        <v>1367004672880</v>
      </c>
      <c r="M57" s="3" t="s">
        <v>428</v>
      </c>
      <c r="N57" s="3"/>
    </row>
    <row r="58" spans="1:14" ht="22.5">
      <c r="A58" s="1" t="s">
        <v>227</v>
      </c>
      <c r="C58" s="4">
        <v>9913595</v>
      </c>
      <c r="E58" s="4">
        <v>956700</v>
      </c>
      <c r="G58" s="4">
        <v>921828</v>
      </c>
      <c r="I58" s="1" t="s">
        <v>323</v>
      </c>
      <c r="K58" s="4">
        <v>9138629451660</v>
      </c>
      <c r="M58" s="3" t="s">
        <v>428</v>
      </c>
      <c r="N58" s="3"/>
    </row>
    <row r="59" spans="1:14" ht="22.5">
      <c r="A59" s="1" t="s">
        <v>260</v>
      </c>
      <c r="C59" s="4">
        <v>2450000</v>
      </c>
      <c r="E59" s="4">
        <v>941090</v>
      </c>
      <c r="G59" s="4">
        <v>943232.375</v>
      </c>
      <c r="I59" s="1" t="s">
        <v>324</v>
      </c>
      <c r="K59" s="4">
        <v>2310919318750</v>
      </c>
      <c r="M59" s="3" t="s">
        <v>428</v>
      </c>
      <c r="N59" s="3"/>
    </row>
    <row r="60" spans="1:14" ht="22.5">
      <c r="A60" s="1" t="s">
        <v>159</v>
      </c>
      <c r="C60" s="4">
        <v>4061300</v>
      </c>
      <c r="E60" s="4">
        <v>861603</v>
      </c>
      <c r="G60" s="4">
        <v>863933.33019999997</v>
      </c>
      <c r="I60" s="1" t="s">
        <v>273</v>
      </c>
      <c r="K60" s="4">
        <v>3508692433941.2598</v>
      </c>
      <c r="M60" s="3" t="s">
        <v>428</v>
      </c>
      <c r="N60" s="3"/>
    </row>
    <row r="61" spans="1:14" ht="22.5">
      <c r="A61" s="1" t="s">
        <v>230</v>
      </c>
      <c r="C61" s="4">
        <v>2000000</v>
      </c>
      <c r="E61" s="4">
        <v>953000</v>
      </c>
      <c r="G61" s="4">
        <v>930756</v>
      </c>
      <c r="I61" s="1" t="s">
        <v>325</v>
      </c>
      <c r="K61" s="4">
        <v>1861512000000</v>
      </c>
      <c r="M61" s="3" t="s">
        <v>428</v>
      </c>
      <c r="N61" s="3"/>
    </row>
    <row r="62" spans="1:14" ht="22.5">
      <c r="A62" s="1" t="s">
        <v>62</v>
      </c>
      <c r="C62" s="4">
        <v>3297500</v>
      </c>
      <c r="E62" s="4">
        <v>1201539</v>
      </c>
      <c r="G62" s="4">
        <v>1113157.118</v>
      </c>
      <c r="I62" s="1" t="s">
        <v>326</v>
      </c>
      <c r="K62" s="4">
        <v>3670635596605</v>
      </c>
      <c r="M62" s="3" t="s">
        <v>428</v>
      </c>
      <c r="N62" s="3"/>
    </row>
    <row r="63" spans="1:14" ht="22.5">
      <c r="A63" s="1" t="s">
        <v>268</v>
      </c>
      <c r="C63" s="4">
        <v>1485000</v>
      </c>
      <c r="E63" s="4">
        <v>1000000</v>
      </c>
      <c r="G63" s="4">
        <v>942982.24800000002</v>
      </c>
      <c r="I63" s="1" t="s">
        <v>327</v>
      </c>
      <c r="K63" s="4">
        <v>1400328638280</v>
      </c>
      <c r="M63" s="3" t="s">
        <v>428</v>
      </c>
      <c r="N63" s="3"/>
    </row>
    <row r="64" spans="1:14" ht="22.5">
      <c r="A64" s="1" t="s">
        <v>265</v>
      </c>
      <c r="C64" s="4">
        <v>1970000</v>
      </c>
      <c r="E64" s="4">
        <v>1000000</v>
      </c>
      <c r="G64" s="4">
        <v>1000000</v>
      </c>
      <c r="I64" s="1" t="s">
        <v>17</v>
      </c>
      <c r="K64" s="4">
        <v>1970000000000</v>
      </c>
      <c r="M64" s="3" t="s">
        <v>428</v>
      </c>
      <c r="N64" s="3"/>
    </row>
    <row r="65" spans="11:14" ht="23.25" thickBot="1">
      <c r="K65" s="5">
        <f>SUM(K8:K64)</f>
        <v>233610528034674.69</v>
      </c>
      <c r="M65" s="3"/>
      <c r="N65" s="3"/>
    </row>
    <row r="66" spans="11:14" ht="23.25" thickTop="1">
      <c r="M66" s="3"/>
      <c r="N66" s="3"/>
    </row>
    <row r="67" spans="11:14" ht="22.5">
      <c r="M67" s="3"/>
      <c r="N67" s="3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6"/>
  <sheetViews>
    <sheetView rightToLeft="1" workbookViewId="0">
      <selection activeCell="S36" sqref="S36"/>
    </sheetView>
  </sheetViews>
  <sheetFormatPr defaultRowHeight="21.75"/>
  <cols>
    <col min="1" max="1" width="26.42578125" style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</row>
    <row r="4" spans="1:19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5" spans="1:19">
      <c r="Q5" s="4"/>
    </row>
    <row r="6" spans="1:19" ht="22.5">
      <c r="A6" s="11" t="s">
        <v>329</v>
      </c>
      <c r="C6" s="11" t="s">
        <v>330</v>
      </c>
      <c r="D6" s="11" t="s">
        <v>330</v>
      </c>
      <c r="E6" s="11" t="s">
        <v>330</v>
      </c>
      <c r="F6" s="11" t="s">
        <v>330</v>
      </c>
      <c r="G6" s="11" t="s">
        <v>330</v>
      </c>
      <c r="H6" s="11" t="s">
        <v>330</v>
      </c>
      <c r="I6" s="11" t="s">
        <v>330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>
      <c r="A7" s="11" t="s">
        <v>329</v>
      </c>
      <c r="C7" s="11" t="s">
        <v>331</v>
      </c>
      <c r="E7" s="11" t="s">
        <v>332</v>
      </c>
      <c r="G7" s="11" t="s">
        <v>333</v>
      </c>
      <c r="I7" s="11" t="s">
        <v>60</v>
      </c>
      <c r="K7" s="11" t="s">
        <v>334</v>
      </c>
      <c r="M7" s="11" t="s">
        <v>335</v>
      </c>
      <c r="O7" s="11" t="s">
        <v>336</v>
      </c>
      <c r="Q7" s="11" t="s">
        <v>334</v>
      </c>
      <c r="S7" s="11" t="s">
        <v>328</v>
      </c>
    </row>
    <row r="8" spans="1:19">
      <c r="A8" s="1" t="s">
        <v>337</v>
      </c>
      <c r="C8" s="1" t="s">
        <v>338</v>
      </c>
      <c r="E8" s="1" t="s">
        <v>339</v>
      </c>
      <c r="G8" s="1" t="s">
        <v>340</v>
      </c>
      <c r="I8" s="9">
        <v>0</v>
      </c>
      <c r="K8" s="4">
        <v>2008918342752</v>
      </c>
      <c r="M8" s="4">
        <v>14281125109200</v>
      </c>
      <c r="O8" s="4">
        <v>16012000370000</v>
      </c>
      <c r="Q8" s="4">
        <v>278043081952</v>
      </c>
      <c r="S8" s="6">
        <v>7.3461697794124947E-4</v>
      </c>
    </row>
    <row r="9" spans="1:19">
      <c r="A9" s="1" t="s">
        <v>341</v>
      </c>
      <c r="C9" s="1" t="s">
        <v>342</v>
      </c>
      <c r="E9" s="1" t="s">
        <v>339</v>
      </c>
      <c r="G9" s="1" t="s">
        <v>343</v>
      </c>
      <c r="I9" s="9">
        <v>0</v>
      </c>
      <c r="K9" s="4">
        <v>2647752518036</v>
      </c>
      <c r="M9" s="4">
        <v>75877513313489</v>
      </c>
      <c r="O9" s="4">
        <v>70675568152997</v>
      </c>
      <c r="Q9" s="4">
        <v>7849697678528</v>
      </c>
      <c r="S9" s="6">
        <v>2.0739667917176175E-2</v>
      </c>
    </row>
    <row r="10" spans="1:19">
      <c r="A10" s="1" t="s">
        <v>344</v>
      </c>
      <c r="C10" s="1" t="s">
        <v>345</v>
      </c>
      <c r="E10" s="1" t="s">
        <v>339</v>
      </c>
      <c r="G10" s="1" t="s">
        <v>346</v>
      </c>
      <c r="I10" s="9">
        <v>0</v>
      </c>
      <c r="K10" s="4">
        <v>3829175639</v>
      </c>
      <c r="M10" s="4">
        <v>10911426884389</v>
      </c>
      <c r="O10" s="4">
        <v>8600000610000</v>
      </c>
      <c r="Q10" s="4">
        <v>2315255450028</v>
      </c>
      <c r="S10" s="6">
        <v>6.1171310212825188E-3</v>
      </c>
    </row>
    <row r="11" spans="1:19">
      <c r="A11" s="1" t="s">
        <v>344</v>
      </c>
      <c r="C11" s="1" t="s">
        <v>347</v>
      </c>
      <c r="E11" s="1" t="s">
        <v>348</v>
      </c>
      <c r="G11" s="1" t="s">
        <v>91</v>
      </c>
      <c r="I11" s="9">
        <v>24</v>
      </c>
      <c r="K11" s="4">
        <v>1029659000000</v>
      </c>
      <c r="M11" s="4">
        <v>0</v>
      </c>
      <c r="O11" s="4">
        <v>1029659000000</v>
      </c>
      <c r="Q11" s="4">
        <v>0</v>
      </c>
      <c r="S11" s="6">
        <v>0</v>
      </c>
    </row>
    <row r="12" spans="1:19">
      <c r="A12" s="1" t="s">
        <v>344</v>
      </c>
      <c r="C12" s="1" t="s">
        <v>349</v>
      </c>
      <c r="E12" s="1" t="s">
        <v>348</v>
      </c>
      <c r="G12" s="1" t="s">
        <v>350</v>
      </c>
      <c r="I12" s="9">
        <v>24</v>
      </c>
      <c r="K12" s="4">
        <v>3000000000000</v>
      </c>
      <c r="M12" s="4">
        <v>0</v>
      </c>
      <c r="O12" s="4">
        <v>3000000000000</v>
      </c>
      <c r="Q12" s="4">
        <v>0</v>
      </c>
      <c r="S12" s="6">
        <v>0</v>
      </c>
    </row>
    <row r="13" spans="1:19">
      <c r="A13" s="1" t="s">
        <v>351</v>
      </c>
      <c r="C13" s="1" t="s">
        <v>352</v>
      </c>
      <c r="E13" s="1" t="s">
        <v>348</v>
      </c>
      <c r="G13" s="1" t="s">
        <v>353</v>
      </c>
      <c r="I13" s="9">
        <v>18</v>
      </c>
      <c r="K13" s="4">
        <v>2000000000000</v>
      </c>
      <c r="M13" s="4">
        <v>0</v>
      </c>
      <c r="O13" s="4">
        <v>0</v>
      </c>
      <c r="Q13" s="4">
        <v>2000000000000</v>
      </c>
      <c r="S13" s="6">
        <v>5.284195332492179E-3</v>
      </c>
    </row>
    <row r="14" spans="1:19">
      <c r="A14" s="1" t="s">
        <v>354</v>
      </c>
      <c r="C14" s="1" t="s">
        <v>355</v>
      </c>
      <c r="E14" s="1" t="s">
        <v>348</v>
      </c>
      <c r="G14" s="1" t="s">
        <v>356</v>
      </c>
      <c r="I14" s="9">
        <v>18</v>
      </c>
      <c r="K14" s="4">
        <v>2000000000000</v>
      </c>
      <c r="M14" s="4">
        <v>0</v>
      </c>
      <c r="O14" s="4">
        <v>0</v>
      </c>
      <c r="Q14" s="4">
        <v>2000000000000</v>
      </c>
      <c r="S14" s="6">
        <v>5.284195332492179E-3</v>
      </c>
    </row>
    <row r="15" spans="1:19">
      <c r="A15" s="1" t="s">
        <v>354</v>
      </c>
      <c r="C15" s="1" t="s">
        <v>357</v>
      </c>
      <c r="E15" s="1" t="s">
        <v>339</v>
      </c>
      <c r="G15" s="1" t="s">
        <v>356</v>
      </c>
      <c r="I15" s="9">
        <v>0</v>
      </c>
      <c r="K15" s="4">
        <v>558729</v>
      </c>
      <c r="M15" s="4">
        <v>362985536873</v>
      </c>
      <c r="O15" s="4">
        <v>294476110355</v>
      </c>
      <c r="Q15" s="4">
        <v>68509985247</v>
      </c>
      <c r="S15" s="6">
        <v>1.8101007213565273E-4</v>
      </c>
    </row>
    <row r="16" spans="1:19">
      <c r="A16" s="1" t="s">
        <v>351</v>
      </c>
      <c r="C16" s="1" t="s">
        <v>358</v>
      </c>
      <c r="E16" s="1" t="s">
        <v>348</v>
      </c>
      <c r="G16" s="1" t="s">
        <v>359</v>
      </c>
      <c r="I16" s="9">
        <v>18</v>
      </c>
      <c r="K16" s="4">
        <v>3000000000000</v>
      </c>
      <c r="M16" s="4">
        <v>0</v>
      </c>
      <c r="O16" s="4">
        <v>0</v>
      </c>
      <c r="Q16" s="4">
        <v>3000000000000</v>
      </c>
      <c r="S16" s="6">
        <v>7.9262929987382689E-3</v>
      </c>
    </row>
    <row r="17" spans="1:19">
      <c r="A17" s="1" t="s">
        <v>354</v>
      </c>
      <c r="C17" s="1" t="s">
        <v>360</v>
      </c>
      <c r="E17" s="1" t="s">
        <v>348</v>
      </c>
      <c r="G17" s="1" t="s">
        <v>361</v>
      </c>
      <c r="I17" s="9">
        <v>18</v>
      </c>
      <c r="K17" s="4">
        <v>3000000000000</v>
      </c>
      <c r="M17" s="4">
        <v>0</v>
      </c>
      <c r="O17" s="4">
        <v>0</v>
      </c>
      <c r="Q17" s="4">
        <v>3000000000000</v>
      </c>
      <c r="S17" s="6">
        <v>7.9262929987382689E-3</v>
      </c>
    </row>
    <row r="18" spans="1:19">
      <c r="A18" s="1" t="s">
        <v>362</v>
      </c>
      <c r="C18" s="1" t="s">
        <v>363</v>
      </c>
      <c r="E18" s="1" t="s">
        <v>348</v>
      </c>
      <c r="G18" s="1" t="s">
        <v>364</v>
      </c>
      <c r="I18" s="9">
        <v>18</v>
      </c>
      <c r="K18" s="4">
        <v>4000000000000</v>
      </c>
      <c r="M18" s="4">
        <v>0</v>
      </c>
      <c r="O18" s="4">
        <v>0</v>
      </c>
      <c r="Q18" s="4">
        <v>4000000000000</v>
      </c>
      <c r="S18" s="6">
        <v>1.0568390664984358E-2</v>
      </c>
    </row>
    <row r="19" spans="1:19">
      <c r="A19" s="1" t="s">
        <v>365</v>
      </c>
      <c r="C19" s="1" t="s">
        <v>366</v>
      </c>
      <c r="E19" s="1" t="s">
        <v>348</v>
      </c>
      <c r="G19" s="1" t="s">
        <v>367</v>
      </c>
      <c r="I19" s="9">
        <v>18</v>
      </c>
      <c r="K19" s="4">
        <v>4000000000000</v>
      </c>
      <c r="M19" s="4">
        <v>0</v>
      </c>
      <c r="O19" s="4">
        <v>0</v>
      </c>
      <c r="Q19" s="4">
        <v>4000000000000</v>
      </c>
      <c r="S19" s="6">
        <v>1.0568390664984358E-2</v>
      </c>
    </row>
    <row r="20" spans="1:19">
      <c r="A20" s="1" t="s">
        <v>368</v>
      </c>
      <c r="C20" s="1" t="s">
        <v>369</v>
      </c>
      <c r="E20" s="1" t="s">
        <v>348</v>
      </c>
      <c r="G20" s="1" t="s">
        <v>370</v>
      </c>
      <c r="I20" s="9" t="s">
        <v>432</v>
      </c>
      <c r="K20" s="4">
        <v>3000000000000</v>
      </c>
      <c r="M20" s="4">
        <v>0</v>
      </c>
      <c r="O20" s="4">
        <v>0</v>
      </c>
      <c r="Q20" s="4">
        <v>3000000000000</v>
      </c>
      <c r="S20" s="6">
        <v>7.9262929987382689E-3</v>
      </c>
    </row>
    <row r="21" spans="1:19">
      <c r="A21" s="1" t="s">
        <v>344</v>
      </c>
      <c r="C21" s="1" t="s">
        <v>371</v>
      </c>
      <c r="E21" s="1" t="s">
        <v>372</v>
      </c>
      <c r="G21" s="1" t="s">
        <v>373</v>
      </c>
      <c r="I21" s="9">
        <v>0</v>
      </c>
      <c r="K21" s="4">
        <v>330000</v>
      </c>
      <c r="M21" s="4">
        <v>0</v>
      </c>
      <c r="O21" s="4">
        <v>0</v>
      </c>
      <c r="Q21" s="4">
        <v>330000</v>
      </c>
      <c r="S21" s="6">
        <v>8.7189222986120952E-10</v>
      </c>
    </row>
    <row r="22" spans="1:19">
      <c r="A22" s="1" t="s">
        <v>344</v>
      </c>
      <c r="C22" s="1" t="s">
        <v>374</v>
      </c>
      <c r="E22" s="1" t="s">
        <v>348</v>
      </c>
      <c r="G22" s="1" t="s">
        <v>4</v>
      </c>
      <c r="I22" s="9" t="s">
        <v>432</v>
      </c>
      <c r="K22" s="4">
        <v>10000000000000</v>
      </c>
      <c r="M22" s="4">
        <v>0</v>
      </c>
      <c r="O22" s="4">
        <v>0</v>
      </c>
      <c r="Q22" s="4">
        <v>10000000000000</v>
      </c>
      <c r="S22" s="6">
        <v>2.6420976662460897E-2</v>
      </c>
    </row>
    <row r="23" spans="1:19">
      <c r="A23" s="1" t="s">
        <v>375</v>
      </c>
      <c r="C23" s="1" t="s">
        <v>376</v>
      </c>
      <c r="E23" s="1" t="s">
        <v>348</v>
      </c>
      <c r="G23" s="1" t="s">
        <v>4</v>
      </c>
      <c r="I23" s="9" t="s">
        <v>432</v>
      </c>
      <c r="K23" s="4">
        <v>15000000000000</v>
      </c>
      <c r="M23" s="4">
        <v>0</v>
      </c>
      <c r="O23" s="4">
        <v>0</v>
      </c>
      <c r="Q23" s="4">
        <v>15000000000000</v>
      </c>
      <c r="S23" s="6">
        <v>3.9631464993691343E-2</v>
      </c>
    </row>
    <row r="24" spans="1:19">
      <c r="A24" s="1" t="s">
        <v>368</v>
      </c>
      <c r="C24" s="1" t="s">
        <v>377</v>
      </c>
      <c r="E24" s="1" t="s">
        <v>348</v>
      </c>
      <c r="G24" s="1" t="s">
        <v>378</v>
      </c>
      <c r="I24" s="9" t="s">
        <v>432</v>
      </c>
      <c r="K24" s="4">
        <v>0</v>
      </c>
      <c r="M24" s="4">
        <v>7000000000000</v>
      </c>
      <c r="O24" s="4">
        <v>0</v>
      </c>
      <c r="Q24" s="4">
        <v>7000000000000</v>
      </c>
      <c r="S24" s="6">
        <v>1.8494683663722627E-2</v>
      </c>
    </row>
    <row r="25" spans="1:19">
      <c r="A25" s="1" t="s">
        <v>379</v>
      </c>
      <c r="C25" s="1" t="s">
        <v>380</v>
      </c>
      <c r="E25" s="1" t="s">
        <v>348</v>
      </c>
      <c r="G25" s="1" t="s">
        <v>269</v>
      </c>
      <c r="I25" s="9" t="s">
        <v>432</v>
      </c>
      <c r="K25" s="4">
        <v>0</v>
      </c>
      <c r="M25" s="4">
        <v>5000000000000</v>
      </c>
      <c r="O25" s="4">
        <v>0</v>
      </c>
      <c r="Q25" s="4">
        <v>5000000000000</v>
      </c>
      <c r="S25" s="6">
        <v>1.3210488331230449E-2</v>
      </c>
    </row>
    <row r="26" spans="1:19">
      <c r="A26" s="1" t="s">
        <v>344</v>
      </c>
      <c r="C26" s="1" t="s">
        <v>381</v>
      </c>
      <c r="E26" s="1" t="s">
        <v>348</v>
      </c>
      <c r="G26" s="1" t="s">
        <v>269</v>
      </c>
      <c r="I26" s="9" t="s">
        <v>432</v>
      </c>
      <c r="K26" s="4">
        <v>0</v>
      </c>
      <c r="M26" s="4">
        <v>5000000000000</v>
      </c>
      <c r="O26" s="4">
        <v>0</v>
      </c>
      <c r="Q26" s="4">
        <v>5000000000000</v>
      </c>
      <c r="S26" s="6">
        <v>1.3210488331230449E-2</v>
      </c>
    </row>
    <row r="27" spans="1:19">
      <c r="A27" s="1" t="s">
        <v>382</v>
      </c>
      <c r="C27" s="1" t="s">
        <v>383</v>
      </c>
      <c r="E27" s="1" t="s">
        <v>339</v>
      </c>
      <c r="G27" s="1" t="s">
        <v>384</v>
      </c>
      <c r="I27" s="9">
        <v>0</v>
      </c>
      <c r="K27" s="4">
        <v>0</v>
      </c>
      <c r="M27" s="4">
        <v>113227390273</v>
      </c>
      <c r="O27" s="4">
        <v>0</v>
      </c>
      <c r="Q27" s="4">
        <v>113227390273</v>
      </c>
      <c r="S27" s="6">
        <v>2.9915782359542849E-4</v>
      </c>
    </row>
    <row r="28" spans="1:19">
      <c r="A28" s="1" t="s">
        <v>385</v>
      </c>
      <c r="C28" s="1" t="s">
        <v>386</v>
      </c>
      <c r="E28" s="1" t="s">
        <v>348</v>
      </c>
      <c r="G28" s="1" t="s">
        <v>384</v>
      </c>
      <c r="I28" s="9" t="s">
        <v>432</v>
      </c>
      <c r="K28" s="4">
        <v>0</v>
      </c>
      <c r="M28" s="4">
        <v>5000000000000</v>
      </c>
      <c r="O28" s="4">
        <v>0</v>
      </c>
      <c r="Q28" s="4">
        <v>5000000000000</v>
      </c>
      <c r="S28" s="6">
        <v>1.3210488331230449E-2</v>
      </c>
    </row>
    <row r="29" spans="1:19">
      <c r="A29" s="1" t="s">
        <v>382</v>
      </c>
      <c r="C29" s="1" t="s">
        <v>387</v>
      </c>
      <c r="E29" s="1" t="s">
        <v>348</v>
      </c>
      <c r="G29" s="1" t="s">
        <v>388</v>
      </c>
      <c r="I29" s="9" t="s">
        <v>432</v>
      </c>
      <c r="K29" s="4">
        <v>0</v>
      </c>
      <c r="M29" s="4">
        <v>3000000000000</v>
      </c>
      <c r="O29" s="4">
        <v>0</v>
      </c>
      <c r="Q29" s="4">
        <v>3000000000000</v>
      </c>
      <c r="S29" s="6">
        <v>7.9262929987382689E-3</v>
      </c>
    </row>
    <row r="30" spans="1:19">
      <c r="A30" s="1" t="s">
        <v>382</v>
      </c>
      <c r="C30" s="1" t="s">
        <v>389</v>
      </c>
      <c r="E30" s="1" t="s">
        <v>348</v>
      </c>
      <c r="G30" s="1" t="s">
        <v>390</v>
      </c>
      <c r="I30" s="9" t="s">
        <v>432</v>
      </c>
      <c r="K30" s="4">
        <v>0</v>
      </c>
      <c r="M30" s="4">
        <v>2000000000000</v>
      </c>
      <c r="O30" s="4">
        <v>0</v>
      </c>
      <c r="Q30" s="4">
        <v>2000000000000</v>
      </c>
      <c r="S30" s="6">
        <v>5.284195332492179E-3</v>
      </c>
    </row>
    <row r="31" spans="1:19">
      <c r="A31" s="1" t="s">
        <v>375</v>
      </c>
      <c r="C31" s="1" t="s">
        <v>391</v>
      </c>
      <c r="E31" s="1" t="s">
        <v>348</v>
      </c>
      <c r="G31" s="1" t="s">
        <v>238</v>
      </c>
      <c r="I31" s="9" t="s">
        <v>432</v>
      </c>
      <c r="K31" s="4">
        <v>0</v>
      </c>
      <c r="M31" s="4">
        <v>4000000000000</v>
      </c>
      <c r="O31" s="4">
        <v>0</v>
      </c>
      <c r="Q31" s="4">
        <v>4000000000000</v>
      </c>
      <c r="S31" s="6">
        <v>1.0568390664984358E-2</v>
      </c>
    </row>
    <row r="32" spans="1:19">
      <c r="A32" s="1" t="s">
        <v>375</v>
      </c>
      <c r="C32" s="1" t="s">
        <v>392</v>
      </c>
      <c r="E32" s="1" t="s">
        <v>348</v>
      </c>
      <c r="G32" s="1" t="s">
        <v>6</v>
      </c>
      <c r="I32" s="9" t="s">
        <v>432</v>
      </c>
      <c r="K32" s="4">
        <v>0</v>
      </c>
      <c r="M32" s="4">
        <v>5000000000000</v>
      </c>
      <c r="O32" s="4">
        <v>0</v>
      </c>
      <c r="Q32" s="4">
        <v>5000000000000</v>
      </c>
      <c r="S32" s="6">
        <v>1.3210488331230449E-2</v>
      </c>
    </row>
    <row r="33" spans="11:19" ht="22.5" thickBot="1">
      <c r="K33" s="5">
        <f>SUM(K8:K32)</f>
        <v>54690159925156</v>
      </c>
      <c r="M33" s="5">
        <f>SUM(M8:M32)</f>
        <v>137546278234224</v>
      </c>
      <c r="O33" s="5">
        <f>SUM(O8:O32)</f>
        <v>99611704243352</v>
      </c>
      <c r="Q33" s="5">
        <f>SUM(Q8:Q32)</f>
        <v>92624733916028</v>
      </c>
      <c r="S33" s="8">
        <f>SUM(S8:S32)</f>
        <v>0.24472359331620261</v>
      </c>
    </row>
    <row r="34" spans="11:19" ht="22.5" thickTop="1"/>
    <row r="36" spans="11:19">
      <c r="S36" s="4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I20:I32 C8:C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22" sqref="E22"/>
    </sheetView>
  </sheetViews>
  <sheetFormatPr defaultRowHeight="21.75"/>
  <cols>
    <col min="1" max="1" width="28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33.140625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</row>
    <row r="3" spans="1:7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  <c r="F3" s="12" t="s">
        <v>393</v>
      </c>
      <c r="G3" s="12" t="s">
        <v>393</v>
      </c>
    </row>
    <row r="4" spans="1: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</row>
    <row r="6" spans="1:7" ht="22.5">
      <c r="A6" s="11" t="s">
        <v>397</v>
      </c>
      <c r="C6" s="11" t="s">
        <v>334</v>
      </c>
      <c r="E6" s="11" t="s">
        <v>417</v>
      </c>
      <c r="G6" s="11" t="s">
        <v>13</v>
      </c>
    </row>
    <row r="7" spans="1:7">
      <c r="A7" s="1" t="s">
        <v>425</v>
      </c>
      <c r="C7" s="4">
        <f>'سرمایه‌گذاری در سهام'!I34</f>
        <v>447299682808</v>
      </c>
      <c r="E7" s="6">
        <f>C7/$C$11</f>
        <v>6.045403814165571E-2</v>
      </c>
      <c r="G7" s="6">
        <v>1.1818094480596328E-3</v>
      </c>
    </row>
    <row r="8" spans="1:7">
      <c r="A8" s="1" t="s">
        <v>426</v>
      </c>
      <c r="C8" s="4">
        <f>'سرمایه‌گذاری در اوراق بهادار'!I97</f>
        <v>5532610718949</v>
      </c>
      <c r="E8" s="6">
        <f t="shared" ref="E8:E10" si="0">C8/$C$11</f>
        <v>0.74775071899580181</v>
      </c>
      <c r="G8" s="6">
        <v>1.4617697868783253E-2</v>
      </c>
    </row>
    <row r="9" spans="1:7">
      <c r="A9" s="1" t="s">
        <v>427</v>
      </c>
      <c r="C9" s="4">
        <f>'درآمد سپرده بانکی'!E31</f>
        <v>1419083052096</v>
      </c>
      <c r="E9" s="6">
        <f t="shared" si="0"/>
        <v>0.19179378894040752</v>
      </c>
      <c r="G9" s="6">
        <v>3.7493560201522194E-3</v>
      </c>
    </row>
    <row r="10" spans="1:7">
      <c r="A10" s="1" t="s">
        <v>424</v>
      </c>
      <c r="C10" s="4">
        <f>'سایر درآمدها'!C10</f>
        <v>10757576</v>
      </c>
      <c r="E10" s="6">
        <f t="shared" si="0"/>
        <v>1.4539221350061032E-6</v>
      </c>
      <c r="G10" s="6">
        <v>2.8422566444064943E-8</v>
      </c>
    </row>
    <row r="11" spans="1:7" ht="22.5" thickBot="1">
      <c r="C11" s="5">
        <f>SUM(C7:C10)</f>
        <v>7399004211429</v>
      </c>
      <c r="E11" s="7">
        <f>SUM(E7:E10)</f>
        <v>1</v>
      </c>
      <c r="G11" s="7">
        <f>SUM(G7:G10)</f>
        <v>1.9548891759561548E-2</v>
      </c>
    </row>
    <row r="12" spans="1:7" ht="22.5" thickTop="1"/>
    <row r="14" spans="1:7">
      <c r="G14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3"/>
  <sheetViews>
    <sheetView rightToLeft="1" topLeftCell="A63" workbookViewId="0">
      <selection activeCell="O65" sqref="O65:O87"/>
    </sheetView>
  </sheetViews>
  <sheetFormatPr defaultRowHeight="21.75"/>
  <cols>
    <col min="1" max="1" width="35.7109375" style="1" bestFit="1" customWidth="1"/>
    <col min="2" max="2" width="1" style="1" customWidth="1"/>
    <col min="3" max="3" width="18.42578125" style="1" customWidth="1"/>
    <col min="4" max="4" width="1" style="1" customWidth="1"/>
    <col min="5" max="5" width="17.8554687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  <c r="F3" s="12" t="s">
        <v>393</v>
      </c>
      <c r="G3" s="12" t="s">
        <v>393</v>
      </c>
      <c r="H3" s="12" t="s">
        <v>393</v>
      </c>
      <c r="I3" s="12" t="s">
        <v>393</v>
      </c>
      <c r="J3" s="12" t="s">
        <v>393</v>
      </c>
      <c r="K3" s="12" t="s">
        <v>393</v>
      </c>
      <c r="L3" s="12" t="s">
        <v>393</v>
      </c>
      <c r="M3" s="12" t="s">
        <v>393</v>
      </c>
      <c r="N3" s="12" t="s">
        <v>393</v>
      </c>
      <c r="O3" s="12" t="s">
        <v>393</v>
      </c>
      <c r="P3" s="12" t="s">
        <v>393</v>
      </c>
      <c r="Q3" s="12" t="s">
        <v>393</v>
      </c>
      <c r="R3" s="12" t="s">
        <v>393</v>
      </c>
      <c r="S3" s="12" t="s">
        <v>393</v>
      </c>
    </row>
    <row r="4" spans="1:19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6" spans="1:19" ht="22.5">
      <c r="A6" s="11" t="s">
        <v>394</v>
      </c>
      <c r="B6" s="11" t="s">
        <v>394</v>
      </c>
      <c r="C6" s="11" t="s">
        <v>394</v>
      </c>
      <c r="D6" s="11" t="s">
        <v>394</v>
      </c>
      <c r="E6" s="11" t="s">
        <v>394</v>
      </c>
      <c r="F6" s="11" t="s">
        <v>394</v>
      </c>
      <c r="G6" s="11" t="s">
        <v>394</v>
      </c>
      <c r="I6" s="11" t="s">
        <v>395</v>
      </c>
      <c r="J6" s="11" t="s">
        <v>395</v>
      </c>
      <c r="K6" s="11" t="s">
        <v>395</v>
      </c>
      <c r="L6" s="11" t="s">
        <v>395</v>
      </c>
      <c r="M6" s="11" t="s">
        <v>395</v>
      </c>
      <c r="O6" s="11" t="s">
        <v>396</v>
      </c>
      <c r="P6" s="11" t="s">
        <v>396</v>
      </c>
      <c r="Q6" s="11" t="s">
        <v>396</v>
      </c>
      <c r="R6" s="11" t="s">
        <v>396</v>
      </c>
      <c r="S6" s="11" t="s">
        <v>396</v>
      </c>
    </row>
    <row r="7" spans="1:19" ht="22.5">
      <c r="A7" s="11" t="s">
        <v>397</v>
      </c>
      <c r="C7" s="11" t="s">
        <v>398</v>
      </c>
      <c r="E7" s="11" t="s">
        <v>59</v>
      </c>
      <c r="G7" s="11" t="s">
        <v>60</v>
      </c>
      <c r="I7" s="11" t="s">
        <v>399</v>
      </c>
      <c r="K7" s="11" t="s">
        <v>400</v>
      </c>
      <c r="M7" s="11" t="s">
        <v>401</v>
      </c>
      <c r="O7" s="11" t="s">
        <v>399</v>
      </c>
      <c r="Q7" s="11" t="s">
        <v>400</v>
      </c>
      <c r="S7" s="11" t="s">
        <v>401</v>
      </c>
    </row>
    <row r="8" spans="1:19">
      <c r="A8" s="1" t="s">
        <v>265</v>
      </c>
      <c r="C8" s="1" t="s">
        <v>402</v>
      </c>
      <c r="E8" s="1" t="s">
        <v>267</v>
      </c>
      <c r="G8" s="4">
        <v>23</v>
      </c>
      <c r="I8" s="4">
        <v>10587664484</v>
      </c>
      <c r="K8" s="1" t="s">
        <v>402</v>
      </c>
      <c r="M8" s="4">
        <f>I8</f>
        <v>10587664484</v>
      </c>
      <c r="O8" s="4">
        <v>10587664484</v>
      </c>
      <c r="Q8" s="1" t="s">
        <v>402</v>
      </c>
      <c r="S8" s="4">
        <f>O8</f>
        <v>10587664484</v>
      </c>
    </row>
    <row r="9" spans="1:19">
      <c r="A9" s="1" t="s">
        <v>268</v>
      </c>
      <c r="C9" s="1" t="s">
        <v>402</v>
      </c>
      <c r="E9" s="1" t="s">
        <v>270</v>
      </c>
      <c r="G9" s="4">
        <v>23</v>
      </c>
      <c r="I9" s="4">
        <v>110590702120</v>
      </c>
      <c r="K9" s="1" t="s">
        <v>402</v>
      </c>
      <c r="M9" s="4">
        <f t="shared" ref="M9:M40" si="0">I9</f>
        <v>110590702120</v>
      </c>
      <c r="O9" s="4">
        <v>110590702120</v>
      </c>
      <c r="Q9" s="1" t="s">
        <v>402</v>
      </c>
      <c r="S9" s="4">
        <f t="shared" ref="S9:S69" si="1">O9</f>
        <v>110590702120</v>
      </c>
    </row>
    <row r="10" spans="1:19">
      <c r="A10" s="1" t="s">
        <v>230</v>
      </c>
      <c r="C10" s="1" t="s">
        <v>402</v>
      </c>
      <c r="E10" s="1" t="s">
        <v>232</v>
      </c>
      <c r="G10" s="4">
        <v>20.5</v>
      </c>
      <c r="I10" s="4">
        <v>31614586363</v>
      </c>
      <c r="K10" s="1" t="s">
        <v>402</v>
      </c>
      <c r="M10" s="4">
        <f t="shared" si="0"/>
        <v>31614586363</v>
      </c>
      <c r="O10" s="4">
        <v>38824728324</v>
      </c>
      <c r="Q10" s="1" t="s">
        <v>402</v>
      </c>
      <c r="S10" s="4">
        <f t="shared" si="1"/>
        <v>38824728324</v>
      </c>
    </row>
    <row r="11" spans="1:19">
      <c r="A11" s="1" t="s">
        <v>159</v>
      </c>
      <c r="C11" s="1" t="s">
        <v>402</v>
      </c>
      <c r="E11" s="1" t="s">
        <v>161</v>
      </c>
      <c r="G11" s="4">
        <v>19</v>
      </c>
      <c r="I11" s="4">
        <v>51674387988</v>
      </c>
      <c r="K11" s="1" t="s">
        <v>402</v>
      </c>
      <c r="M11" s="4">
        <f t="shared" si="0"/>
        <v>51674387988</v>
      </c>
      <c r="O11" s="4">
        <v>76489354527</v>
      </c>
      <c r="Q11" s="1" t="s">
        <v>402</v>
      </c>
      <c r="S11" s="4">
        <f t="shared" si="1"/>
        <v>76489354527</v>
      </c>
    </row>
    <row r="12" spans="1:19">
      <c r="A12" s="1" t="s">
        <v>260</v>
      </c>
      <c r="C12" s="1" t="s">
        <v>402</v>
      </c>
      <c r="E12" s="1" t="s">
        <v>262</v>
      </c>
      <c r="G12" s="4">
        <v>23</v>
      </c>
      <c r="I12" s="4">
        <v>46793830999</v>
      </c>
      <c r="K12" s="1" t="s">
        <v>402</v>
      </c>
      <c r="M12" s="4">
        <f t="shared" si="0"/>
        <v>46793830999</v>
      </c>
      <c r="O12" s="4">
        <v>91792302601</v>
      </c>
      <c r="Q12" s="1" t="s">
        <v>402</v>
      </c>
      <c r="S12" s="4">
        <f t="shared" si="1"/>
        <v>91792302601</v>
      </c>
    </row>
    <row r="13" spans="1:19">
      <c r="A13" s="1" t="s">
        <v>227</v>
      </c>
      <c r="C13" s="1" t="s">
        <v>402</v>
      </c>
      <c r="E13" s="1" t="s">
        <v>229</v>
      </c>
      <c r="G13" s="4">
        <v>20.5</v>
      </c>
      <c r="I13" s="4">
        <v>163478359180</v>
      </c>
      <c r="K13" s="1" t="s">
        <v>402</v>
      </c>
      <c r="M13" s="4">
        <f t="shared" si="0"/>
        <v>163478359180</v>
      </c>
      <c r="O13" s="4">
        <v>269257691933</v>
      </c>
      <c r="Q13" s="1" t="s">
        <v>402</v>
      </c>
      <c r="S13" s="4">
        <f t="shared" si="1"/>
        <v>269257691933</v>
      </c>
    </row>
    <row r="14" spans="1:19">
      <c r="A14" s="1" t="s">
        <v>204</v>
      </c>
      <c r="C14" s="1" t="s">
        <v>402</v>
      </c>
      <c r="E14" s="1" t="s">
        <v>206</v>
      </c>
      <c r="G14" s="4">
        <v>23</v>
      </c>
      <c r="I14" s="4">
        <v>27182830527</v>
      </c>
      <c r="K14" s="1" t="s">
        <v>402</v>
      </c>
      <c r="M14" s="4">
        <f t="shared" si="0"/>
        <v>27182830527</v>
      </c>
      <c r="O14" s="4">
        <v>27189457993</v>
      </c>
      <c r="Q14" s="1" t="s">
        <v>402</v>
      </c>
      <c r="S14" s="4">
        <f t="shared" si="1"/>
        <v>27189457993</v>
      </c>
    </row>
    <row r="15" spans="1:19">
      <c r="A15" s="1" t="s">
        <v>225</v>
      </c>
      <c r="C15" s="1" t="s">
        <v>402</v>
      </c>
      <c r="E15" s="1" t="s">
        <v>226</v>
      </c>
      <c r="G15" s="4">
        <v>20.5</v>
      </c>
      <c r="I15" s="4">
        <v>244155592032</v>
      </c>
      <c r="K15" s="1" t="s">
        <v>402</v>
      </c>
      <c r="M15" s="4">
        <f t="shared" si="0"/>
        <v>244155592032</v>
      </c>
      <c r="O15" s="4">
        <v>468083870208</v>
      </c>
      <c r="Q15" s="1" t="s">
        <v>402</v>
      </c>
      <c r="S15" s="4">
        <f t="shared" si="1"/>
        <v>468083870208</v>
      </c>
    </row>
    <row r="16" spans="1:19">
      <c r="A16" s="1" t="s">
        <v>222</v>
      </c>
      <c r="C16" s="1" t="s">
        <v>402</v>
      </c>
      <c r="E16" s="1" t="s">
        <v>224</v>
      </c>
      <c r="G16" s="4">
        <v>20.5</v>
      </c>
      <c r="I16" s="4">
        <v>282125092430</v>
      </c>
      <c r="K16" s="1" t="s">
        <v>402</v>
      </c>
      <c r="M16" s="4">
        <f t="shared" si="0"/>
        <v>282125092430</v>
      </c>
      <c r="O16" s="4">
        <v>546766409789</v>
      </c>
      <c r="Q16" s="1" t="s">
        <v>402</v>
      </c>
      <c r="S16" s="4">
        <f t="shared" si="1"/>
        <v>546766409789</v>
      </c>
    </row>
    <row r="17" spans="1:19">
      <c r="A17" s="1" t="s">
        <v>207</v>
      </c>
      <c r="C17" s="1" t="s">
        <v>402</v>
      </c>
      <c r="E17" s="1" t="s">
        <v>209</v>
      </c>
      <c r="G17" s="4">
        <v>16</v>
      </c>
      <c r="I17" s="4">
        <v>12769974009</v>
      </c>
      <c r="K17" s="1" t="s">
        <v>402</v>
      </c>
      <c r="M17" s="4">
        <f t="shared" si="0"/>
        <v>12769974009</v>
      </c>
      <c r="O17" s="4">
        <v>36346824322</v>
      </c>
      <c r="Q17" s="1" t="s">
        <v>402</v>
      </c>
      <c r="S17" s="4">
        <f t="shared" si="1"/>
        <v>36346824322</v>
      </c>
    </row>
    <row r="18" spans="1:19">
      <c r="A18" s="1" t="s">
        <v>181</v>
      </c>
      <c r="C18" s="1" t="s">
        <v>402</v>
      </c>
      <c r="E18" s="1" t="s">
        <v>183</v>
      </c>
      <c r="G18" s="4">
        <v>18</v>
      </c>
      <c r="I18" s="4">
        <v>87958788271</v>
      </c>
      <c r="K18" s="1" t="s">
        <v>402</v>
      </c>
      <c r="M18" s="4">
        <f t="shared" si="0"/>
        <v>87958788271</v>
      </c>
      <c r="O18" s="4">
        <v>130928336924</v>
      </c>
      <c r="Q18" s="1" t="s">
        <v>402</v>
      </c>
      <c r="S18" s="4">
        <f t="shared" si="1"/>
        <v>130928336924</v>
      </c>
    </row>
    <row r="19" spans="1:19">
      <c r="A19" s="1" t="s">
        <v>178</v>
      </c>
      <c r="C19" s="1" t="s">
        <v>402</v>
      </c>
      <c r="E19" s="1" t="s">
        <v>180</v>
      </c>
      <c r="G19" s="4">
        <v>18</v>
      </c>
      <c r="I19" s="4">
        <v>84776259812</v>
      </c>
      <c r="K19" s="1" t="s">
        <v>402</v>
      </c>
      <c r="M19" s="4">
        <f t="shared" si="0"/>
        <v>84776259812</v>
      </c>
      <c r="O19" s="4">
        <v>167039113437</v>
      </c>
      <c r="Q19" s="1" t="s">
        <v>402</v>
      </c>
      <c r="S19" s="4">
        <f t="shared" si="1"/>
        <v>167039113437</v>
      </c>
    </row>
    <row r="20" spans="1:19">
      <c r="A20" s="1" t="s">
        <v>219</v>
      </c>
      <c r="C20" s="1" t="s">
        <v>402</v>
      </c>
      <c r="E20" s="1" t="s">
        <v>221</v>
      </c>
      <c r="G20" s="4">
        <v>18</v>
      </c>
      <c r="I20" s="4">
        <v>40717516438</v>
      </c>
      <c r="K20" s="1" t="s">
        <v>402</v>
      </c>
      <c r="M20" s="4">
        <f t="shared" si="0"/>
        <v>40717516438</v>
      </c>
      <c r="O20" s="4">
        <v>80204276712</v>
      </c>
      <c r="Q20" s="1" t="s">
        <v>402</v>
      </c>
      <c r="S20" s="4">
        <f t="shared" si="1"/>
        <v>80204276712</v>
      </c>
    </row>
    <row r="21" spans="1:19">
      <c r="A21" s="1" t="s">
        <v>193</v>
      </c>
      <c r="C21" s="1" t="s">
        <v>402</v>
      </c>
      <c r="E21" s="1" t="s">
        <v>194</v>
      </c>
      <c r="G21" s="4">
        <v>18</v>
      </c>
      <c r="I21" s="4">
        <v>37177738986</v>
      </c>
      <c r="K21" s="1" t="s">
        <v>402</v>
      </c>
      <c r="M21" s="4">
        <f t="shared" si="0"/>
        <v>37177738986</v>
      </c>
      <c r="O21" s="4">
        <v>94537301939</v>
      </c>
      <c r="Q21" s="1" t="s">
        <v>402</v>
      </c>
      <c r="S21" s="4">
        <f t="shared" si="1"/>
        <v>94537301939</v>
      </c>
    </row>
    <row r="22" spans="1:19">
      <c r="A22" s="1" t="s">
        <v>175</v>
      </c>
      <c r="C22" s="1" t="s">
        <v>402</v>
      </c>
      <c r="E22" s="1" t="s">
        <v>177</v>
      </c>
      <c r="G22" s="4">
        <v>18</v>
      </c>
      <c r="I22" s="4">
        <v>26172338002</v>
      </c>
      <c r="K22" s="1" t="s">
        <v>402</v>
      </c>
      <c r="M22" s="4">
        <f t="shared" si="0"/>
        <v>26172338002</v>
      </c>
      <c r="O22" s="4">
        <v>52912875470</v>
      </c>
      <c r="Q22" s="1" t="s">
        <v>402</v>
      </c>
      <c r="S22" s="4">
        <f t="shared" si="1"/>
        <v>52912875470</v>
      </c>
    </row>
    <row r="23" spans="1:19">
      <c r="A23" s="1" t="s">
        <v>72</v>
      </c>
      <c r="C23" s="1" t="s">
        <v>402</v>
      </c>
      <c r="E23" s="1" t="s">
        <v>74</v>
      </c>
      <c r="G23" s="4">
        <v>18</v>
      </c>
      <c r="I23" s="4">
        <v>45146559951</v>
      </c>
      <c r="K23" s="1" t="s">
        <v>402</v>
      </c>
      <c r="M23" s="4">
        <f t="shared" si="0"/>
        <v>45146559951</v>
      </c>
      <c r="O23" s="4">
        <v>88946652300</v>
      </c>
      <c r="Q23" s="1" t="s">
        <v>402</v>
      </c>
      <c r="S23" s="4">
        <f t="shared" si="1"/>
        <v>88946652300</v>
      </c>
    </row>
    <row r="24" spans="1:19">
      <c r="A24" s="1" t="s">
        <v>87</v>
      </c>
      <c r="C24" s="1" t="s">
        <v>402</v>
      </c>
      <c r="E24" s="1" t="s">
        <v>89</v>
      </c>
      <c r="G24" s="4">
        <v>19</v>
      </c>
      <c r="I24" s="4">
        <v>49948087548</v>
      </c>
      <c r="K24" s="1" t="s">
        <v>402</v>
      </c>
      <c r="M24" s="4">
        <f t="shared" si="0"/>
        <v>49948087548</v>
      </c>
      <c r="O24" s="4">
        <v>110426870143</v>
      </c>
      <c r="Q24" s="1" t="s">
        <v>402</v>
      </c>
      <c r="S24" s="4">
        <f t="shared" si="1"/>
        <v>110426870143</v>
      </c>
    </row>
    <row r="25" spans="1:19">
      <c r="A25" s="1" t="s">
        <v>216</v>
      </c>
      <c r="C25" s="1" t="s">
        <v>402</v>
      </c>
      <c r="E25" s="1" t="s">
        <v>218</v>
      </c>
      <c r="G25" s="4">
        <v>18</v>
      </c>
      <c r="I25" s="4">
        <v>145947945205</v>
      </c>
      <c r="K25" s="1" t="s">
        <v>402</v>
      </c>
      <c r="M25" s="4">
        <f t="shared" si="0"/>
        <v>145947945205</v>
      </c>
      <c r="O25" s="4">
        <v>287457534246</v>
      </c>
      <c r="Q25" s="1" t="s">
        <v>402</v>
      </c>
      <c r="S25" s="4">
        <f t="shared" si="1"/>
        <v>287457534246</v>
      </c>
    </row>
    <row r="26" spans="1:19">
      <c r="A26" s="1" t="s">
        <v>213</v>
      </c>
      <c r="C26" s="1" t="s">
        <v>402</v>
      </c>
      <c r="E26" s="1" t="s">
        <v>215</v>
      </c>
      <c r="G26" s="4">
        <v>18</v>
      </c>
      <c r="I26" s="4">
        <v>2908059042</v>
      </c>
      <c r="K26" s="1" t="s">
        <v>402</v>
      </c>
      <c r="M26" s="4">
        <f t="shared" si="0"/>
        <v>2908059042</v>
      </c>
      <c r="O26" s="4">
        <v>5729525754</v>
      </c>
      <c r="Q26" s="1" t="s">
        <v>402</v>
      </c>
      <c r="S26" s="4">
        <f t="shared" si="1"/>
        <v>5729525754</v>
      </c>
    </row>
    <row r="27" spans="1:19">
      <c r="A27" s="1" t="s">
        <v>210</v>
      </c>
      <c r="C27" s="1" t="s">
        <v>402</v>
      </c>
      <c r="E27" s="1" t="s">
        <v>212</v>
      </c>
      <c r="G27" s="4">
        <v>18</v>
      </c>
      <c r="I27" s="4">
        <v>90648663250</v>
      </c>
      <c r="K27" s="1" t="s">
        <v>402</v>
      </c>
      <c r="M27" s="4">
        <f t="shared" si="0"/>
        <v>90648663250</v>
      </c>
      <c r="O27" s="4">
        <v>181876562535</v>
      </c>
      <c r="Q27" s="1" t="s">
        <v>402</v>
      </c>
      <c r="S27" s="4">
        <f t="shared" si="1"/>
        <v>181876562535</v>
      </c>
    </row>
    <row r="28" spans="1:19">
      <c r="A28" s="1" t="s">
        <v>190</v>
      </c>
      <c r="C28" s="1" t="s">
        <v>402</v>
      </c>
      <c r="E28" s="1" t="s">
        <v>192</v>
      </c>
      <c r="G28" s="4">
        <v>18</v>
      </c>
      <c r="I28" s="4">
        <v>57398572326</v>
      </c>
      <c r="K28" s="1" t="s">
        <v>402</v>
      </c>
      <c r="M28" s="4">
        <f t="shared" si="0"/>
        <v>57398572326</v>
      </c>
      <c r="O28" s="4">
        <v>118398356353</v>
      </c>
      <c r="Q28" s="1" t="s">
        <v>402</v>
      </c>
      <c r="S28" s="4">
        <f t="shared" si="1"/>
        <v>118398356353</v>
      </c>
    </row>
    <row r="29" spans="1:19">
      <c r="A29" s="1" t="s">
        <v>149</v>
      </c>
      <c r="C29" s="1" t="s">
        <v>402</v>
      </c>
      <c r="E29" s="1" t="s">
        <v>151</v>
      </c>
      <c r="G29" s="4">
        <v>20</v>
      </c>
      <c r="I29" s="4">
        <v>33807479901</v>
      </c>
      <c r="K29" s="1" t="s">
        <v>402</v>
      </c>
      <c r="M29" s="4">
        <f t="shared" si="0"/>
        <v>33807479901</v>
      </c>
      <c r="O29" s="4">
        <v>66527902570</v>
      </c>
      <c r="Q29" s="1" t="s">
        <v>402</v>
      </c>
      <c r="S29" s="4">
        <f t="shared" si="1"/>
        <v>66527902570</v>
      </c>
    </row>
    <row r="30" spans="1:19">
      <c r="A30" s="1" t="s">
        <v>81</v>
      </c>
      <c r="C30" s="1" t="s">
        <v>402</v>
      </c>
      <c r="E30" s="1" t="s">
        <v>83</v>
      </c>
      <c r="G30" s="4">
        <v>18</v>
      </c>
      <c r="I30" s="4">
        <v>75169753736</v>
      </c>
      <c r="K30" s="1" t="s">
        <v>402</v>
      </c>
      <c r="M30" s="4">
        <f t="shared" si="0"/>
        <v>75169753736</v>
      </c>
      <c r="O30" s="4">
        <v>148093150687</v>
      </c>
      <c r="Q30" s="1" t="s">
        <v>402</v>
      </c>
      <c r="S30" s="4">
        <f t="shared" si="1"/>
        <v>148093150687</v>
      </c>
    </row>
    <row r="31" spans="1:19">
      <c r="A31" s="1" t="s">
        <v>403</v>
      </c>
      <c r="C31" s="1" t="s">
        <v>402</v>
      </c>
      <c r="E31" s="1" t="s">
        <v>189</v>
      </c>
      <c r="G31" s="4">
        <v>18</v>
      </c>
      <c r="I31" s="4">
        <v>0</v>
      </c>
      <c r="K31" s="1" t="s">
        <v>402</v>
      </c>
      <c r="M31" s="4">
        <f t="shared" si="0"/>
        <v>0</v>
      </c>
      <c r="O31" s="4">
        <v>8680264275</v>
      </c>
      <c r="Q31" s="1" t="s">
        <v>402</v>
      </c>
      <c r="S31" s="4">
        <f t="shared" si="1"/>
        <v>8680264275</v>
      </c>
    </row>
    <row r="32" spans="1:19">
      <c r="A32" s="1" t="s">
        <v>187</v>
      </c>
      <c r="C32" s="1" t="s">
        <v>402</v>
      </c>
      <c r="E32" s="1" t="s">
        <v>189</v>
      </c>
      <c r="G32" s="4">
        <v>18</v>
      </c>
      <c r="I32" s="4">
        <v>112990075420</v>
      </c>
      <c r="K32" s="1" t="s">
        <v>402</v>
      </c>
      <c r="M32" s="4">
        <f t="shared" si="0"/>
        <v>112990075420</v>
      </c>
      <c r="O32" s="4">
        <v>224670212406</v>
      </c>
      <c r="Q32" s="1" t="s">
        <v>402</v>
      </c>
      <c r="S32" s="4">
        <f t="shared" si="1"/>
        <v>224670212406</v>
      </c>
    </row>
    <row r="33" spans="1:19">
      <c r="A33" s="1" t="s">
        <v>252</v>
      </c>
      <c r="C33" s="1" t="s">
        <v>402</v>
      </c>
      <c r="E33" s="1" t="s">
        <v>254</v>
      </c>
      <c r="G33" s="4">
        <v>17</v>
      </c>
      <c r="I33" s="4">
        <v>82526134625</v>
      </c>
      <c r="K33" s="1" t="s">
        <v>402</v>
      </c>
      <c r="M33" s="4">
        <f t="shared" si="0"/>
        <v>82526134625</v>
      </c>
      <c r="O33" s="4">
        <v>169310826855</v>
      </c>
      <c r="Q33" s="1" t="s">
        <v>402</v>
      </c>
      <c r="S33" s="4">
        <f t="shared" si="1"/>
        <v>169310826855</v>
      </c>
    </row>
    <row r="34" spans="1:19">
      <c r="A34" s="1" t="s">
        <v>233</v>
      </c>
      <c r="C34" s="1" t="s">
        <v>402</v>
      </c>
      <c r="E34" s="1" t="s">
        <v>235</v>
      </c>
      <c r="G34" s="4">
        <v>15</v>
      </c>
      <c r="I34" s="4">
        <v>84470640693</v>
      </c>
      <c r="K34" s="1" t="s">
        <v>402</v>
      </c>
      <c r="M34" s="4">
        <f t="shared" si="0"/>
        <v>84470640693</v>
      </c>
      <c r="O34" s="4">
        <v>180607412950</v>
      </c>
      <c r="Q34" s="1" t="s">
        <v>402</v>
      </c>
      <c r="S34" s="4">
        <f t="shared" si="1"/>
        <v>180607412950</v>
      </c>
    </row>
    <row r="35" spans="1:19">
      <c r="A35" s="1" t="s">
        <v>172</v>
      </c>
      <c r="C35" s="1" t="s">
        <v>402</v>
      </c>
      <c r="E35" s="1" t="s">
        <v>174</v>
      </c>
      <c r="G35" s="4">
        <v>18</v>
      </c>
      <c r="I35" s="4">
        <v>66763357272</v>
      </c>
      <c r="K35" s="1" t="s">
        <v>402</v>
      </c>
      <c r="M35" s="4">
        <f t="shared" si="0"/>
        <v>66763357272</v>
      </c>
      <c r="O35" s="4">
        <v>132473098105</v>
      </c>
      <c r="Q35" s="1" t="s">
        <v>402</v>
      </c>
      <c r="S35" s="4">
        <f t="shared" si="1"/>
        <v>132473098105</v>
      </c>
    </row>
    <row r="36" spans="1:19">
      <c r="A36" s="1" t="s">
        <v>155</v>
      </c>
      <c r="C36" s="1" t="s">
        <v>402</v>
      </c>
      <c r="E36" s="1" t="s">
        <v>157</v>
      </c>
      <c r="G36" s="4">
        <v>18</v>
      </c>
      <c r="I36" s="4">
        <v>55806464706</v>
      </c>
      <c r="K36" s="1" t="s">
        <v>402</v>
      </c>
      <c r="M36" s="4">
        <f t="shared" si="0"/>
        <v>55806464706</v>
      </c>
      <c r="O36" s="4">
        <v>105909167820</v>
      </c>
      <c r="Q36" s="1" t="s">
        <v>402</v>
      </c>
      <c r="S36" s="4">
        <f t="shared" si="1"/>
        <v>105909167820</v>
      </c>
    </row>
    <row r="37" spans="1:19">
      <c r="A37" s="1" t="s">
        <v>146</v>
      </c>
      <c r="C37" s="1" t="s">
        <v>402</v>
      </c>
      <c r="E37" s="1" t="s">
        <v>148</v>
      </c>
      <c r="G37" s="4">
        <v>18</v>
      </c>
      <c r="I37" s="4">
        <v>6657139306</v>
      </c>
      <c r="K37" s="1" t="s">
        <v>402</v>
      </c>
      <c r="M37" s="4">
        <f t="shared" si="0"/>
        <v>6657139306</v>
      </c>
      <c r="O37" s="4">
        <v>13451153005</v>
      </c>
      <c r="Q37" s="1" t="s">
        <v>402</v>
      </c>
      <c r="S37" s="4">
        <f t="shared" si="1"/>
        <v>13451153005</v>
      </c>
    </row>
    <row r="38" spans="1:19">
      <c r="A38" s="1" t="s">
        <v>249</v>
      </c>
      <c r="C38" s="1" t="s">
        <v>402</v>
      </c>
      <c r="E38" s="1" t="s">
        <v>251</v>
      </c>
      <c r="G38" s="4">
        <v>17</v>
      </c>
      <c r="I38" s="4">
        <v>4469177786</v>
      </c>
      <c r="K38" s="1" t="s">
        <v>402</v>
      </c>
      <c r="M38" s="4">
        <f t="shared" si="0"/>
        <v>4469177786</v>
      </c>
      <c r="O38" s="4">
        <v>9504726292</v>
      </c>
      <c r="Q38" s="1" t="s">
        <v>402</v>
      </c>
      <c r="S38" s="4">
        <f t="shared" si="1"/>
        <v>9504726292</v>
      </c>
    </row>
    <row r="39" spans="1:19">
      <c r="A39" s="1" t="s">
        <v>69</v>
      </c>
      <c r="C39" s="1" t="s">
        <v>402</v>
      </c>
      <c r="E39" s="1" t="s">
        <v>71</v>
      </c>
      <c r="G39" s="4">
        <v>18</v>
      </c>
      <c r="I39" s="4">
        <v>43898824598</v>
      </c>
      <c r="K39" s="1" t="s">
        <v>402</v>
      </c>
      <c r="M39" s="4">
        <f t="shared" si="0"/>
        <v>43898824598</v>
      </c>
      <c r="O39" s="4">
        <v>65823251363</v>
      </c>
      <c r="Q39" s="1" t="s">
        <v>402</v>
      </c>
      <c r="S39" s="4">
        <f t="shared" si="1"/>
        <v>65823251363</v>
      </c>
    </row>
    <row r="40" spans="1:19">
      <c r="A40" s="1" t="s">
        <v>198</v>
      </c>
      <c r="C40" s="1" t="s">
        <v>402</v>
      </c>
      <c r="E40" s="1" t="s">
        <v>197</v>
      </c>
      <c r="G40" s="4">
        <v>18.5</v>
      </c>
      <c r="I40" s="4">
        <v>151726248079</v>
      </c>
      <c r="K40" s="1" t="s">
        <v>402</v>
      </c>
      <c r="M40" s="4">
        <f t="shared" si="0"/>
        <v>151726248079</v>
      </c>
      <c r="O40" s="4">
        <v>298767046774</v>
      </c>
      <c r="Q40" s="1" t="s">
        <v>402</v>
      </c>
      <c r="S40" s="4">
        <f t="shared" si="1"/>
        <v>298767046774</v>
      </c>
    </row>
    <row r="41" spans="1:19">
      <c r="A41" s="1" t="s">
        <v>195</v>
      </c>
      <c r="C41" s="1" t="s">
        <v>402</v>
      </c>
      <c r="E41" s="1" t="s">
        <v>197</v>
      </c>
      <c r="G41" s="4">
        <v>18.5</v>
      </c>
      <c r="I41" s="4">
        <v>105752342808</v>
      </c>
      <c r="K41" s="1" t="s">
        <v>402</v>
      </c>
      <c r="M41" s="4">
        <f>I41</f>
        <v>105752342808</v>
      </c>
      <c r="O41" s="4">
        <v>204246857758</v>
      </c>
      <c r="Q41" s="1" t="s">
        <v>402</v>
      </c>
      <c r="S41" s="4">
        <f t="shared" si="1"/>
        <v>204246857758</v>
      </c>
    </row>
    <row r="42" spans="1:19">
      <c r="A42" s="1" t="s">
        <v>75</v>
      </c>
      <c r="C42" s="1" t="s">
        <v>402</v>
      </c>
      <c r="E42" s="1" t="s">
        <v>77</v>
      </c>
      <c r="G42" s="4">
        <v>18</v>
      </c>
      <c r="I42" s="4">
        <v>120247541272</v>
      </c>
      <c r="K42" s="1" t="s">
        <v>402</v>
      </c>
      <c r="M42" s="4">
        <f t="shared" ref="M42:M80" si="2">I42</f>
        <v>120247541272</v>
      </c>
      <c r="O42" s="4">
        <v>246874952230</v>
      </c>
      <c r="Q42" s="1" t="s">
        <v>402</v>
      </c>
      <c r="S42" s="4">
        <f t="shared" si="1"/>
        <v>246874952230</v>
      </c>
    </row>
    <row r="43" spans="1:19">
      <c r="A43" s="1" t="s">
        <v>152</v>
      </c>
      <c r="C43" s="1" t="s">
        <v>402</v>
      </c>
      <c r="E43" s="1" t="s">
        <v>154</v>
      </c>
      <c r="G43" s="4">
        <v>18</v>
      </c>
      <c r="I43" s="4">
        <v>110270573103</v>
      </c>
      <c r="K43" s="1" t="s">
        <v>402</v>
      </c>
      <c r="M43" s="4">
        <f t="shared" si="2"/>
        <v>110270573103</v>
      </c>
      <c r="O43" s="4">
        <v>217318605375</v>
      </c>
      <c r="Q43" s="1" t="s">
        <v>402</v>
      </c>
      <c r="S43" s="4">
        <f t="shared" si="1"/>
        <v>217318605375</v>
      </c>
    </row>
    <row r="44" spans="1:19">
      <c r="A44" s="1" t="s">
        <v>90</v>
      </c>
      <c r="C44" s="1" t="s">
        <v>402</v>
      </c>
      <c r="E44" s="1" t="s">
        <v>92</v>
      </c>
      <c r="G44" s="4">
        <v>20</v>
      </c>
      <c r="I44" s="4">
        <v>64940741881</v>
      </c>
      <c r="K44" s="1" t="s">
        <v>402</v>
      </c>
      <c r="M44" s="4">
        <f t="shared" si="2"/>
        <v>64940741881</v>
      </c>
      <c r="O44" s="4">
        <v>130106101378</v>
      </c>
      <c r="Q44" s="1" t="s">
        <v>402</v>
      </c>
      <c r="S44" s="4">
        <f t="shared" si="1"/>
        <v>130106101378</v>
      </c>
    </row>
    <row r="45" spans="1:19">
      <c r="A45" s="1" t="s">
        <v>248</v>
      </c>
      <c r="C45" s="1" t="s">
        <v>402</v>
      </c>
      <c r="E45" s="1" t="s">
        <v>92</v>
      </c>
      <c r="G45" s="4">
        <v>18</v>
      </c>
      <c r="I45" s="4">
        <v>1910005298</v>
      </c>
      <c r="K45" s="1" t="s">
        <v>402</v>
      </c>
      <c r="M45" s="4">
        <f t="shared" si="2"/>
        <v>1910005298</v>
      </c>
      <c r="O45" s="4">
        <v>3764837660</v>
      </c>
      <c r="Q45" s="1" t="s">
        <v>402</v>
      </c>
      <c r="S45" s="4">
        <f t="shared" si="1"/>
        <v>3764837660</v>
      </c>
    </row>
    <row r="46" spans="1:19">
      <c r="A46" s="1" t="s">
        <v>245</v>
      </c>
      <c r="C46" s="1" t="s">
        <v>402</v>
      </c>
      <c r="E46" s="1" t="s">
        <v>247</v>
      </c>
      <c r="G46" s="4">
        <v>18</v>
      </c>
      <c r="I46" s="4">
        <v>2610113070</v>
      </c>
      <c r="K46" s="1" t="s">
        <v>402</v>
      </c>
      <c r="M46" s="4">
        <f t="shared" si="2"/>
        <v>2610113070</v>
      </c>
      <c r="O46" s="4">
        <v>5145190948</v>
      </c>
      <c r="Q46" s="1" t="s">
        <v>402</v>
      </c>
      <c r="S46" s="4">
        <f t="shared" si="1"/>
        <v>5145190948</v>
      </c>
    </row>
    <row r="47" spans="1:19">
      <c r="A47" s="1" t="s">
        <v>242</v>
      </c>
      <c r="C47" s="1" t="s">
        <v>402</v>
      </c>
      <c r="E47" s="1" t="s">
        <v>244</v>
      </c>
      <c r="G47" s="4">
        <v>18</v>
      </c>
      <c r="I47" s="4">
        <v>1950824175</v>
      </c>
      <c r="K47" s="1" t="s">
        <v>402</v>
      </c>
      <c r="M47" s="4">
        <f t="shared" si="2"/>
        <v>1950824175</v>
      </c>
      <c r="O47" s="4">
        <v>3846778564</v>
      </c>
      <c r="Q47" s="1" t="s">
        <v>402</v>
      </c>
      <c r="S47" s="4">
        <f t="shared" si="1"/>
        <v>3846778564</v>
      </c>
    </row>
    <row r="48" spans="1:19">
      <c r="A48" s="1" t="s">
        <v>255</v>
      </c>
      <c r="C48" s="1" t="s">
        <v>402</v>
      </c>
      <c r="E48" s="1" t="s">
        <v>257</v>
      </c>
      <c r="G48" s="4">
        <v>17</v>
      </c>
      <c r="I48" s="4">
        <v>15061541637</v>
      </c>
      <c r="K48" s="1" t="s">
        <v>402</v>
      </c>
      <c r="M48" s="4">
        <f t="shared" si="2"/>
        <v>15061541637</v>
      </c>
      <c r="O48" s="4">
        <v>29723604054</v>
      </c>
      <c r="Q48" s="1" t="s">
        <v>402</v>
      </c>
      <c r="S48" s="4">
        <f t="shared" si="1"/>
        <v>29723604054</v>
      </c>
    </row>
    <row r="49" spans="1:19">
      <c r="A49" s="1" t="s">
        <v>258</v>
      </c>
      <c r="C49" s="1" t="s">
        <v>402</v>
      </c>
      <c r="E49" s="1" t="s">
        <v>110</v>
      </c>
      <c r="G49" s="4">
        <v>17</v>
      </c>
      <c r="I49" s="4">
        <v>105684106041</v>
      </c>
      <c r="K49" s="1" t="s">
        <v>402</v>
      </c>
      <c r="M49" s="4">
        <f t="shared" si="2"/>
        <v>105684106041</v>
      </c>
      <c r="O49" s="4">
        <v>210250805718</v>
      </c>
      <c r="Q49" s="1" t="s">
        <v>402</v>
      </c>
      <c r="S49" s="4">
        <f t="shared" si="1"/>
        <v>210250805718</v>
      </c>
    </row>
    <row r="50" spans="1:19">
      <c r="A50" s="1" t="s">
        <v>84</v>
      </c>
      <c r="C50" s="1" t="s">
        <v>402</v>
      </c>
      <c r="E50" s="1" t="s">
        <v>86</v>
      </c>
      <c r="G50" s="4">
        <v>18</v>
      </c>
      <c r="I50" s="4">
        <v>73975511776</v>
      </c>
      <c r="K50" s="1" t="s">
        <v>402</v>
      </c>
      <c r="M50" s="4">
        <f t="shared" si="2"/>
        <v>73975511776</v>
      </c>
      <c r="O50" s="4">
        <v>149094689858</v>
      </c>
      <c r="Q50" s="1" t="s">
        <v>402</v>
      </c>
      <c r="S50" s="4">
        <f t="shared" si="1"/>
        <v>149094689858</v>
      </c>
    </row>
    <row r="51" spans="1:19">
      <c r="A51" s="1" t="s">
        <v>168</v>
      </c>
      <c r="C51" s="1" t="s">
        <v>402</v>
      </c>
      <c r="E51" s="1" t="s">
        <v>167</v>
      </c>
      <c r="G51" s="4">
        <v>20</v>
      </c>
      <c r="I51" s="4">
        <v>32507926735</v>
      </c>
      <c r="K51" s="1" t="s">
        <v>402</v>
      </c>
      <c r="M51" s="4">
        <f t="shared" si="2"/>
        <v>32507926735</v>
      </c>
      <c r="O51" s="4">
        <v>66133497505</v>
      </c>
      <c r="Q51" s="1" t="s">
        <v>402</v>
      </c>
      <c r="S51" s="4">
        <f t="shared" si="1"/>
        <v>66133497505</v>
      </c>
    </row>
    <row r="52" spans="1:19">
      <c r="A52" s="1" t="s">
        <v>165</v>
      </c>
      <c r="C52" s="1" t="s">
        <v>402</v>
      </c>
      <c r="E52" s="1" t="s">
        <v>167</v>
      </c>
      <c r="G52" s="4">
        <v>20</v>
      </c>
      <c r="I52" s="4">
        <v>84188459770</v>
      </c>
      <c r="K52" s="1" t="s">
        <v>402</v>
      </c>
      <c r="M52" s="4">
        <f t="shared" si="2"/>
        <v>84188459770</v>
      </c>
      <c r="O52" s="4">
        <v>171271374519</v>
      </c>
      <c r="Q52" s="1" t="s">
        <v>402</v>
      </c>
      <c r="S52" s="4">
        <f t="shared" si="1"/>
        <v>171271374519</v>
      </c>
    </row>
    <row r="53" spans="1:19">
      <c r="A53" s="1" t="s">
        <v>239</v>
      </c>
      <c r="C53" s="1" t="s">
        <v>402</v>
      </c>
      <c r="E53" s="1" t="s">
        <v>241</v>
      </c>
      <c r="G53" s="4">
        <v>18</v>
      </c>
      <c r="I53" s="4">
        <v>210749157</v>
      </c>
      <c r="K53" s="1" t="s">
        <v>402</v>
      </c>
      <c r="M53" s="4">
        <f t="shared" si="2"/>
        <v>210749157</v>
      </c>
      <c r="O53" s="4">
        <v>448383117</v>
      </c>
      <c r="Q53" s="1" t="s">
        <v>402</v>
      </c>
      <c r="S53" s="4">
        <f t="shared" si="1"/>
        <v>448383117</v>
      </c>
    </row>
    <row r="54" spans="1:19">
      <c r="A54" s="1" t="s">
        <v>236</v>
      </c>
      <c r="C54" s="1" t="s">
        <v>402</v>
      </c>
      <c r="E54" s="1" t="s">
        <v>238</v>
      </c>
      <c r="G54" s="4">
        <v>17</v>
      </c>
      <c r="I54" s="4">
        <v>84874214111</v>
      </c>
      <c r="K54" s="1" t="s">
        <v>402</v>
      </c>
      <c r="M54" s="4">
        <f t="shared" si="2"/>
        <v>84874214111</v>
      </c>
      <c r="O54" s="4">
        <v>185102520603</v>
      </c>
      <c r="Q54" s="1" t="s">
        <v>402</v>
      </c>
      <c r="S54" s="4">
        <f t="shared" si="1"/>
        <v>185102520603</v>
      </c>
    </row>
    <row r="55" spans="1:19">
      <c r="A55" s="1" t="s">
        <v>186</v>
      </c>
      <c r="C55" s="1" t="s">
        <v>402</v>
      </c>
      <c r="E55" s="1" t="s">
        <v>113</v>
      </c>
      <c r="G55" s="4">
        <v>18</v>
      </c>
      <c r="I55" s="4">
        <v>43441034323</v>
      </c>
      <c r="K55" s="1" t="s">
        <v>402</v>
      </c>
      <c r="M55" s="4">
        <f t="shared" si="2"/>
        <v>43441034323</v>
      </c>
      <c r="O55" s="4">
        <v>88370087970</v>
      </c>
      <c r="Q55" s="1" t="s">
        <v>402</v>
      </c>
      <c r="S55" s="4">
        <f t="shared" si="1"/>
        <v>88370087970</v>
      </c>
    </row>
    <row r="56" spans="1:19">
      <c r="A56" s="1" t="s">
        <v>184</v>
      </c>
      <c r="C56" s="1" t="s">
        <v>402</v>
      </c>
      <c r="E56" s="1" t="s">
        <v>113</v>
      </c>
      <c r="G56" s="4">
        <v>18</v>
      </c>
      <c r="I56" s="4">
        <v>57776575650</v>
      </c>
      <c r="K56" s="1" t="s">
        <v>402</v>
      </c>
      <c r="M56" s="4">
        <f t="shared" si="2"/>
        <v>57776575650</v>
      </c>
      <c r="O56" s="4">
        <v>117532216999</v>
      </c>
      <c r="Q56" s="1" t="s">
        <v>402</v>
      </c>
      <c r="S56" s="4">
        <f t="shared" si="1"/>
        <v>117532216999</v>
      </c>
    </row>
    <row r="57" spans="1:19">
      <c r="A57" s="1" t="s">
        <v>162</v>
      </c>
      <c r="C57" s="1" t="s">
        <v>402</v>
      </c>
      <c r="E57" s="1" t="s">
        <v>164</v>
      </c>
      <c r="G57" s="4">
        <v>18</v>
      </c>
      <c r="I57" s="4">
        <v>51258576480</v>
      </c>
      <c r="K57" s="1" t="s">
        <v>402</v>
      </c>
      <c r="M57" s="4">
        <f t="shared" si="2"/>
        <v>51258576480</v>
      </c>
      <c r="O57" s="4">
        <v>100988398335</v>
      </c>
      <c r="Q57" s="1" t="s">
        <v>402</v>
      </c>
      <c r="S57" s="4">
        <f t="shared" si="1"/>
        <v>100988398335</v>
      </c>
    </row>
    <row r="58" spans="1:19">
      <c r="A58" s="1" t="s">
        <v>169</v>
      </c>
      <c r="C58" s="1" t="s">
        <v>402</v>
      </c>
      <c r="E58" s="1" t="s">
        <v>171</v>
      </c>
      <c r="G58" s="4">
        <v>21</v>
      </c>
      <c r="I58" s="4">
        <v>23319911703</v>
      </c>
      <c r="K58" s="1" t="s">
        <v>402</v>
      </c>
      <c r="M58" s="4">
        <f t="shared" si="2"/>
        <v>23319911703</v>
      </c>
      <c r="O58" s="4">
        <v>49958887964</v>
      </c>
      <c r="Q58" s="1" t="s">
        <v>402</v>
      </c>
      <c r="S58" s="4">
        <f t="shared" si="1"/>
        <v>49958887964</v>
      </c>
    </row>
    <row r="59" spans="1:19">
      <c r="A59" s="1" t="s">
        <v>78</v>
      </c>
      <c r="C59" s="1" t="s">
        <v>402</v>
      </c>
      <c r="E59" s="1" t="s">
        <v>80</v>
      </c>
      <c r="G59" s="4">
        <v>18</v>
      </c>
      <c r="I59" s="4">
        <v>50462118512</v>
      </c>
      <c r="K59" s="1" t="s">
        <v>402</v>
      </c>
      <c r="M59" s="4">
        <f t="shared" si="2"/>
        <v>50462118512</v>
      </c>
      <c r="O59" s="4">
        <v>103118731797</v>
      </c>
      <c r="P59" s="4"/>
      <c r="Q59" s="4" t="s">
        <v>402</v>
      </c>
      <c r="S59" s="4">
        <f t="shared" si="1"/>
        <v>103118731797</v>
      </c>
    </row>
    <row r="60" spans="1:19">
      <c r="A60" s="1" t="s">
        <v>62</v>
      </c>
      <c r="E60" s="1" t="s">
        <v>65</v>
      </c>
      <c r="G60" s="4">
        <v>0</v>
      </c>
      <c r="I60" s="4">
        <v>380000000000</v>
      </c>
      <c r="M60" s="4">
        <f t="shared" si="2"/>
        <v>380000000000</v>
      </c>
      <c r="O60" s="4">
        <v>380000000000</v>
      </c>
      <c r="P60" s="4"/>
      <c r="Q60" s="4"/>
      <c r="S60" s="4">
        <f t="shared" si="1"/>
        <v>380000000000</v>
      </c>
    </row>
    <row r="61" spans="1:19">
      <c r="A61" s="1" t="s">
        <v>429</v>
      </c>
      <c r="G61" s="4"/>
      <c r="I61" s="4">
        <v>43712779891</v>
      </c>
      <c r="M61" s="4">
        <f t="shared" si="2"/>
        <v>43712779891</v>
      </c>
      <c r="O61" s="4">
        <v>43712779891</v>
      </c>
      <c r="S61" s="4">
        <f t="shared" si="1"/>
        <v>43712779891</v>
      </c>
    </row>
    <row r="62" spans="1:19">
      <c r="A62" s="1" t="s">
        <v>430</v>
      </c>
      <c r="G62" s="4"/>
      <c r="I62" s="4">
        <v>13294117650</v>
      </c>
      <c r="M62" s="4">
        <f t="shared" si="2"/>
        <v>13294117650</v>
      </c>
      <c r="O62" s="4">
        <v>26145098045</v>
      </c>
      <c r="S62" s="4">
        <f t="shared" si="1"/>
        <v>26145098045</v>
      </c>
    </row>
    <row r="63" spans="1:19">
      <c r="A63" s="1" t="s">
        <v>431</v>
      </c>
      <c r="G63" s="4"/>
      <c r="I63" s="4">
        <v>2920492164</v>
      </c>
      <c r="M63" s="4">
        <f t="shared" si="2"/>
        <v>2920492164</v>
      </c>
      <c r="O63" s="4">
        <v>2920492164</v>
      </c>
      <c r="S63" s="4">
        <f t="shared" si="1"/>
        <v>2920492164</v>
      </c>
    </row>
    <row r="64" spans="1:19">
      <c r="A64" s="1" t="s">
        <v>433</v>
      </c>
      <c r="G64" s="4"/>
      <c r="I64" s="4">
        <v>1268890000</v>
      </c>
      <c r="M64" s="4">
        <f t="shared" si="2"/>
        <v>1268890000</v>
      </c>
      <c r="O64" s="4">
        <v>2537780000</v>
      </c>
      <c r="S64" s="4">
        <f t="shared" si="1"/>
        <v>2537780000</v>
      </c>
    </row>
    <row r="65" spans="1:19">
      <c r="A65" s="1" t="s">
        <v>337</v>
      </c>
      <c r="C65" s="4">
        <v>1</v>
      </c>
      <c r="E65" s="1" t="s">
        <v>402</v>
      </c>
      <c r="G65" s="4">
        <v>0</v>
      </c>
      <c r="I65" s="4">
        <v>3727848927</v>
      </c>
      <c r="K65" s="4">
        <v>0</v>
      </c>
      <c r="M65" s="4">
        <f t="shared" si="2"/>
        <v>3727848927</v>
      </c>
      <c r="O65" s="4">
        <v>9522613329</v>
      </c>
      <c r="Q65" s="4">
        <v>0</v>
      </c>
      <c r="S65" s="4">
        <f t="shared" si="1"/>
        <v>9522613329</v>
      </c>
    </row>
    <row r="66" spans="1:19">
      <c r="A66" s="1" t="s">
        <v>341</v>
      </c>
      <c r="C66" s="4">
        <v>1</v>
      </c>
      <c r="E66" s="1" t="s">
        <v>402</v>
      </c>
      <c r="G66" s="4">
        <v>0</v>
      </c>
      <c r="I66" s="4">
        <v>67247008089</v>
      </c>
      <c r="K66" s="4">
        <v>0</v>
      </c>
      <c r="M66" s="4">
        <f t="shared" si="2"/>
        <v>67247008089</v>
      </c>
      <c r="O66" s="4">
        <v>99368153908</v>
      </c>
      <c r="Q66" s="4">
        <v>0</v>
      </c>
      <c r="S66" s="4">
        <f t="shared" si="1"/>
        <v>99368153908</v>
      </c>
    </row>
    <row r="67" spans="1:19">
      <c r="A67" s="1" t="s">
        <v>344</v>
      </c>
      <c r="C67" s="4">
        <v>17</v>
      </c>
      <c r="E67" s="1" t="s">
        <v>402</v>
      </c>
      <c r="G67" s="4">
        <v>0</v>
      </c>
      <c r="I67" s="4">
        <v>50703020968</v>
      </c>
      <c r="K67" s="4">
        <v>0</v>
      </c>
      <c r="M67" s="4">
        <f t="shared" si="2"/>
        <v>50703020968</v>
      </c>
      <c r="O67" s="4">
        <v>104607501420</v>
      </c>
      <c r="Q67" s="4">
        <v>0</v>
      </c>
      <c r="S67" s="4">
        <f t="shared" si="1"/>
        <v>104607501420</v>
      </c>
    </row>
    <row r="68" spans="1:19">
      <c r="A68" s="1" t="s">
        <v>344</v>
      </c>
      <c r="C68" s="4">
        <v>13</v>
      </c>
      <c r="E68" s="1" t="s">
        <v>402</v>
      </c>
      <c r="G68" s="4">
        <v>24</v>
      </c>
      <c r="I68" s="4">
        <v>7108878599</v>
      </c>
      <c r="K68" s="4">
        <v>0</v>
      </c>
      <c r="M68" s="4">
        <f t="shared" si="2"/>
        <v>7108878599</v>
      </c>
      <c r="O68" s="4">
        <v>27419960242</v>
      </c>
      <c r="Q68" s="4">
        <v>0</v>
      </c>
      <c r="S68" s="4">
        <f t="shared" si="1"/>
        <v>27419960242</v>
      </c>
    </row>
    <row r="69" spans="1:19">
      <c r="A69" s="1" t="s">
        <v>344</v>
      </c>
      <c r="C69" s="4">
        <v>13</v>
      </c>
      <c r="E69" s="1" t="s">
        <v>402</v>
      </c>
      <c r="G69" s="4">
        <v>24</v>
      </c>
      <c r="I69" s="4">
        <v>20712328801</v>
      </c>
      <c r="K69" s="4">
        <v>0</v>
      </c>
      <c r="M69" s="4">
        <f t="shared" si="2"/>
        <v>20712328801</v>
      </c>
      <c r="O69" s="4">
        <v>79890410992</v>
      </c>
      <c r="Q69" s="4">
        <v>0</v>
      </c>
      <c r="S69" s="4">
        <f t="shared" si="1"/>
        <v>79890410992</v>
      </c>
    </row>
    <row r="70" spans="1:19">
      <c r="A70" s="1" t="s">
        <v>351</v>
      </c>
      <c r="C70" s="4">
        <v>1</v>
      </c>
      <c r="E70" s="1" t="s">
        <v>402</v>
      </c>
      <c r="G70" s="4">
        <v>18</v>
      </c>
      <c r="I70" s="4">
        <v>26415033592</v>
      </c>
      <c r="K70" s="4">
        <v>0</v>
      </c>
      <c r="M70" s="4">
        <f t="shared" si="2"/>
        <v>26415033592</v>
      </c>
      <c r="O70" s="4">
        <v>59178082192</v>
      </c>
      <c r="Q70" s="4">
        <v>14584663</v>
      </c>
      <c r="S70" s="4">
        <f>O70-Q70</f>
        <v>59163497529</v>
      </c>
    </row>
    <row r="71" spans="1:19">
      <c r="A71" s="1" t="s">
        <v>354</v>
      </c>
      <c r="C71" s="4">
        <v>1</v>
      </c>
      <c r="E71" s="1" t="s">
        <v>402</v>
      </c>
      <c r="G71" s="4">
        <v>18</v>
      </c>
      <c r="I71" s="4">
        <v>26690838688</v>
      </c>
      <c r="K71" s="4">
        <v>0</v>
      </c>
      <c r="M71" s="4">
        <f t="shared" si="2"/>
        <v>26690838688</v>
      </c>
      <c r="O71" s="4">
        <v>59178082192</v>
      </c>
      <c r="Q71" s="4">
        <v>14584663</v>
      </c>
      <c r="S71" s="4">
        <f t="shared" ref="S71:S87" si="3">O71-Q71</f>
        <v>59163497529</v>
      </c>
    </row>
    <row r="72" spans="1:19">
      <c r="A72" s="1" t="s">
        <v>354</v>
      </c>
      <c r="C72" s="4">
        <v>1</v>
      </c>
      <c r="E72" s="1" t="s">
        <v>402</v>
      </c>
      <c r="G72" s="4">
        <v>0</v>
      </c>
      <c r="I72" s="4">
        <v>2755</v>
      </c>
      <c r="K72" s="4">
        <v>0</v>
      </c>
      <c r="M72" s="4">
        <f t="shared" si="2"/>
        <v>2755</v>
      </c>
      <c r="O72" s="4">
        <v>13299</v>
      </c>
      <c r="Q72" s="4">
        <v>0</v>
      </c>
      <c r="S72" s="4">
        <f t="shared" si="3"/>
        <v>13299</v>
      </c>
    </row>
    <row r="73" spans="1:19">
      <c r="A73" s="1" t="s">
        <v>351</v>
      </c>
      <c r="C73" s="4">
        <v>1</v>
      </c>
      <c r="E73" s="1" t="s">
        <v>402</v>
      </c>
      <c r="G73" s="4">
        <v>18</v>
      </c>
      <c r="I73" s="4">
        <v>40346696188</v>
      </c>
      <c r="K73" s="4">
        <v>0</v>
      </c>
      <c r="M73" s="4">
        <f t="shared" si="2"/>
        <v>40346696188</v>
      </c>
      <c r="O73" s="4">
        <v>88767123288</v>
      </c>
      <c r="Q73" s="4">
        <v>21876995</v>
      </c>
      <c r="S73" s="4">
        <f t="shared" si="3"/>
        <v>88745246293</v>
      </c>
    </row>
    <row r="74" spans="1:19">
      <c r="A74" s="1" t="s">
        <v>354</v>
      </c>
      <c r="C74" s="4">
        <v>1</v>
      </c>
      <c r="E74" s="1" t="s">
        <v>402</v>
      </c>
      <c r="G74" s="4">
        <v>18</v>
      </c>
      <c r="I74" s="4">
        <v>40760853612</v>
      </c>
      <c r="K74" s="4">
        <v>0</v>
      </c>
      <c r="M74" s="4">
        <f t="shared" si="2"/>
        <v>40760853612</v>
      </c>
      <c r="O74" s="4">
        <v>88767123288</v>
      </c>
      <c r="Q74" s="4">
        <v>21876995</v>
      </c>
      <c r="S74" s="4">
        <f t="shared" si="3"/>
        <v>88745246293</v>
      </c>
    </row>
    <row r="75" spans="1:19">
      <c r="A75" s="1" t="s">
        <v>362</v>
      </c>
      <c r="C75" s="4">
        <v>1</v>
      </c>
      <c r="E75" s="1" t="s">
        <v>402</v>
      </c>
      <c r="G75" s="4">
        <v>18</v>
      </c>
      <c r="I75" s="4">
        <v>54485617430</v>
      </c>
      <c r="K75" s="4">
        <v>0</v>
      </c>
      <c r="M75" s="4">
        <f t="shared" si="2"/>
        <v>54485617430</v>
      </c>
      <c r="O75" s="4">
        <v>118356164406</v>
      </c>
      <c r="Q75" s="4">
        <v>0</v>
      </c>
      <c r="S75" s="4">
        <f t="shared" si="3"/>
        <v>118356164406</v>
      </c>
    </row>
    <row r="76" spans="1:19">
      <c r="A76" s="1" t="s">
        <v>365</v>
      </c>
      <c r="C76" s="4">
        <v>1</v>
      </c>
      <c r="E76" s="1" t="s">
        <v>402</v>
      </c>
      <c r="G76" s="4">
        <v>18</v>
      </c>
      <c r="I76" s="4">
        <v>59178082192</v>
      </c>
      <c r="K76" s="4">
        <v>0</v>
      </c>
      <c r="M76" s="4">
        <f t="shared" si="2"/>
        <v>59178082192</v>
      </c>
      <c r="O76" s="4">
        <v>118356164384</v>
      </c>
      <c r="Q76" s="4">
        <v>29169327</v>
      </c>
      <c r="S76" s="4">
        <f t="shared" si="3"/>
        <v>118326995057</v>
      </c>
    </row>
    <row r="77" spans="1:19">
      <c r="A77" s="1" t="s">
        <v>368</v>
      </c>
      <c r="C77" s="4">
        <v>30</v>
      </c>
      <c r="E77" s="1" t="s">
        <v>402</v>
      </c>
      <c r="G77" s="9" t="s">
        <v>432</v>
      </c>
      <c r="I77" s="4">
        <v>64109589041</v>
      </c>
      <c r="K77" s="4">
        <v>0</v>
      </c>
      <c r="M77" s="4">
        <f t="shared" si="2"/>
        <v>64109589041</v>
      </c>
      <c r="O77" s="4">
        <v>81205479452</v>
      </c>
      <c r="Q77" s="4">
        <v>0</v>
      </c>
      <c r="S77" s="4">
        <f t="shared" si="3"/>
        <v>81205479452</v>
      </c>
    </row>
    <row r="78" spans="1:19">
      <c r="A78" s="1" t="s">
        <v>344</v>
      </c>
      <c r="C78" s="4">
        <v>30</v>
      </c>
      <c r="E78" s="1" t="s">
        <v>402</v>
      </c>
      <c r="G78" s="9" t="s">
        <v>432</v>
      </c>
      <c r="I78" s="4">
        <v>217808219177</v>
      </c>
      <c r="K78" s="4">
        <v>0</v>
      </c>
      <c r="M78" s="4">
        <f t="shared" si="2"/>
        <v>217808219177</v>
      </c>
      <c r="O78" s="4">
        <v>217808219177</v>
      </c>
      <c r="Q78" s="4">
        <v>0</v>
      </c>
      <c r="S78" s="4">
        <f t="shared" si="3"/>
        <v>217808219177</v>
      </c>
    </row>
    <row r="79" spans="1:19">
      <c r="A79" s="1" t="s">
        <v>375</v>
      </c>
      <c r="C79" s="4">
        <v>30</v>
      </c>
      <c r="E79" s="1" t="s">
        <v>402</v>
      </c>
      <c r="G79" s="9" t="s">
        <v>432</v>
      </c>
      <c r="I79" s="4">
        <v>320547945180</v>
      </c>
      <c r="K79" s="4">
        <v>0</v>
      </c>
      <c r="M79" s="4">
        <f t="shared" si="2"/>
        <v>320547945180</v>
      </c>
      <c r="O79" s="4">
        <v>320547945180</v>
      </c>
      <c r="Q79" s="4">
        <v>0</v>
      </c>
      <c r="S79" s="4">
        <f t="shared" si="3"/>
        <v>320547945180</v>
      </c>
    </row>
    <row r="80" spans="1:19">
      <c r="A80" s="1" t="s">
        <v>368</v>
      </c>
      <c r="C80" s="4">
        <v>30</v>
      </c>
      <c r="E80" s="1" t="s">
        <v>402</v>
      </c>
      <c r="G80" s="9" t="s">
        <v>432</v>
      </c>
      <c r="I80" s="4">
        <v>124657534225</v>
      </c>
      <c r="K80" s="4">
        <v>0</v>
      </c>
      <c r="M80" s="4">
        <f t="shared" si="2"/>
        <v>124657534225</v>
      </c>
      <c r="O80" s="4">
        <v>124657534225</v>
      </c>
      <c r="Q80" s="4">
        <v>0</v>
      </c>
      <c r="S80" s="4">
        <f t="shared" si="3"/>
        <v>124657534225</v>
      </c>
    </row>
    <row r="81" spans="1:19">
      <c r="A81" s="1" t="s">
        <v>379</v>
      </c>
      <c r="C81" s="4">
        <v>7</v>
      </c>
      <c r="E81" s="1" t="s">
        <v>402</v>
      </c>
      <c r="G81" s="9" t="s">
        <v>432</v>
      </c>
      <c r="I81" s="4">
        <v>81917808205</v>
      </c>
      <c r="K81" s="4">
        <v>406440246</v>
      </c>
      <c r="M81" s="4">
        <f>I81-K81</f>
        <v>81511367959</v>
      </c>
      <c r="O81" s="4">
        <v>81917808205</v>
      </c>
      <c r="Q81" s="4">
        <v>406440246</v>
      </c>
      <c r="S81" s="4">
        <f t="shared" si="3"/>
        <v>81511367959</v>
      </c>
    </row>
    <row r="82" spans="1:19">
      <c r="A82" s="1" t="s">
        <v>344</v>
      </c>
      <c r="C82" s="4">
        <v>7</v>
      </c>
      <c r="E82" s="1" t="s">
        <v>402</v>
      </c>
      <c r="G82" s="9" t="s">
        <v>432</v>
      </c>
      <c r="I82" s="4">
        <v>83493150678</v>
      </c>
      <c r="K82" s="4">
        <v>422182591</v>
      </c>
      <c r="M82" s="4">
        <f>I82-K82</f>
        <v>83070968087</v>
      </c>
      <c r="O82" s="4">
        <v>83493150678</v>
      </c>
      <c r="Q82" s="4">
        <v>422182591</v>
      </c>
      <c r="S82" s="4">
        <f t="shared" si="3"/>
        <v>83070968087</v>
      </c>
    </row>
    <row r="83" spans="1:19">
      <c r="A83" s="1" t="s">
        <v>382</v>
      </c>
      <c r="C83" s="4">
        <v>30</v>
      </c>
      <c r="E83" s="1" t="s">
        <v>402</v>
      </c>
      <c r="G83" s="4">
        <v>0</v>
      </c>
      <c r="I83" s="4">
        <v>9665746461</v>
      </c>
      <c r="K83" s="4">
        <v>0</v>
      </c>
      <c r="M83" s="4">
        <f t="shared" ref="M83:M86" si="4">I83-K83</f>
        <v>9665746461</v>
      </c>
      <c r="O83" s="4">
        <v>9665746461</v>
      </c>
      <c r="Q83" s="4">
        <v>0</v>
      </c>
      <c r="S83" s="4">
        <f t="shared" si="3"/>
        <v>9665746461</v>
      </c>
    </row>
    <row r="84" spans="1:19">
      <c r="A84" s="1" t="s">
        <v>385</v>
      </c>
      <c r="C84" s="4">
        <v>30</v>
      </c>
      <c r="E84" s="1" t="s">
        <v>402</v>
      </c>
      <c r="G84" s="4" t="s">
        <v>432</v>
      </c>
      <c r="I84" s="4">
        <v>70273972584</v>
      </c>
      <c r="K84" s="4">
        <v>0</v>
      </c>
      <c r="M84" s="4">
        <f t="shared" si="4"/>
        <v>70273972584</v>
      </c>
      <c r="O84" s="4">
        <v>70273972584</v>
      </c>
      <c r="Q84" s="4">
        <v>0</v>
      </c>
      <c r="S84" s="4">
        <f t="shared" si="3"/>
        <v>70273972584</v>
      </c>
    </row>
    <row r="85" spans="1:19">
      <c r="A85" s="1" t="s">
        <v>382</v>
      </c>
      <c r="C85" s="4">
        <v>30</v>
      </c>
      <c r="E85" s="1" t="s">
        <v>402</v>
      </c>
      <c r="G85" s="4" t="s">
        <v>432</v>
      </c>
      <c r="I85" s="4">
        <v>33287671230</v>
      </c>
      <c r="K85" s="4">
        <v>0</v>
      </c>
      <c r="M85" s="4">
        <f t="shared" si="4"/>
        <v>33287671230</v>
      </c>
      <c r="O85" s="4">
        <v>33287671230</v>
      </c>
      <c r="Q85" s="4">
        <v>0</v>
      </c>
      <c r="S85" s="4">
        <f t="shared" si="3"/>
        <v>33287671230</v>
      </c>
    </row>
    <row r="86" spans="1:19">
      <c r="A86" s="1" t="s">
        <v>382</v>
      </c>
      <c r="C86" s="4">
        <v>30</v>
      </c>
      <c r="E86" s="1" t="s">
        <v>402</v>
      </c>
      <c r="G86" s="4" t="s">
        <v>432</v>
      </c>
      <c r="I86" s="4">
        <v>7397260270</v>
      </c>
      <c r="K86" s="4">
        <v>0</v>
      </c>
      <c r="M86" s="4">
        <f t="shared" si="4"/>
        <v>7397260270</v>
      </c>
      <c r="O86" s="4">
        <v>7397260270</v>
      </c>
      <c r="Q86" s="4">
        <v>0</v>
      </c>
      <c r="S86" s="4">
        <f t="shared" si="3"/>
        <v>7397260270</v>
      </c>
    </row>
    <row r="87" spans="1:19">
      <c r="A87" s="1" t="s">
        <v>375</v>
      </c>
      <c r="C87" s="4">
        <v>27</v>
      </c>
      <c r="E87" s="1" t="s">
        <v>402</v>
      </c>
      <c r="G87" s="4" t="s">
        <v>432</v>
      </c>
      <c r="I87" s="4">
        <v>8547945204</v>
      </c>
      <c r="K87" s="4">
        <v>161299326</v>
      </c>
      <c r="M87" s="4">
        <f>I87-K87</f>
        <v>8386645878</v>
      </c>
      <c r="O87" s="4">
        <v>8547945204</v>
      </c>
      <c r="Q87" s="4">
        <v>161299326</v>
      </c>
      <c r="S87" s="4">
        <f t="shared" si="3"/>
        <v>8386645878</v>
      </c>
    </row>
    <row r="88" spans="1:19" ht="22.5" thickBot="1">
      <c r="I88" s="5">
        <f>SUM(I8:I87)</f>
        <v>5258781044388</v>
      </c>
      <c r="K88" s="5">
        <f>SUM(K65:K87)</f>
        <v>989922163</v>
      </c>
      <c r="M88" s="5">
        <f>SUM(M8:M87)</f>
        <v>5257791122225</v>
      </c>
      <c r="O88" s="5">
        <f>SUM(O8:O87)</f>
        <v>8849031423274</v>
      </c>
      <c r="Q88" s="5">
        <f>SUM(Q65:Q87)</f>
        <v>1092014806</v>
      </c>
      <c r="S88" s="5">
        <f>SUM(S8:S87)</f>
        <v>8847939408468</v>
      </c>
    </row>
    <row r="89" spans="1:19" ht="22.5" thickTop="1">
      <c r="K89" s="4"/>
    </row>
    <row r="93" spans="1:19">
      <c r="S93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honeticPr fontId="5" type="noConversion"/>
  <pageMargins left="0.7" right="0.7" top="0.75" bottom="0.75" header="0.3" footer="0.3"/>
  <ignoredErrors>
    <ignoredError sqref="G77:G8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4"/>
  <sheetViews>
    <sheetView rightToLeft="1" topLeftCell="A88" workbookViewId="0">
      <selection activeCell="G11" sqref="G11"/>
    </sheetView>
  </sheetViews>
  <sheetFormatPr defaultRowHeight="21.75"/>
  <cols>
    <col min="1" max="1" width="45.8554687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34.28515625" style="1" bestFit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3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  <c r="F3" s="12" t="s">
        <v>393</v>
      </c>
      <c r="G3" s="12" t="s">
        <v>393</v>
      </c>
      <c r="H3" s="12" t="s">
        <v>393</v>
      </c>
      <c r="I3" s="12" t="s">
        <v>393</v>
      </c>
      <c r="J3" s="12" t="s">
        <v>393</v>
      </c>
      <c r="K3" s="12" t="s">
        <v>393</v>
      </c>
      <c r="L3" s="12" t="s">
        <v>393</v>
      </c>
      <c r="M3" s="12" t="s">
        <v>393</v>
      </c>
      <c r="N3" s="12" t="s">
        <v>393</v>
      </c>
      <c r="O3" s="12" t="s">
        <v>393</v>
      </c>
      <c r="P3" s="12" t="s">
        <v>393</v>
      </c>
      <c r="Q3" s="12" t="s">
        <v>393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3.25" thickBot="1">
      <c r="A6" s="11" t="s">
        <v>3</v>
      </c>
      <c r="C6" s="11" t="s">
        <v>395</v>
      </c>
      <c r="D6" s="11" t="s">
        <v>395</v>
      </c>
      <c r="E6" s="11" t="s">
        <v>395</v>
      </c>
      <c r="F6" s="11" t="s">
        <v>395</v>
      </c>
      <c r="G6" s="11" t="s">
        <v>395</v>
      </c>
      <c r="H6" s="11" t="s">
        <v>395</v>
      </c>
      <c r="I6" s="11" t="s">
        <v>395</v>
      </c>
      <c r="K6" s="11" t="s">
        <v>396</v>
      </c>
      <c r="L6" s="11" t="s">
        <v>396</v>
      </c>
      <c r="M6" s="11" t="s">
        <v>396</v>
      </c>
      <c r="N6" s="11" t="s">
        <v>396</v>
      </c>
      <c r="O6" s="11" t="s">
        <v>396</v>
      </c>
      <c r="P6" s="11" t="s">
        <v>396</v>
      </c>
      <c r="Q6" s="11" t="s">
        <v>396</v>
      </c>
    </row>
    <row r="7" spans="1:17" ht="23.25" thickBot="1">
      <c r="A7" s="11" t="s">
        <v>3</v>
      </c>
      <c r="C7" s="11" t="s">
        <v>7</v>
      </c>
      <c r="E7" s="11" t="s">
        <v>404</v>
      </c>
      <c r="G7" s="11" t="s">
        <v>405</v>
      </c>
      <c r="I7" s="11" t="s">
        <v>406</v>
      </c>
      <c r="K7" s="11" t="s">
        <v>7</v>
      </c>
      <c r="M7" s="11" t="s">
        <v>404</v>
      </c>
      <c r="O7" s="11" t="s">
        <v>405</v>
      </c>
      <c r="Q7" s="11" t="s">
        <v>406</v>
      </c>
    </row>
    <row r="8" spans="1:17">
      <c r="A8" s="1" t="s">
        <v>40</v>
      </c>
      <c r="C8" s="4">
        <v>18515089</v>
      </c>
      <c r="E8" s="4">
        <v>317385655638</v>
      </c>
      <c r="G8" s="4">
        <v>299999987067</v>
      </c>
      <c r="I8" s="4">
        <f>E8-G8</f>
        <v>17385668571</v>
      </c>
      <c r="K8" s="4">
        <v>18515089</v>
      </c>
      <c r="M8" s="4">
        <v>315726363430</v>
      </c>
      <c r="O8" s="4">
        <v>299999987067</v>
      </c>
      <c r="Q8" s="4">
        <f>M8-O8</f>
        <v>15726376363</v>
      </c>
    </row>
    <row r="9" spans="1:17">
      <c r="A9" s="1" t="s">
        <v>30</v>
      </c>
      <c r="C9" s="4">
        <v>86200000</v>
      </c>
      <c r="E9" s="4">
        <v>2677180343954</v>
      </c>
      <c r="G9" s="4">
        <v>2629846704741</v>
      </c>
      <c r="I9" s="4">
        <f t="shared" ref="I9:I72" si="0">E9-G9</f>
        <v>47333639213</v>
      </c>
      <c r="K9" s="4">
        <v>86200000</v>
      </c>
      <c r="M9" s="4">
        <v>2677180343954</v>
      </c>
      <c r="O9" s="4">
        <v>2583370558992</v>
      </c>
      <c r="Q9" s="4">
        <f t="shared" ref="Q9:Q72" si="1">M9-O9</f>
        <v>93809784962</v>
      </c>
    </row>
    <row r="10" spans="1:17">
      <c r="A10" s="1" t="s">
        <v>15</v>
      </c>
      <c r="C10" s="4">
        <v>24102426</v>
      </c>
      <c r="E10" s="4">
        <v>266857538092</v>
      </c>
      <c r="G10" s="4">
        <v>263262415495</v>
      </c>
      <c r="I10" s="4">
        <f t="shared" si="0"/>
        <v>3595122597</v>
      </c>
      <c r="K10" s="4">
        <v>24102426</v>
      </c>
      <c r="M10" s="4">
        <v>266857538092</v>
      </c>
      <c r="O10" s="4">
        <v>261423801759</v>
      </c>
      <c r="Q10" s="4">
        <f t="shared" si="1"/>
        <v>5433736333</v>
      </c>
    </row>
    <row r="11" spans="1:17">
      <c r="A11" s="1" t="s">
        <v>38</v>
      </c>
      <c r="C11" s="4">
        <v>21224062</v>
      </c>
      <c r="E11" s="4">
        <v>164893331336</v>
      </c>
      <c r="G11" s="4">
        <v>172615296246</v>
      </c>
      <c r="I11" s="4">
        <f t="shared" si="0"/>
        <v>-7721964910</v>
      </c>
      <c r="K11" s="4">
        <v>21224062</v>
      </c>
      <c r="M11" s="4">
        <v>164893331336</v>
      </c>
      <c r="O11" s="4">
        <v>172615296246</v>
      </c>
      <c r="Q11" s="4">
        <f t="shared" si="1"/>
        <v>-7721964910</v>
      </c>
    </row>
    <row r="12" spans="1:17">
      <c r="A12" s="1" t="s">
        <v>26</v>
      </c>
      <c r="C12" s="4">
        <v>27165000</v>
      </c>
      <c r="E12" s="4">
        <v>898726860000</v>
      </c>
      <c r="G12" s="4">
        <v>887800667965</v>
      </c>
      <c r="I12" s="4">
        <f t="shared" si="0"/>
        <v>10926192035</v>
      </c>
      <c r="K12" s="4">
        <v>27165000</v>
      </c>
      <c r="M12" s="4">
        <v>898726860000</v>
      </c>
      <c r="O12" s="4">
        <v>879925689100</v>
      </c>
      <c r="Q12" s="4">
        <f t="shared" si="1"/>
        <v>18801170900</v>
      </c>
    </row>
    <row r="13" spans="1:17">
      <c r="A13" s="1" t="s">
        <v>21</v>
      </c>
      <c r="C13" s="4">
        <v>581000000</v>
      </c>
      <c r="E13" s="4">
        <v>2591006030956</v>
      </c>
      <c r="G13" s="4">
        <v>2543613103332</v>
      </c>
      <c r="I13" s="4">
        <f t="shared" si="0"/>
        <v>47392927624</v>
      </c>
      <c r="K13" s="4">
        <v>581000000</v>
      </c>
      <c r="M13" s="4">
        <v>2591006030956</v>
      </c>
      <c r="O13" s="4">
        <v>2497376100772</v>
      </c>
      <c r="Q13" s="4">
        <f t="shared" si="1"/>
        <v>93629930184</v>
      </c>
    </row>
    <row r="14" spans="1:17">
      <c r="A14" s="1" t="s">
        <v>28</v>
      </c>
      <c r="C14" s="4">
        <v>38722372</v>
      </c>
      <c r="E14" s="4">
        <v>2312693667700</v>
      </c>
      <c r="G14" s="4">
        <v>2287093113789</v>
      </c>
      <c r="I14" s="4">
        <f t="shared" si="0"/>
        <v>25600553911</v>
      </c>
      <c r="K14" s="4">
        <v>38722372</v>
      </c>
      <c r="M14" s="4">
        <v>2312693667700</v>
      </c>
      <c r="O14" s="4">
        <v>2281893167933</v>
      </c>
      <c r="Q14" s="4">
        <f t="shared" si="1"/>
        <v>30800499767</v>
      </c>
    </row>
    <row r="15" spans="1:17">
      <c r="A15" s="1" t="s">
        <v>34</v>
      </c>
      <c r="C15" s="4">
        <v>144200000</v>
      </c>
      <c r="E15" s="4">
        <v>943875485392</v>
      </c>
      <c r="G15" s="4">
        <v>952422772272</v>
      </c>
      <c r="I15" s="4">
        <f t="shared" si="0"/>
        <v>-8547286880</v>
      </c>
      <c r="K15" s="4">
        <v>144200000</v>
      </c>
      <c r="M15" s="4">
        <v>943875485392</v>
      </c>
      <c r="O15" s="4">
        <v>952422772272</v>
      </c>
      <c r="Q15" s="4">
        <f t="shared" si="1"/>
        <v>-8547286880</v>
      </c>
    </row>
    <row r="16" spans="1:17">
      <c r="A16" s="1" t="s">
        <v>33</v>
      </c>
      <c r="C16" s="4">
        <v>55580797</v>
      </c>
      <c r="E16" s="4">
        <v>633287601018</v>
      </c>
      <c r="G16" s="4">
        <v>631100548734</v>
      </c>
      <c r="I16" s="4">
        <f t="shared" si="0"/>
        <v>2187052284</v>
      </c>
      <c r="K16" s="4">
        <v>55580797</v>
      </c>
      <c r="M16" s="4">
        <v>633287601018</v>
      </c>
      <c r="O16" s="4">
        <v>631100548734</v>
      </c>
      <c r="Q16" s="4">
        <f t="shared" si="1"/>
        <v>2187052284</v>
      </c>
    </row>
    <row r="17" spans="1:17">
      <c r="A17" s="1" t="s">
        <v>37</v>
      </c>
      <c r="C17" s="4">
        <v>10571</v>
      </c>
      <c r="E17" s="4">
        <v>503295074396</v>
      </c>
      <c r="G17" s="4">
        <v>499968574182</v>
      </c>
      <c r="I17" s="4">
        <f t="shared" si="0"/>
        <v>3326500214</v>
      </c>
      <c r="K17" s="4">
        <v>10571</v>
      </c>
      <c r="M17" s="4">
        <v>529835235408</v>
      </c>
      <c r="O17" s="4">
        <v>529293271360</v>
      </c>
      <c r="Q17" s="4">
        <f t="shared" si="1"/>
        <v>541964048</v>
      </c>
    </row>
    <row r="18" spans="1:17">
      <c r="A18" s="1" t="s">
        <v>19</v>
      </c>
      <c r="C18" s="4">
        <v>171600000</v>
      </c>
      <c r="E18" s="4">
        <v>835590574104</v>
      </c>
      <c r="G18" s="4">
        <v>818690989459</v>
      </c>
      <c r="I18" s="4">
        <f t="shared" si="0"/>
        <v>16899584645</v>
      </c>
      <c r="K18" s="4">
        <v>171600000</v>
      </c>
      <c r="M18" s="4">
        <v>835590574104</v>
      </c>
      <c r="O18" s="4">
        <v>802303513440</v>
      </c>
      <c r="Q18" s="4">
        <f t="shared" si="1"/>
        <v>33287060664</v>
      </c>
    </row>
    <row r="19" spans="1:17">
      <c r="A19" s="1" t="s">
        <v>22</v>
      </c>
      <c r="C19" s="4">
        <v>2000000</v>
      </c>
      <c r="E19" s="4">
        <v>22293644500</v>
      </c>
      <c r="G19" s="4">
        <v>22122620913</v>
      </c>
      <c r="I19" s="4">
        <f t="shared" si="0"/>
        <v>171023587</v>
      </c>
      <c r="K19" s="4">
        <v>2000000</v>
      </c>
      <c r="M19" s="4">
        <v>22293644500</v>
      </c>
      <c r="O19" s="4">
        <v>22016755550</v>
      </c>
      <c r="Q19" s="4">
        <f t="shared" si="1"/>
        <v>276888950</v>
      </c>
    </row>
    <row r="20" spans="1:17">
      <c r="A20" s="1" t="s">
        <v>29</v>
      </c>
      <c r="C20" s="4">
        <v>53104466</v>
      </c>
      <c r="E20" s="4">
        <v>3773462236807</v>
      </c>
      <c r="G20" s="4">
        <v>3740770752661</v>
      </c>
      <c r="I20" s="4">
        <f t="shared" si="0"/>
        <v>32691484146</v>
      </c>
      <c r="K20" s="4">
        <v>53104466</v>
      </c>
      <c r="M20" s="4">
        <v>3773462236807</v>
      </c>
      <c r="O20" s="4">
        <v>3761191385808</v>
      </c>
      <c r="Q20" s="4">
        <f t="shared" si="1"/>
        <v>12270850999</v>
      </c>
    </row>
    <row r="21" spans="1:17">
      <c r="A21" s="1" t="s">
        <v>18</v>
      </c>
      <c r="C21" s="4">
        <v>1010898690</v>
      </c>
      <c r="E21" s="4">
        <v>2180170526854</v>
      </c>
      <c r="G21" s="4">
        <v>2136277844244</v>
      </c>
      <c r="I21" s="4">
        <f t="shared" si="0"/>
        <v>43892682610</v>
      </c>
      <c r="K21" s="4">
        <v>1010898690</v>
      </c>
      <c r="M21" s="4">
        <v>2180170526854</v>
      </c>
      <c r="O21" s="4">
        <v>2094407890764</v>
      </c>
      <c r="Q21" s="4">
        <f t="shared" si="1"/>
        <v>85762636090</v>
      </c>
    </row>
    <row r="22" spans="1:17">
      <c r="A22" s="1" t="s">
        <v>23</v>
      </c>
      <c r="C22" s="4">
        <v>154135138</v>
      </c>
      <c r="E22" s="4">
        <v>2445427494537</v>
      </c>
      <c r="G22" s="4">
        <v>2425687283277</v>
      </c>
      <c r="I22" s="4">
        <f t="shared" si="0"/>
        <v>19740211260</v>
      </c>
      <c r="K22" s="4">
        <v>154135138</v>
      </c>
      <c r="M22" s="4">
        <v>2445427494537</v>
      </c>
      <c r="O22" s="4">
        <v>2428360057902</v>
      </c>
      <c r="Q22" s="4">
        <f t="shared" si="1"/>
        <v>17067436635</v>
      </c>
    </row>
    <row r="23" spans="1:17">
      <c r="A23" s="1" t="s">
        <v>20</v>
      </c>
      <c r="C23" s="4">
        <v>15399728</v>
      </c>
      <c r="E23" s="4">
        <v>136034657811</v>
      </c>
      <c r="G23" s="4">
        <v>134617554273</v>
      </c>
      <c r="I23" s="4">
        <f t="shared" si="0"/>
        <v>1417103538</v>
      </c>
      <c r="K23" s="4">
        <v>15399728</v>
      </c>
      <c r="M23" s="4">
        <v>136034657811</v>
      </c>
      <c r="O23" s="4">
        <v>135055084091</v>
      </c>
      <c r="Q23" s="4">
        <f t="shared" si="1"/>
        <v>979573720</v>
      </c>
    </row>
    <row r="24" spans="1:17">
      <c r="A24" s="1" t="s">
        <v>36</v>
      </c>
      <c r="C24" s="4">
        <v>500000</v>
      </c>
      <c r="E24" s="4">
        <v>4998575000</v>
      </c>
      <c r="G24" s="4">
        <v>4998421112</v>
      </c>
      <c r="I24" s="4">
        <f t="shared" si="0"/>
        <v>153888</v>
      </c>
      <c r="K24" s="4">
        <v>500000</v>
      </c>
      <c r="M24" s="4">
        <v>4998575000</v>
      </c>
      <c r="O24" s="4">
        <v>4998421112</v>
      </c>
      <c r="Q24" s="4">
        <f t="shared" si="1"/>
        <v>153888</v>
      </c>
    </row>
    <row r="25" spans="1:17">
      <c r="A25" s="1" t="s">
        <v>27</v>
      </c>
      <c r="C25" s="4">
        <v>12122125</v>
      </c>
      <c r="E25" s="4">
        <v>427850401875</v>
      </c>
      <c r="G25" s="4">
        <v>425386109910</v>
      </c>
      <c r="I25" s="4">
        <f t="shared" si="0"/>
        <v>2464291965</v>
      </c>
      <c r="K25" s="4">
        <v>12122125</v>
      </c>
      <c r="M25" s="4">
        <v>427850401875</v>
      </c>
      <c r="O25" s="4">
        <v>422709409976</v>
      </c>
      <c r="Q25" s="4">
        <f t="shared" si="1"/>
        <v>5140991899</v>
      </c>
    </row>
    <row r="26" spans="1:17">
      <c r="A26" s="1" t="s">
        <v>24</v>
      </c>
      <c r="C26" s="4">
        <v>83685349</v>
      </c>
      <c r="E26" s="4">
        <v>922786330391</v>
      </c>
      <c r="G26" s="4">
        <v>919027844942</v>
      </c>
      <c r="I26" s="4">
        <f t="shared" si="0"/>
        <v>3758485449</v>
      </c>
      <c r="K26" s="4">
        <v>83685349</v>
      </c>
      <c r="M26" s="4">
        <v>922786330391</v>
      </c>
      <c r="O26" s="4">
        <v>923345470729</v>
      </c>
      <c r="Q26" s="4">
        <f t="shared" si="1"/>
        <v>-559140338</v>
      </c>
    </row>
    <row r="27" spans="1:17">
      <c r="A27" s="1" t="s">
        <v>39</v>
      </c>
      <c r="C27" s="4">
        <v>49895218</v>
      </c>
      <c r="E27" s="4">
        <v>509238015630</v>
      </c>
      <c r="G27" s="4">
        <v>499999979578</v>
      </c>
      <c r="I27" s="4">
        <f t="shared" si="0"/>
        <v>9238036052</v>
      </c>
      <c r="K27" s="4">
        <v>49895218</v>
      </c>
      <c r="M27" s="4">
        <v>508454443258</v>
      </c>
      <c r="O27" s="4">
        <v>501888557140</v>
      </c>
      <c r="Q27" s="4">
        <f t="shared" si="1"/>
        <v>6565886118</v>
      </c>
    </row>
    <row r="28" spans="1:17">
      <c r="A28" s="1" t="s">
        <v>32</v>
      </c>
      <c r="C28" s="4">
        <v>0</v>
      </c>
      <c r="E28" s="4">
        <v>0</v>
      </c>
      <c r="G28" s="4">
        <v>0</v>
      </c>
      <c r="I28" s="4">
        <f t="shared" si="0"/>
        <v>0</v>
      </c>
      <c r="K28" s="4">
        <v>50000</v>
      </c>
      <c r="M28" s="4">
        <v>49738600000</v>
      </c>
      <c r="O28" s="4">
        <v>50000000000</v>
      </c>
      <c r="Q28" s="4">
        <f t="shared" si="1"/>
        <v>-261400000</v>
      </c>
    </row>
    <row r="29" spans="1:17">
      <c r="A29" s="1" t="s">
        <v>31</v>
      </c>
      <c r="C29" s="4">
        <v>10612031</v>
      </c>
      <c r="E29" s="4">
        <v>93003216970</v>
      </c>
      <c r="G29" s="4">
        <v>77761733333</v>
      </c>
      <c r="I29" s="4">
        <f t="shared" si="0"/>
        <v>15241483637</v>
      </c>
      <c r="K29" s="4">
        <v>10612031</v>
      </c>
      <c r="M29" s="4">
        <v>93003216970</v>
      </c>
      <c r="O29" s="4">
        <v>80500962152</v>
      </c>
      <c r="Q29" s="4">
        <f t="shared" si="1"/>
        <v>12502254818</v>
      </c>
    </row>
    <row r="30" spans="1:17">
      <c r="A30" s="1" t="s">
        <v>25</v>
      </c>
      <c r="C30" s="4">
        <v>90232226</v>
      </c>
      <c r="E30" s="4">
        <v>3941032207333</v>
      </c>
      <c r="G30" s="4">
        <v>3917571202660</v>
      </c>
      <c r="I30" s="4">
        <f t="shared" si="0"/>
        <v>23461004673</v>
      </c>
      <c r="K30" s="4">
        <v>90232226</v>
      </c>
      <c r="M30" s="4">
        <v>3941032207333</v>
      </c>
      <c r="O30" s="4">
        <v>3922273279204</v>
      </c>
      <c r="Q30" s="4">
        <f t="shared" si="1"/>
        <v>18758928129</v>
      </c>
    </row>
    <row r="31" spans="1:17">
      <c r="A31" s="1" t="s">
        <v>248</v>
      </c>
      <c r="C31" s="4">
        <v>125000</v>
      </c>
      <c r="E31" s="4">
        <v>111075945640</v>
      </c>
      <c r="G31" s="4">
        <v>111075945640</v>
      </c>
      <c r="I31" s="4">
        <f t="shared" si="0"/>
        <v>0</v>
      </c>
      <c r="K31" s="4">
        <v>125000</v>
      </c>
      <c r="M31" s="4">
        <v>111075945640</v>
      </c>
      <c r="O31" s="4">
        <v>111075945640</v>
      </c>
      <c r="Q31" s="4">
        <f t="shared" si="1"/>
        <v>0</v>
      </c>
    </row>
    <row r="32" spans="1:17">
      <c r="A32" s="1" t="s">
        <v>239</v>
      </c>
      <c r="C32" s="4">
        <v>15000</v>
      </c>
      <c r="E32" s="4">
        <v>13327868525</v>
      </c>
      <c r="G32" s="4">
        <v>13327868525</v>
      </c>
      <c r="I32" s="4">
        <f t="shared" si="0"/>
        <v>0</v>
      </c>
      <c r="K32" s="4">
        <v>15000</v>
      </c>
      <c r="M32" s="4">
        <v>13327868525</v>
      </c>
      <c r="O32" s="4">
        <v>13327868525</v>
      </c>
      <c r="Q32" s="4">
        <f t="shared" si="1"/>
        <v>0</v>
      </c>
    </row>
    <row r="33" spans="1:17">
      <c r="A33" s="1" t="s">
        <v>242</v>
      </c>
      <c r="C33" s="4">
        <v>125000</v>
      </c>
      <c r="E33" s="4">
        <v>108892030270</v>
      </c>
      <c r="G33" s="4">
        <v>108892030270</v>
      </c>
      <c r="I33" s="4">
        <f t="shared" si="0"/>
        <v>0</v>
      </c>
      <c r="K33" s="4">
        <v>125000</v>
      </c>
      <c r="M33" s="4">
        <v>108892030270</v>
      </c>
      <c r="O33" s="4">
        <v>108892030270</v>
      </c>
      <c r="Q33" s="4">
        <f t="shared" si="1"/>
        <v>0</v>
      </c>
    </row>
    <row r="34" spans="1:17">
      <c r="A34" s="1" t="s">
        <v>245</v>
      </c>
      <c r="C34" s="4">
        <v>170000</v>
      </c>
      <c r="E34" s="4">
        <v>144060407442</v>
      </c>
      <c r="G34" s="4">
        <v>144060407442</v>
      </c>
      <c r="I34" s="4">
        <f t="shared" si="0"/>
        <v>0</v>
      </c>
      <c r="K34" s="4">
        <v>170000</v>
      </c>
      <c r="M34" s="4">
        <v>144060407442</v>
      </c>
      <c r="O34" s="4">
        <v>144060407442</v>
      </c>
      <c r="Q34" s="4">
        <f t="shared" si="1"/>
        <v>0</v>
      </c>
    </row>
    <row r="35" spans="1:17">
      <c r="A35" s="1" t="s">
        <v>252</v>
      </c>
      <c r="C35" s="4">
        <v>5877976</v>
      </c>
      <c r="E35" s="4">
        <v>5218552886863</v>
      </c>
      <c r="G35" s="4">
        <v>5218552886863</v>
      </c>
      <c r="I35" s="4">
        <f t="shared" si="0"/>
        <v>0</v>
      </c>
      <c r="K35" s="4">
        <v>5877976</v>
      </c>
      <c r="M35" s="4">
        <v>5218552886863</v>
      </c>
      <c r="O35" s="4">
        <v>5218552886863</v>
      </c>
      <c r="Q35" s="4">
        <f t="shared" si="1"/>
        <v>0</v>
      </c>
    </row>
    <row r="36" spans="1:17">
      <c r="A36" s="1" t="s">
        <v>249</v>
      </c>
      <c r="C36" s="4">
        <v>337500</v>
      </c>
      <c r="E36" s="4">
        <v>302974834270</v>
      </c>
      <c r="G36" s="4">
        <v>302974834270</v>
      </c>
      <c r="I36" s="4">
        <f t="shared" si="0"/>
        <v>0</v>
      </c>
      <c r="K36" s="4">
        <v>337500</v>
      </c>
      <c r="M36" s="4">
        <v>302974834270</v>
      </c>
      <c r="O36" s="4">
        <v>301473692441</v>
      </c>
      <c r="Q36" s="4">
        <f t="shared" si="1"/>
        <v>1501141829</v>
      </c>
    </row>
    <row r="37" spans="1:17">
      <c r="A37" s="1" t="s">
        <v>213</v>
      </c>
      <c r="C37" s="4">
        <v>195100</v>
      </c>
      <c r="E37" s="4">
        <v>175583195887</v>
      </c>
      <c r="G37" s="4">
        <v>175583195887</v>
      </c>
      <c r="I37" s="4">
        <f t="shared" si="0"/>
        <v>0</v>
      </c>
      <c r="K37" s="4">
        <v>195100</v>
      </c>
      <c r="M37" s="4">
        <v>175583195887</v>
      </c>
      <c r="O37" s="4">
        <v>172076799465</v>
      </c>
      <c r="Q37" s="4">
        <f t="shared" si="1"/>
        <v>3506396422</v>
      </c>
    </row>
    <row r="38" spans="1:17">
      <c r="A38" s="1" t="s">
        <v>227</v>
      </c>
      <c r="C38" s="4">
        <v>9913595</v>
      </c>
      <c r="E38" s="4">
        <v>9138275329768</v>
      </c>
      <c r="G38" s="4">
        <v>9138275329768</v>
      </c>
      <c r="I38" s="4">
        <f t="shared" si="0"/>
        <v>0</v>
      </c>
      <c r="K38" s="4">
        <v>9913595</v>
      </c>
      <c r="M38" s="4">
        <v>9138275329768</v>
      </c>
      <c r="O38" s="4">
        <v>9300946446664</v>
      </c>
      <c r="Q38" s="4">
        <f t="shared" si="1"/>
        <v>-162671116896</v>
      </c>
    </row>
    <row r="39" spans="1:17">
      <c r="A39" s="1" t="s">
        <v>210</v>
      </c>
      <c r="C39" s="4">
        <v>5860800</v>
      </c>
      <c r="E39" s="4">
        <v>5274515604600</v>
      </c>
      <c r="G39" s="4">
        <v>5274515604600</v>
      </c>
      <c r="I39" s="4">
        <f t="shared" si="0"/>
        <v>0</v>
      </c>
      <c r="K39" s="4">
        <v>5860800</v>
      </c>
      <c r="M39" s="4">
        <v>5274515604600</v>
      </c>
      <c r="O39" s="4">
        <v>5096342467476</v>
      </c>
      <c r="Q39" s="4">
        <f t="shared" si="1"/>
        <v>178173137124</v>
      </c>
    </row>
    <row r="40" spans="1:17">
      <c r="A40" s="1" t="s">
        <v>207</v>
      </c>
      <c r="C40" s="4">
        <v>883400</v>
      </c>
      <c r="E40" s="4">
        <v>824492089893</v>
      </c>
      <c r="G40" s="4">
        <v>833181053183</v>
      </c>
      <c r="I40" s="4">
        <f t="shared" si="0"/>
        <v>-8688963290</v>
      </c>
      <c r="K40" s="4">
        <v>883400</v>
      </c>
      <c r="M40" s="4">
        <v>824492089893</v>
      </c>
      <c r="O40" s="4">
        <v>799731347407</v>
      </c>
      <c r="Q40" s="4">
        <f t="shared" si="1"/>
        <v>24760742486</v>
      </c>
    </row>
    <row r="41" spans="1:17">
      <c r="A41" s="1" t="s">
        <v>258</v>
      </c>
      <c r="C41" s="4">
        <v>7138846</v>
      </c>
      <c r="E41" s="4">
        <v>6853926054669</v>
      </c>
      <c r="G41" s="4">
        <v>6853926054669</v>
      </c>
      <c r="I41" s="4">
        <f t="shared" si="0"/>
        <v>0</v>
      </c>
      <c r="K41" s="4">
        <v>7138846</v>
      </c>
      <c r="M41" s="4">
        <v>6853926054669</v>
      </c>
      <c r="O41" s="4">
        <v>6654181745135</v>
      </c>
      <c r="Q41" s="4">
        <f t="shared" si="1"/>
        <v>199744309534</v>
      </c>
    </row>
    <row r="42" spans="1:17">
      <c r="A42" s="1" t="s">
        <v>255</v>
      </c>
      <c r="C42" s="4">
        <v>1020277</v>
      </c>
      <c r="E42" s="4">
        <v>944779681171</v>
      </c>
      <c r="G42" s="4">
        <v>944779681171</v>
      </c>
      <c r="I42" s="4">
        <f t="shared" si="0"/>
        <v>0</v>
      </c>
      <c r="K42" s="4">
        <v>1020277</v>
      </c>
      <c r="M42" s="4">
        <v>944779681171</v>
      </c>
      <c r="O42" s="4">
        <v>933512178616</v>
      </c>
      <c r="Q42" s="4">
        <f t="shared" si="1"/>
        <v>11267502555</v>
      </c>
    </row>
    <row r="43" spans="1:17">
      <c r="A43" s="1" t="s">
        <v>116</v>
      </c>
      <c r="C43" s="4">
        <v>7062785</v>
      </c>
      <c r="E43" s="4">
        <v>5133937226703</v>
      </c>
      <c r="G43" s="4">
        <v>5133937226703</v>
      </c>
      <c r="I43" s="4">
        <f t="shared" si="0"/>
        <v>0</v>
      </c>
      <c r="K43" s="4">
        <v>7062785</v>
      </c>
      <c r="M43" s="4">
        <v>5133937226703</v>
      </c>
      <c r="O43" s="4">
        <v>5098220666505</v>
      </c>
      <c r="Q43" s="4">
        <f t="shared" si="1"/>
        <v>35716560198</v>
      </c>
    </row>
    <row r="44" spans="1:17">
      <c r="A44" s="1" t="s">
        <v>93</v>
      </c>
      <c r="C44" s="4">
        <v>3673181</v>
      </c>
      <c r="E44" s="4">
        <v>2645285715596</v>
      </c>
      <c r="G44" s="4">
        <v>2645285715596</v>
      </c>
      <c r="I44" s="4">
        <f t="shared" si="0"/>
        <v>0</v>
      </c>
      <c r="K44" s="4">
        <v>3673181</v>
      </c>
      <c r="M44" s="4">
        <v>2645285715596</v>
      </c>
      <c r="O44" s="4">
        <v>2629094553785</v>
      </c>
      <c r="Q44" s="4">
        <f t="shared" si="1"/>
        <v>16191161811</v>
      </c>
    </row>
    <row r="45" spans="1:17">
      <c r="A45" s="1" t="s">
        <v>216</v>
      </c>
      <c r="C45" s="4">
        <v>10000000</v>
      </c>
      <c r="E45" s="4">
        <v>9399365760462</v>
      </c>
      <c r="G45" s="4">
        <v>9423844811862</v>
      </c>
      <c r="I45" s="4">
        <f t="shared" si="0"/>
        <v>-24479051400</v>
      </c>
      <c r="K45" s="4">
        <v>10000000</v>
      </c>
      <c r="M45" s="4">
        <v>9399365760462</v>
      </c>
      <c r="O45" s="4">
        <v>9479802643412</v>
      </c>
      <c r="Q45" s="4">
        <f t="shared" si="1"/>
        <v>-80436882950</v>
      </c>
    </row>
    <row r="46" spans="1:17">
      <c r="A46" s="1" t="s">
        <v>222</v>
      </c>
      <c r="C46" s="4">
        <v>16088044</v>
      </c>
      <c r="E46" s="4">
        <v>15134176568756</v>
      </c>
      <c r="G46" s="4">
        <v>15173590749197</v>
      </c>
      <c r="I46" s="4">
        <f t="shared" si="0"/>
        <v>-39414180441</v>
      </c>
      <c r="K46" s="4">
        <v>16088044</v>
      </c>
      <c r="M46" s="4">
        <v>15134176568756</v>
      </c>
      <c r="O46" s="4">
        <v>15350346063193</v>
      </c>
      <c r="Q46" s="4">
        <f t="shared" si="1"/>
        <v>-216169494437</v>
      </c>
    </row>
    <row r="47" spans="1:17">
      <c r="A47" s="1" t="s">
        <v>230</v>
      </c>
      <c r="C47" s="4">
        <v>2000000</v>
      </c>
      <c r="E47" s="4">
        <v>1861439866410</v>
      </c>
      <c r="G47" s="4">
        <v>1866285678627</v>
      </c>
      <c r="I47" s="4">
        <f t="shared" si="0"/>
        <v>-4845812217</v>
      </c>
      <c r="K47" s="4">
        <v>2000000</v>
      </c>
      <c r="M47" s="4">
        <v>1861439866410</v>
      </c>
      <c r="O47" s="4">
        <v>1877440000000</v>
      </c>
      <c r="Q47" s="4">
        <f t="shared" si="1"/>
        <v>-16000133590</v>
      </c>
    </row>
    <row r="48" spans="1:17">
      <c r="A48" s="1" t="s">
        <v>111</v>
      </c>
      <c r="C48" s="4">
        <v>3846363</v>
      </c>
      <c r="E48" s="4">
        <v>3028155015250</v>
      </c>
      <c r="G48" s="4">
        <v>2948196073372</v>
      </c>
      <c r="I48" s="4">
        <f t="shared" si="0"/>
        <v>79958941878</v>
      </c>
      <c r="K48" s="4">
        <v>3846363</v>
      </c>
      <c r="M48" s="4">
        <v>3028155015250</v>
      </c>
      <c r="O48" s="4">
        <v>2878544984889</v>
      </c>
      <c r="Q48" s="4">
        <f t="shared" si="1"/>
        <v>149610030361</v>
      </c>
    </row>
    <row r="49" spans="1:17">
      <c r="A49" s="1" t="s">
        <v>172</v>
      </c>
      <c r="C49" s="4">
        <v>3560500</v>
      </c>
      <c r="E49" s="4">
        <v>3512936915701</v>
      </c>
      <c r="G49" s="4">
        <v>3504982906302</v>
      </c>
      <c r="I49" s="4">
        <f t="shared" si="0"/>
        <v>7954009399</v>
      </c>
      <c r="K49" s="4">
        <v>3560500</v>
      </c>
      <c r="M49" s="4">
        <v>3512936915701</v>
      </c>
      <c r="O49" s="4">
        <v>3460637284197</v>
      </c>
      <c r="Q49" s="4">
        <f t="shared" si="1"/>
        <v>52299631504</v>
      </c>
    </row>
    <row r="50" spans="1:17">
      <c r="A50" s="1" t="s">
        <v>265</v>
      </c>
      <c r="C50" s="4">
        <v>1970000</v>
      </c>
      <c r="E50" s="4">
        <v>1969923662500</v>
      </c>
      <c r="G50" s="4">
        <v>1970000000000</v>
      </c>
      <c r="I50" s="4">
        <f t="shared" si="0"/>
        <v>-76337500</v>
      </c>
      <c r="K50" s="4">
        <v>1970000</v>
      </c>
      <c r="M50" s="4">
        <v>1969923662500</v>
      </c>
      <c r="O50" s="4">
        <v>1970000000000</v>
      </c>
      <c r="Q50" s="4">
        <f t="shared" si="1"/>
        <v>-76337500</v>
      </c>
    </row>
    <row r="51" spans="1:17">
      <c r="A51" s="1" t="s">
        <v>219</v>
      </c>
      <c r="C51" s="4">
        <v>2773000</v>
      </c>
      <c r="E51" s="4">
        <v>2495603291625</v>
      </c>
      <c r="G51" s="4">
        <v>2495179039065</v>
      </c>
      <c r="I51" s="4">
        <f t="shared" si="0"/>
        <v>424252560</v>
      </c>
      <c r="K51" s="4">
        <v>2773000</v>
      </c>
      <c r="M51" s="4">
        <v>2495603291625</v>
      </c>
      <c r="O51" s="4">
        <v>2469624061359</v>
      </c>
      <c r="Q51" s="4">
        <f t="shared" si="1"/>
        <v>25979230266</v>
      </c>
    </row>
    <row r="52" spans="1:17">
      <c r="A52" s="1" t="s">
        <v>225</v>
      </c>
      <c r="C52" s="4">
        <v>13922852</v>
      </c>
      <c r="E52" s="4">
        <v>12134033217148</v>
      </c>
      <c r="G52" s="4">
        <v>12522966938854</v>
      </c>
      <c r="I52" s="4">
        <f t="shared" si="0"/>
        <v>-388933721706</v>
      </c>
      <c r="K52" s="4">
        <v>13922852</v>
      </c>
      <c r="M52" s="4">
        <v>12134033217148</v>
      </c>
      <c r="O52" s="4">
        <v>12577139860132</v>
      </c>
      <c r="Q52" s="4">
        <f t="shared" si="1"/>
        <v>-443106642984</v>
      </c>
    </row>
    <row r="53" spans="1:17">
      <c r="A53" s="1" t="s">
        <v>204</v>
      </c>
      <c r="C53" s="4">
        <v>1480000</v>
      </c>
      <c r="E53" s="4">
        <v>1366951701448</v>
      </c>
      <c r="G53" s="4">
        <v>1364965905521</v>
      </c>
      <c r="I53" s="4">
        <f t="shared" si="0"/>
        <v>1985795927</v>
      </c>
      <c r="K53" s="4">
        <v>1480000</v>
      </c>
      <c r="M53" s="4">
        <v>1366951701448</v>
      </c>
      <c r="O53" s="4">
        <v>1365173684062</v>
      </c>
      <c r="Q53" s="4">
        <f t="shared" si="1"/>
        <v>1778017386</v>
      </c>
    </row>
    <row r="54" spans="1:17">
      <c r="A54" s="1" t="s">
        <v>62</v>
      </c>
      <c r="C54" s="4">
        <v>3297500</v>
      </c>
      <c r="E54" s="4">
        <v>3670066648087</v>
      </c>
      <c r="G54" s="4">
        <v>3959288015221</v>
      </c>
      <c r="I54" s="4">
        <f t="shared" si="0"/>
        <v>-289221367134</v>
      </c>
      <c r="K54" s="4">
        <v>3297500</v>
      </c>
      <c r="M54" s="4">
        <v>3670066648087</v>
      </c>
      <c r="O54" s="4">
        <v>3959901800000</v>
      </c>
      <c r="Q54" s="4">
        <f t="shared" si="1"/>
        <v>-289835151913</v>
      </c>
    </row>
    <row r="55" spans="1:17">
      <c r="A55" s="1" t="s">
        <v>159</v>
      </c>
      <c r="C55" s="4">
        <v>4061300</v>
      </c>
      <c r="E55" s="4">
        <v>3508556472109</v>
      </c>
      <c r="G55" s="4">
        <v>3496412979248</v>
      </c>
      <c r="I55" s="4">
        <f t="shared" si="0"/>
        <v>12143492861</v>
      </c>
      <c r="K55" s="4">
        <v>4061300</v>
      </c>
      <c r="M55" s="4">
        <v>3508556472109</v>
      </c>
      <c r="O55" s="4">
        <v>3490284502535</v>
      </c>
      <c r="Q55" s="4">
        <f t="shared" si="1"/>
        <v>18271969574</v>
      </c>
    </row>
    <row r="56" spans="1:17">
      <c r="A56" s="1" t="s">
        <v>78</v>
      </c>
      <c r="C56" s="4">
        <v>3474082</v>
      </c>
      <c r="E56" s="4">
        <v>3436161948467</v>
      </c>
      <c r="G56" s="4">
        <v>3418986752623</v>
      </c>
      <c r="I56" s="4">
        <f t="shared" si="0"/>
        <v>17175195844</v>
      </c>
      <c r="K56" s="4">
        <v>3474082</v>
      </c>
      <c r="M56" s="4">
        <v>3436161948467</v>
      </c>
      <c r="O56" s="4">
        <v>3401811556780</v>
      </c>
      <c r="Q56" s="4">
        <f t="shared" si="1"/>
        <v>34350391687</v>
      </c>
    </row>
    <row r="57" spans="1:17">
      <c r="A57" s="1" t="s">
        <v>169</v>
      </c>
      <c r="C57" s="4">
        <v>1348714</v>
      </c>
      <c r="E57" s="4">
        <v>1339073494683</v>
      </c>
      <c r="G57" s="4">
        <v>1335186369281</v>
      </c>
      <c r="I57" s="4">
        <f t="shared" si="0"/>
        <v>3887125402</v>
      </c>
      <c r="K57" s="4">
        <v>1348714</v>
      </c>
      <c r="M57" s="4">
        <v>1339073494683</v>
      </c>
      <c r="O57" s="4">
        <v>1331299243879</v>
      </c>
      <c r="Q57" s="4">
        <f t="shared" si="1"/>
        <v>7774250804</v>
      </c>
    </row>
    <row r="58" spans="1:17">
      <c r="A58" s="1" t="s">
        <v>162</v>
      </c>
      <c r="C58" s="4">
        <v>3406145</v>
      </c>
      <c r="E58" s="4">
        <v>3229576180207</v>
      </c>
      <c r="G58" s="4">
        <v>3213043622612</v>
      </c>
      <c r="I58" s="4">
        <f t="shared" si="0"/>
        <v>16532557595</v>
      </c>
      <c r="K58" s="4">
        <v>3406145</v>
      </c>
      <c r="M58" s="4">
        <v>3229576180207</v>
      </c>
      <c r="O58" s="4">
        <v>3196511065018</v>
      </c>
      <c r="Q58" s="4">
        <f t="shared" si="1"/>
        <v>33065115189</v>
      </c>
    </row>
    <row r="59" spans="1:17">
      <c r="A59" s="1" t="s">
        <v>186</v>
      </c>
      <c r="C59" s="4">
        <v>3000000</v>
      </c>
      <c r="E59" s="4">
        <v>2932659555138</v>
      </c>
      <c r="G59" s="4">
        <v>2927005774131</v>
      </c>
      <c r="I59" s="4">
        <f t="shared" si="0"/>
        <v>5653781007</v>
      </c>
      <c r="K59" s="4">
        <v>3000000</v>
      </c>
      <c r="M59" s="4">
        <v>2932659555138</v>
      </c>
      <c r="O59" s="4">
        <v>2921391662686</v>
      </c>
      <c r="Q59" s="4">
        <f t="shared" si="1"/>
        <v>11267892452</v>
      </c>
    </row>
    <row r="60" spans="1:17">
      <c r="A60" s="1" t="s">
        <v>195</v>
      </c>
      <c r="C60" s="4">
        <v>7120295</v>
      </c>
      <c r="E60" s="4">
        <v>6578157391524</v>
      </c>
      <c r="G60" s="4">
        <v>6550080713947</v>
      </c>
      <c r="I60" s="4">
        <f t="shared" si="0"/>
        <v>28076677577</v>
      </c>
      <c r="K60" s="4">
        <v>7120295</v>
      </c>
      <c r="M60" s="4">
        <v>6578157391524</v>
      </c>
      <c r="O60" s="4">
        <v>6520447956804</v>
      </c>
      <c r="Q60" s="4">
        <f t="shared" si="1"/>
        <v>57709434720</v>
      </c>
    </row>
    <row r="61" spans="1:17">
      <c r="A61" s="1" t="s">
        <v>146</v>
      </c>
      <c r="C61" s="4">
        <v>450000</v>
      </c>
      <c r="E61" s="4">
        <v>448725311220</v>
      </c>
      <c r="G61" s="4">
        <v>447776747978</v>
      </c>
      <c r="I61" s="4">
        <f t="shared" si="0"/>
        <v>948563242</v>
      </c>
      <c r="K61" s="4">
        <v>450000</v>
      </c>
      <c r="M61" s="4">
        <v>448725311220</v>
      </c>
      <c r="O61" s="4">
        <v>446816935172</v>
      </c>
      <c r="Q61" s="4">
        <f t="shared" si="1"/>
        <v>1908376048</v>
      </c>
    </row>
    <row r="62" spans="1:17">
      <c r="A62" s="1" t="s">
        <v>149</v>
      </c>
      <c r="C62" s="4">
        <v>1994901</v>
      </c>
      <c r="E62" s="4">
        <v>2019457775427</v>
      </c>
      <c r="G62" s="4">
        <v>2017646475510</v>
      </c>
      <c r="I62" s="4">
        <f t="shared" si="0"/>
        <v>1811299917</v>
      </c>
      <c r="K62" s="4">
        <v>1994901</v>
      </c>
      <c r="M62" s="4">
        <v>2019457775427</v>
      </c>
      <c r="O62" s="4">
        <v>2015833180769</v>
      </c>
      <c r="Q62" s="4">
        <f t="shared" si="1"/>
        <v>3624594658</v>
      </c>
    </row>
    <row r="63" spans="1:17">
      <c r="A63" s="1" t="s">
        <v>184</v>
      </c>
      <c r="C63" s="4">
        <v>3990000</v>
      </c>
      <c r="E63" s="4">
        <v>3957669975201</v>
      </c>
      <c r="G63" s="4">
        <v>3937132478278</v>
      </c>
      <c r="I63" s="4">
        <f t="shared" si="0"/>
        <v>20537496923</v>
      </c>
      <c r="K63" s="4">
        <v>3990000</v>
      </c>
      <c r="M63" s="4">
        <v>3957669975201</v>
      </c>
      <c r="O63" s="4">
        <v>3917321274057</v>
      </c>
      <c r="Q63" s="4">
        <f t="shared" si="1"/>
        <v>40348701144</v>
      </c>
    </row>
    <row r="64" spans="1:17">
      <c r="A64" s="1" t="s">
        <v>108</v>
      </c>
      <c r="C64" s="4">
        <v>10121220</v>
      </c>
      <c r="E64" s="4">
        <v>9921874123326</v>
      </c>
      <c r="G64" s="4">
        <v>9688285435856</v>
      </c>
      <c r="I64" s="4">
        <f t="shared" si="0"/>
        <v>233588687470</v>
      </c>
      <c r="K64" s="4">
        <v>10121220</v>
      </c>
      <c r="M64" s="4">
        <v>9921874123326</v>
      </c>
      <c r="O64" s="4">
        <v>9577869298528</v>
      </c>
      <c r="Q64" s="4">
        <f t="shared" si="1"/>
        <v>344004824798</v>
      </c>
    </row>
    <row r="65" spans="1:17">
      <c r="A65" s="1" t="s">
        <v>175</v>
      </c>
      <c r="C65" s="4">
        <v>1800000</v>
      </c>
      <c r="E65" s="4">
        <v>1775567794121</v>
      </c>
      <c r="G65" s="4">
        <v>1765356189716</v>
      </c>
      <c r="I65" s="4">
        <f t="shared" si="0"/>
        <v>10211604405</v>
      </c>
      <c r="K65" s="4">
        <v>1800000</v>
      </c>
      <c r="M65" s="4">
        <v>1775567794121</v>
      </c>
      <c r="O65" s="4">
        <v>1755435348204</v>
      </c>
      <c r="Q65" s="4">
        <f t="shared" si="1"/>
        <v>20132445917</v>
      </c>
    </row>
    <row r="66" spans="1:17">
      <c r="A66" s="1" t="s">
        <v>187</v>
      </c>
      <c r="C66" s="4">
        <v>7500000</v>
      </c>
      <c r="E66" s="4">
        <v>7148523685722</v>
      </c>
      <c r="G66" s="4">
        <v>7117700455419</v>
      </c>
      <c r="I66" s="4">
        <f t="shared" si="0"/>
        <v>30823230303</v>
      </c>
      <c r="K66" s="4">
        <v>7500000</v>
      </c>
      <c r="M66" s="4">
        <v>7148523685722</v>
      </c>
      <c r="O66" s="4">
        <v>7323724339434</v>
      </c>
      <c r="Q66" s="4">
        <f t="shared" si="1"/>
        <v>-175200653712</v>
      </c>
    </row>
    <row r="67" spans="1:17">
      <c r="A67" s="1" t="s">
        <v>87</v>
      </c>
      <c r="C67" s="4">
        <v>2000000</v>
      </c>
      <c r="E67" s="4">
        <v>1973338024188</v>
      </c>
      <c r="G67" s="4">
        <v>1972976339205</v>
      </c>
      <c r="I67" s="4">
        <f t="shared" si="0"/>
        <v>361684983</v>
      </c>
      <c r="K67" s="4">
        <v>2000000</v>
      </c>
      <c r="M67" s="4">
        <v>1973338024188</v>
      </c>
      <c r="O67" s="4">
        <v>1954247653769</v>
      </c>
      <c r="Q67" s="4">
        <f t="shared" si="1"/>
        <v>19090370419</v>
      </c>
    </row>
    <row r="68" spans="1:17">
      <c r="A68" s="1" t="s">
        <v>178</v>
      </c>
      <c r="C68" s="4">
        <v>5600000</v>
      </c>
      <c r="E68" s="4">
        <v>5256349115538</v>
      </c>
      <c r="G68" s="4">
        <v>5232181476871</v>
      </c>
      <c r="I68" s="4">
        <f t="shared" si="0"/>
        <v>24167638667</v>
      </c>
      <c r="K68" s="4">
        <v>5600000</v>
      </c>
      <c r="M68" s="4">
        <v>5256349115538</v>
      </c>
      <c r="O68" s="4">
        <v>5208013838763</v>
      </c>
      <c r="Q68" s="4">
        <f t="shared" si="1"/>
        <v>48335276775</v>
      </c>
    </row>
    <row r="69" spans="1:17">
      <c r="A69" s="1" t="s">
        <v>66</v>
      </c>
      <c r="C69" s="4">
        <v>1500000</v>
      </c>
      <c r="E69" s="4">
        <v>3580716958831</v>
      </c>
      <c r="G69" s="4">
        <v>3519572968818</v>
      </c>
      <c r="I69" s="4">
        <f t="shared" si="0"/>
        <v>61143990013</v>
      </c>
      <c r="K69" s="4">
        <v>1500000</v>
      </c>
      <c r="M69" s="4">
        <v>3580716958831</v>
      </c>
      <c r="O69" s="4">
        <v>3459473067897</v>
      </c>
      <c r="Q69" s="4">
        <f t="shared" si="1"/>
        <v>121243890934</v>
      </c>
    </row>
    <row r="70" spans="1:17">
      <c r="A70" s="1" t="s">
        <v>72</v>
      </c>
      <c r="C70" s="4">
        <v>3000000</v>
      </c>
      <c r="E70" s="4">
        <v>3011504675671</v>
      </c>
      <c r="G70" s="4">
        <v>3003708153298</v>
      </c>
      <c r="I70" s="4">
        <f t="shared" si="0"/>
        <v>7796522373</v>
      </c>
      <c r="K70" s="4">
        <v>3000000</v>
      </c>
      <c r="M70" s="4">
        <v>3011504675671</v>
      </c>
      <c r="O70" s="4">
        <v>2995911630925</v>
      </c>
      <c r="Q70" s="4">
        <f t="shared" si="1"/>
        <v>15593044746</v>
      </c>
    </row>
    <row r="71" spans="1:17">
      <c r="A71" s="1" t="s">
        <v>152</v>
      </c>
      <c r="C71" s="4">
        <v>7301000</v>
      </c>
      <c r="E71" s="4">
        <v>6731880761001</v>
      </c>
      <c r="G71" s="4">
        <v>6698380024023</v>
      </c>
      <c r="I71" s="4">
        <f t="shared" si="0"/>
        <v>33500736978</v>
      </c>
      <c r="K71" s="4">
        <v>7301000</v>
      </c>
      <c r="M71" s="4">
        <v>6731880761001</v>
      </c>
      <c r="O71" s="4">
        <v>6664879286316</v>
      </c>
      <c r="Q71" s="4">
        <f t="shared" si="1"/>
        <v>67001474685</v>
      </c>
    </row>
    <row r="72" spans="1:17">
      <c r="A72" s="1" t="s">
        <v>168</v>
      </c>
      <c r="C72" s="4">
        <v>2000000</v>
      </c>
      <c r="E72" s="4">
        <v>1897813130091</v>
      </c>
      <c r="G72" s="4">
        <v>1888934054368</v>
      </c>
      <c r="I72" s="4">
        <f t="shared" si="0"/>
        <v>8879075723</v>
      </c>
      <c r="K72" s="4">
        <v>2000000</v>
      </c>
      <c r="M72" s="4">
        <v>1897813130091</v>
      </c>
      <c r="O72" s="4">
        <v>1880054978646</v>
      </c>
      <c r="Q72" s="4">
        <f t="shared" si="1"/>
        <v>17758151445</v>
      </c>
    </row>
    <row r="73" spans="1:17">
      <c r="A73" s="1" t="s">
        <v>199</v>
      </c>
      <c r="C73" s="4">
        <v>12030848</v>
      </c>
      <c r="E73" s="4">
        <v>11517407481812</v>
      </c>
      <c r="G73" s="4">
        <v>11316198010481</v>
      </c>
      <c r="I73" s="4">
        <f t="shared" ref="I73:I102" si="2">E73-G73</f>
        <v>201209471331</v>
      </c>
      <c r="K73" s="4">
        <v>12030848</v>
      </c>
      <c r="M73" s="4">
        <v>11517407481812</v>
      </c>
      <c r="O73" s="4">
        <v>11082810821042</v>
      </c>
      <c r="Q73" s="4">
        <f t="shared" ref="Q73:Q102" si="3">M73-O73</f>
        <v>434596660770</v>
      </c>
    </row>
    <row r="74" spans="1:17">
      <c r="A74" s="1" t="s">
        <v>90</v>
      </c>
      <c r="C74" s="4">
        <v>4000000</v>
      </c>
      <c r="E74" s="4">
        <v>3963830840002</v>
      </c>
      <c r="G74" s="4">
        <v>3951168663881</v>
      </c>
      <c r="I74" s="4">
        <f t="shared" si="2"/>
        <v>12662176121</v>
      </c>
      <c r="K74" s="4">
        <v>4000000</v>
      </c>
      <c r="M74" s="4">
        <v>3963830840002</v>
      </c>
      <c r="O74" s="4">
        <v>3938733889747</v>
      </c>
      <c r="Q74" s="4">
        <f t="shared" si="3"/>
        <v>25096950255</v>
      </c>
    </row>
    <row r="75" spans="1:17">
      <c r="A75" s="1" t="s">
        <v>75</v>
      </c>
      <c r="C75" s="4">
        <v>8330000</v>
      </c>
      <c r="E75" s="4">
        <v>7785592821702</v>
      </c>
      <c r="G75" s="4">
        <v>7752596254788</v>
      </c>
      <c r="I75" s="4">
        <f t="shared" si="2"/>
        <v>32996566914</v>
      </c>
      <c r="K75" s="4">
        <v>8330000</v>
      </c>
      <c r="M75" s="4">
        <v>7785592821702</v>
      </c>
      <c r="O75" s="4">
        <v>7719599687875</v>
      </c>
      <c r="Q75" s="4">
        <f t="shared" si="3"/>
        <v>65993133827</v>
      </c>
    </row>
    <row r="76" spans="1:17">
      <c r="A76" s="1" t="s">
        <v>198</v>
      </c>
      <c r="C76" s="4">
        <v>9993800</v>
      </c>
      <c r="E76" s="4">
        <v>9232874387847</v>
      </c>
      <c r="G76" s="4">
        <v>9188636144936</v>
      </c>
      <c r="I76" s="4">
        <f t="shared" si="2"/>
        <v>44238242911</v>
      </c>
      <c r="K76" s="4">
        <v>9993800</v>
      </c>
      <c r="M76" s="4">
        <v>9232874387847</v>
      </c>
      <c r="O76" s="4">
        <v>9144397902024</v>
      </c>
      <c r="Q76" s="4">
        <f t="shared" si="3"/>
        <v>88476485823</v>
      </c>
    </row>
    <row r="77" spans="1:17">
      <c r="A77" s="1" t="s">
        <v>84</v>
      </c>
      <c r="C77" s="4">
        <v>5000000</v>
      </c>
      <c r="E77" s="4">
        <v>4690835614076</v>
      </c>
      <c r="G77" s="4">
        <v>4667704562939</v>
      </c>
      <c r="I77" s="4">
        <f t="shared" si="2"/>
        <v>23131051137</v>
      </c>
      <c r="K77" s="4">
        <v>5000000</v>
      </c>
      <c r="M77" s="4">
        <v>4690835614076</v>
      </c>
      <c r="O77" s="4">
        <v>4645321975297</v>
      </c>
      <c r="Q77" s="4">
        <f t="shared" si="3"/>
        <v>45513638779</v>
      </c>
    </row>
    <row r="78" spans="1:17">
      <c r="A78" s="1" t="s">
        <v>190</v>
      </c>
      <c r="C78" s="4">
        <v>4001100</v>
      </c>
      <c r="E78" s="4">
        <v>3880969954453</v>
      </c>
      <c r="G78" s="4">
        <v>3857899172313</v>
      </c>
      <c r="I78" s="4">
        <f t="shared" si="2"/>
        <v>23070782140</v>
      </c>
      <c r="K78" s="4">
        <v>4001100</v>
      </c>
      <c r="M78" s="4">
        <v>3880969954453</v>
      </c>
      <c r="O78" s="4">
        <v>3836656792413</v>
      </c>
      <c r="Q78" s="4">
        <f t="shared" si="3"/>
        <v>44313162040</v>
      </c>
    </row>
    <row r="79" spans="1:17">
      <c r="A79" s="1" t="s">
        <v>165</v>
      </c>
      <c r="C79" s="4">
        <v>5179565</v>
      </c>
      <c r="E79" s="4">
        <v>4961637892467</v>
      </c>
      <c r="G79" s="4">
        <v>4942705161882</v>
      </c>
      <c r="I79" s="4">
        <f t="shared" si="2"/>
        <v>18932730585</v>
      </c>
      <c r="K79" s="4">
        <v>5179565</v>
      </c>
      <c r="M79" s="4">
        <v>4961637892467</v>
      </c>
      <c r="O79" s="4">
        <v>4923772431816</v>
      </c>
      <c r="Q79" s="4">
        <f t="shared" si="3"/>
        <v>37865460651</v>
      </c>
    </row>
    <row r="80" spans="1:17">
      <c r="A80" s="1" t="s">
        <v>155</v>
      </c>
      <c r="C80" s="4">
        <v>3780926</v>
      </c>
      <c r="E80" s="4">
        <v>3390511870830</v>
      </c>
      <c r="G80" s="4">
        <v>3376096204174</v>
      </c>
      <c r="I80" s="4">
        <f t="shared" si="2"/>
        <v>14415666656</v>
      </c>
      <c r="K80" s="4">
        <v>3780926</v>
      </c>
      <c r="M80" s="4">
        <v>3390511870830</v>
      </c>
      <c r="O80" s="4">
        <v>3362466030532</v>
      </c>
      <c r="Q80" s="4">
        <f t="shared" si="3"/>
        <v>28045840298</v>
      </c>
    </row>
    <row r="81" spans="1:17">
      <c r="A81" s="1" t="s">
        <v>81</v>
      </c>
      <c r="C81" s="4">
        <v>5005000</v>
      </c>
      <c r="E81" s="4">
        <v>4877385450244</v>
      </c>
      <c r="G81" s="4">
        <v>4843273745676</v>
      </c>
      <c r="I81" s="4">
        <f t="shared" si="2"/>
        <v>34111704568</v>
      </c>
      <c r="K81" s="4">
        <v>5005000</v>
      </c>
      <c r="M81" s="4">
        <v>4877385450244</v>
      </c>
      <c r="O81" s="4">
        <v>4809162041108</v>
      </c>
      <c r="Q81" s="4">
        <f t="shared" si="3"/>
        <v>68223409136</v>
      </c>
    </row>
    <row r="82" spans="1:17">
      <c r="A82" s="1" t="s">
        <v>193</v>
      </c>
      <c r="C82" s="4">
        <v>2549000</v>
      </c>
      <c r="E82" s="4">
        <v>2183090285779</v>
      </c>
      <c r="G82" s="4">
        <v>2172997769655</v>
      </c>
      <c r="I82" s="4">
        <f t="shared" si="2"/>
        <v>10092516124</v>
      </c>
      <c r="K82" s="4">
        <v>2549000</v>
      </c>
      <c r="M82" s="4">
        <v>2183090285779</v>
      </c>
      <c r="O82" s="4">
        <v>2185470774813</v>
      </c>
      <c r="Q82" s="4">
        <f t="shared" si="3"/>
        <v>-2380489034</v>
      </c>
    </row>
    <row r="83" spans="1:17">
      <c r="A83" s="1" t="s">
        <v>260</v>
      </c>
      <c r="C83" s="4">
        <v>2450000</v>
      </c>
      <c r="E83" s="4">
        <v>2310829770626</v>
      </c>
      <c r="G83" s="4">
        <v>2308114969579</v>
      </c>
      <c r="I83" s="4">
        <f t="shared" si="2"/>
        <v>2714801047</v>
      </c>
      <c r="K83" s="4">
        <v>2450000</v>
      </c>
      <c r="M83" s="4">
        <v>2310829770626</v>
      </c>
      <c r="O83" s="4">
        <v>2305605654318</v>
      </c>
      <c r="Q83" s="4">
        <f t="shared" si="3"/>
        <v>5224116308</v>
      </c>
    </row>
    <row r="84" spans="1:17">
      <c r="A84" s="1" t="s">
        <v>69</v>
      </c>
      <c r="C84" s="4">
        <v>3205000</v>
      </c>
      <c r="E84" s="4">
        <v>2868171448604</v>
      </c>
      <c r="G84" s="4">
        <v>2880050341023</v>
      </c>
      <c r="I84" s="4">
        <f t="shared" si="2"/>
        <v>-11878892419</v>
      </c>
      <c r="K84" s="4">
        <v>3205000</v>
      </c>
      <c r="M84" s="4">
        <v>2868171448604</v>
      </c>
      <c r="O84" s="4">
        <v>2880050341023</v>
      </c>
      <c r="Q84" s="4">
        <f t="shared" si="3"/>
        <v>-11878892419</v>
      </c>
    </row>
    <row r="85" spans="1:17">
      <c r="A85" s="1" t="s">
        <v>268</v>
      </c>
      <c r="C85" s="4">
        <v>1485000</v>
      </c>
      <c r="E85" s="4">
        <v>1400274375545</v>
      </c>
      <c r="G85" s="4">
        <v>1485000000000</v>
      </c>
      <c r="I85" s="4">
        <f t="shared" si="2"/>
        <v>-84725624455</v>
      </c>
      <c r="K85" s="4">
        <v>1485000</v>
      </c>
      <c r="M85" s="4">
        <v>1400274375545</v>
      </c>
      <c r="O85" s="4">
        <v>1485000000000</v>
      </c>
      <c r="Q85" s="4">
        <f t="shared" si="3"/>
        <v>-84725624455</v>
      </c>
    </row>
    <row r="86" spans="1:17">
      <c r="A86" s="1" t="s">
        <v>181</v>
      </c>
      <c r="C86" s="4">
        <v>5999969</v>
      </c>
      <c r="E86" s="4">
        <v>5584762427596</v>
      </c>
      <c r="G86" s="4">
        <v>5513157870953</v>
      </c>
      <c r="I86" s="4">
        <f t="shared" si="2"/>
        <v>71604556643</v>
      </c>
      <c r="K86" s="4">
        <v>5999969</v>
      </c>
      <c r="M86" s="4">
        <v>5584762427596</v>
      </c>
      <c r="O86" s="4">
        <v>5513581306928</v>
      </c>
      <c r="Q86" s="4">
        <f t="shared" si="3"/>
        <v>71181120668</v>
      </c>
    </row>
    <row r="87" spans="1:17">
      <c r="A87" s="1" t="s">
        <v>233</v>
      </c>
      <c r="C87" s="4">
        <v>4875157</v>
      </c>
      <c r="E87" s="4">
        <v>4742520079692</v>
      </c>
      <c r="G87" s="4">
        <v>4815765959533</v>
      </c>
      <c r="I87" s="4">
        <f t="shared" si="2"/>
        <v>-73245879841</v>
      </c>
      <c r="K87" s="4">
        <v>4875157</v>
      </c>
      <c r="M87" s="4">
        <v>4742520079692</v>
      </c>
      <c r="O87" s="4">
        <v>4571579323699</v>
      </c>
      <c r="Q87" s="4">
        <f t="shared" si="3"/>
        <v>170940755993</v>
      </c>
    </row>
    <row r="88" spans="1:17">
      <c r="A88" s="1" t="s">
        <v>102</v>
      </c>
      <c r="C88" s="4">
        <v>2803561</v>
      </c>
      <c r="E88" s="4">
        <v>2165386604417</v>
      </c>
      <c r="G88" s="4">
        <v>2141949840700</v>
      </c>
      <c r="I88" s="4">
        <f t="shared" si="2"/>
        <v>23436763717</v>
      </c>
      <c r="K88" s="4">
        <v>2803561</v>
      </c>
      <c r="M88" s="4">
        <v>2165386604417</v>
      </c>
      <c r="O88" s="4">
        <v>2115510364925</v>
      </c>
      <c r="Q88" s="4">
        <f t="shared" si="3"/>
        <v>49876239492</v>
      </c>
    </row>
    <row r="89" spans="1:17">
      <c r="A89" s="1" t="s">
        <v>120</v>
      </c>
      <c r="C89" s="4">
        <v>165506</v>
      </c>
      <c r="E89" s="4">
        <v>141929135512</v>
      </c>
      <c r="G89" s="4">
        <v>160845613530</v>
      </c>
      <c r="I89" s="4">
        <f t="shared" si="2"/>
        <v>-18916478018</v>
      </c>
      <c r="K89" s="4">
        <v>165506</v>
      </c>
      <c r="M89" s="4">
        <v>141929135512</v>
      </c>
      <c r="O89" s="4">
        <v>137720481024</v>
      </c>
      <c r="Q89" s="4">
        <f t="shared" si="3"/>
        <v>4208654488</v>
      </c>
    </row>
    <row r="90" spans="1:17">
      <c r="A90" s="1" t="s">
        <v>127</v>
      </c>
      <c r="C90" s="4">
        <v>2405784</v>
      </c>
      <c r="E90" s="4">
        <v>1481159753795</v>
      </c>
      <c r="G90" s="4">
        <v>1463909703030</v>
      </c>
      <c r="I90" s="4">
        <f t="shared" si="2"/>
        <v>17250050765</v>
      </c>
      <c r="K90" s="4">
        <v>2405784</v>
      </c>
      <c r="M90" s="4">
        <v>1481159753795</v>
      </c>
      <c r="O90" s="4">
        <v>1462296623608</v>
      </c>
      <c r="Q90" s="4">
        <f t="shared" si="3"/>
        <v>18863130187</v>
      </c>
    </row>
    <row r="91" spans="1:17">
      <c r="A91" s="1" t="s">
        <v>143</v>
      </c>
      <c r="C91" s="4">
        <v>274900</v>
      </c>
      <c r="E91" s="4">
        <v>177990852587</v>
      </c>
      <c r="G91" s="4">
        <v>175764248871</v>
      </c>
      <c r="I91" s="4">
        <f t="shared" si="2"/>
        <v>2226603716</v>
      </c>
      <c r="K91" s="4">
        <v>274900</v>
      </c>
      <c r="M91" s="4">
        <v>177990852587</v>
      </c>
      <c r="O91" s="4">
        <v>175483207859</v>
      </c>
      <c r="Q91" s="4">
        <f t="shared" si="3"/>
        <v>2507644728</v>
      </c>
    </row>
    <row r="92" spans="1:17">
      <c r="A92" s="1" t="s">
        <v>123</v>
      </c>
      <c r="C92" s="4">
        <v>982449</v>
      </c>
      <c r="E92" s="4">
        <v>614694518964</v>
      </c>
      <c r="G92" s="4">
        <v>608682164072</v>
      </c>
      <c r="I92" s="4">
        <f t="shared" si="2"/>
        <v>6012354892</v>
      </c>
      <c r="K92" s="4">
        <v>982449</v>
      </c>
      <c r="M92" s="4">
        <v>614694518964</v>
      </c>
      <c r="O92" s="4">
        <v>605236314518</v>
      </c>
      <c r="Q92" s="4">
        <f t="shared" si="3"/>
        <v>9458204446</v>
      </c>
    </row>
    <row r="93" spans="1:17">
      <c r="A93" s="1" t="s">
        <v>263</v>
      </c>
      <c r="C93" s="4">
        <v>200000</v>
      </c>
      <c r="E93" s="4">
        <v>194992443750</v>
      </c>
      <c r="G93" s="4">
        <v>195598737250</v>
      </c>
      <c r="I93" s="4">
        <f t="shared" si="2"/>
        <v>-606293500</v>
      </c>
      <c r="K93" s="4">
        <v>200000</v>
      </c>
      <c r="M93" s="4">
        <v>194992443750</v>
      </c>
      <c r="O93" s="4">
        <v>195598737250</v>
      </c>
      <c r="Q93" s="4">
        <f t="shared" si="3"/>
        <v>-606293500</v>
      </c>
    </row>
    <row r="94" spans="1:17">
      <c r="A94" s="1" t="s">
        <v>126</v>
      </c>
      <c r="C94" s="4">
        <v>1395648</v>
      </c>
      <c r="E94" s="4">
        <v>1171084724948</v>
      </c>
      <c r="G94" s="4">
        <v>1156082090323</v>
      </c>
      <c r="I94" s="4">
        <f t="shared" si="2"/>
        <v>15002634625</v>
      </c>
      <c r="K94" s="4">
        <v>1395648</v>
      </c>
      <c r="M94" s="4">
        <v>1171084724948</v>
      </c>
      <c r="O94" s="4">
        <v>1136880082409</v>
      </c>
      <c r="Q94" s="4">
        <f t="shared" si="3"/>
        <v>34204642539</v>
      </c>
    </row>
    <row r="95" spans="1:17">
      <c r="A95" s="1" t="s">
        <v>271</v>
      </c>
      <c r="C95" s="4">
        <v>1592000</v>
      </c>
      <c r="E95" s="4">
        <v>1018044549245</v>
      </c>
      <c r="G95" s="4">
        <v>999943325000</v>
      </c>
      <c r="I95" s="4">
        <f t="shared" si="2"/>
        <v>18101224245</v>
      </c>
      <c r="K95" s="4">
        <v>1592000</v>
      </c>
      <c r="M95" s="4">
        <v>1018044549245</v>
      </c>
      <c r="O95" s="4">
        <v>999943325000</v>
      </c>
      <c r="Q95" s="4">
        <f t="shared" si="3"/>
        <v>18101224245</v>
      </c>
    </row>
    <row r="96" spans="1:17">
      <c r="A96" s="1" t="s">
        <v>138</v>
      </c>
      <c r="C96" s="4">
        <v>908541</v>
      </c>
      <c r="E96" s="4">
        <v>591128379947</v>
      </c>
      <c r="G96" s="4">
        <v>584656060631</v>
      </c>
      <c r="I96" s="4">
        <f t="shared" si="2"/>
        <v>6472319316</v>
      </c>
      <c r="K96" s="4">
        <v>908541</v>
      </c>
      <c r="M96" s="4">
        <v>591128379947</v>
      </c>
      <c r="O96" s="4">
        <v>582345980747</v>
      </c>
      <c r="Q96" s="4">
        <f t="shared" si="3"/>
        <v>8782399200</v>
      </c>
    </row>
    <row r="97" spans="1:17">
      <c r="A97" s="1" t="s">
        <v>99</v>
      </c>
      <c r="C97" s="4">
        <v>338500</v>
      </c>
      <c r="E97" s="4">
        <v>228563267830</v>
      </c>
      <c r="G97" s="4">
        <v>226180320172</v>
      </c>
      <c r="I97" s="4">
        <f t="shared" si="2"/>
        <v>2382947658</v>
      </c>
      <c r="K97" s="4">
        <v>338500</v>
      </c>
      <c r="M97" s="4">
        <v>228563267830</v>
      </c>
      <c r="O97" s="4">
        <v>224833958253</v>
      </c>
      <c r="Q97" s="4">
        <f t="shared" si="3"/>
        <v>3729309577</v>
      </c>
    </row>
    <row r="98" spans="1:17">
      <c r="A98" s="1" t="s">
        <v>135</v>
      </c>
      <c r="C98" s="4">
        <v>1829067</v>
      </c>
      <c r="E98" s="4">
        <v>1461020393535</v>
      </c>
      <c r="G98" s="4">
        <v>1441500516200</v>
      </c>
      <c r="I98" s="4">
        <f t="shared" si="2"/>
        <v>19519877335</v>
      </c>
      <c r="K98" s="4">
        <v>1829067</v>
      </c>
      <c r="M98" s="4">
        <v>1461020393535</v>
      </c>
      <c r="O98" s="4">
        <v>1353797803158</v>
      </c>
      <c r="Q98" s="4">
        <f t="shared" si="3"/>
        <v>107222590377</v>
      </c>
    </row>
    <row r="99" spans="1:17">
      <c r="A99" s="1" t="s">
        <v>132</v>
      </c>
      <c r="C99" s="4">
        <v>7588061</v>
      </c>
      <c r="E99" s="4">
        <v>6171813769738</v>
      </c>
      <c r="G99" s="4">
        <v>6087361923444</v>
      </c>
      <c r="I99" s="4">
        <f t="shared" si="2"/>
        <v>84451846294</v>
      </c>
      <c r="K99" s="4">
        <v>7588061</v>
      </c>
      <c r="M99" s="4">
        <v>6171813769738</v>
      </c>
      <c r="O99" s="4">
        <v>5983409516056</v>
      </c>
      <c r="Q99" s="4">
        <f t="shared" si="3"/>
        <v>188404253682</v>
      </c>
    </row>
    <row r="100" spans="1:17">
      <c r="A100" s="1" t="s">
        <v>140</v>
      </c>
      <c r="C100" s="4">
        <v>1669872</v>
      </c>
      <c r="E100" s="4">
        <v>1327814060891</v>
      </c>
      <c r="G100" s="4">
        <v>1313804377707</v>
      </c>
      <c r="I100" s="4">
        <f t="shared" si="2"/>
        <v>14009683184</v>
      </c>
      <c r="K100" s="4">
        <v>1669872</v>
      </c>
      <c r="M100" s="4">
        <v>1327814060891</v>
      </c>
      <c r="O100" s="4">
        <v>1285808116669</v>
      </c>
      <c r="Q100" s="4">
        <f t="shared" si="3"/>
        <v>42005944222</v>
      </c>
    </row>
    <row r="101" spans="1:17">
      <c r="A101" s="1" t="s">
        <v>96</v>
      </c>
      <c r="C101" s="4">
        <v>604259</v>
      </c>
      <c r="E101" s="4">
        <v>423478509721</v>
      </c>
      <c r="G101" s="4">
        <v>418553989704</v>
      </c>
      <c r="I101" s="4">
        <f t="shared" si="2"/>
        <v>4924520017</v>
      </c>
      <c r="K101" s="4">
        <v>604259</v>
      </c>
      <c r="M101" s="4">
        <v>423478509721</v>
      </c>
      <c r="O101" s="4">
        <v>418000361178</v>
      </c>
      <c r="Q101" s="4">
        <f t="shared" si="3"/>
        <v>5478148543</v>
      </c>
    </row>
    <row r="102" spans="1:17">
      <c r="A102" s="1" t="s">
        <v>130</v>
      </c>
      <c r="C102" s="4">
        <v>97800</v>
      </c>
      <c r="E102" s="4">
        <v>80586033170</v>
      </c>
      <c r="G102" s="4">
        <v>79610970344</v>
      </c>
      <c r="I102" s="4">
        <f t="shared" si="2"/>
        <v>975062826</v>
      </c>
      <c r="K102" s="4">
        <v>97800</v>
      </c>
      <c r="M102" s="4">
        <v>80586033170</v>
      </c>
      <c r="O102" s="4">
        <v>78594885719</v>
      </c>
      <c r="Q102" s="4">
        <f t="shared" si="3"/>
        <v>1991147451</v>
      </c>
    </row>
    <row r="103" spans="1:17" ht="22.5" thickBot="1">
      <c r="E103" s="5">
        <f>SUM(E8:E102)</f>
        <v>277451409060768</v>
      </c>
      <c r="G103" s="5">
        <f>SUM(G8:G102)</f>
        <v>276774479196766</v>
      </c>
      <c r="I103" s="5">
        <f>SUM(I8:I102)</f>
        <v>676929864002</v>
      </c>
      <c r="K103" s="5">
        <f>SUM(K8:K102)</f>
        <v>2922700977</v>
      </c>
      <c r="M103" s="5">
        <f>SUM(M8:M102)</f>
        <v>277525244957200</v>
      </c>
      <c r="O103" s="5">
        <f>SUM(O8:O102)</f>
        <v>275429566950771</v>
      </c>
      <c r="Q103" s="5">
        <f>SUM(Q8:Q102)</f>
        <v>2095678006429</v>
      </c>
    </row>
    <row r="104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topLeftCell="A16" workbookViewId="0">
      <selection activeCell="R11" sqref="R11"/>
    </sheetView>
  </sheetViews>
  <sheetFormatPr defaultRowHeight="21.75"/>
  <cols>
    <col min="1" max="1" width="33.140625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5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393</v>
      </c>
      <c r="B3" s="12" t="s">
        <v>393</v>
      </c>
      <c r="C3" s="12" t="s">
        <v>393</v>
      </c>
      <c r="D3" s="12" t="s">
        <v>393</v>
      </c>
      <c r="E3" s="12" t="s">
        <v>393</v>
      </c>
      <c r="F3" s="12" t="s">
        <v>393</v>
      </c>
      <c r="G3" s="12" t="s">
        <v>393</v>
      </c>
      <c r="H3" s="12" t="s">
        <v>393</v>
      </c>
      <c r="I3" s="12" t="s">
        <v>393</v>
      </c>
      <c r="J3" s="12" t="s">
        <v>393</v>
      </c>
      <c r="K3" s="12" t="s">
        <v>393</v>
      </c>
      <c r="L3" s="12" t="s">
        <v>393</v>
      </c>
      <c r="M3" s="12" t="s">
        <v>393</v>
      </c>
      <c r="N3" s="12" t="s">
        <v>393</v>
      </c>
      <c r="O3" s="12" t="s">
        <v>393</v>
      </c>
      <c r="P3" s="12" t="s">
        <v>393</v>
      </c>
      <c r="Q3" s="12" t="s">
        <v>393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2.5">
      <c r="A6" s="11" t="s">
        <v>3</v>
      </c>
      <c r="C6" s="11" t="s">
        <v>395</v>
      </c>
      <c r="D6" s="11" t="s">
        <v>395</v>
      </c>
      <c r="E6" s="11" t="s">
        <v>395</v>
      </c>
      <c r="F6" s="11" t="s">
        <v>395</v>
      </c>
      <c r="G6" s="11" t="s">
        <v>395</v>
      </c>
      <c r="H6" s="11" t="s">
        <v>395</v>
      </c>
      <c r="I6" s="11" t="s">
        <v>395</v>
      </c>
      <c r="K6" s="11" t="s">
        <v>396</v>
      </c>
      <c r="L6" s="11" t="s">
        <v>396</v>
      </c>
      <c r="M6" s="11" t="s">
        <v>396</v>
      </c>
      <c r="N6" s="11" t="s">
        <v>396</v>
      </c>
      <c r="O6" s="11" t="s">
        <v>396</v>
      </c>
      <c r="P6" s="11" t="s">
        <v>396</v>
      </c>
      <c r="Q6" s="11" t="s">
        <v>396</v>
      </c>
    </row>
    <row r="7" spans="1:17" ht="22.5">
      <c r="A7" s="11" t="s">
        <v>3</v>
      </c>
      <c r="C7" s="11" t="s">
        <v>7</v>
      </c>
      <c r="E7" s="11" t="s">
        <v>404</v>
      </c>
      <c r="G7" s="11" t="s">
        <v>405</v>
      </c>
      <c r="I7" s="11" t="s">
        <v>407</v>
      </c>
      <c r="K7" s="11" t="s">
        <v>7</v>
      </c>
      <c r="M7" s="11" t="s">
        <v>404</v>
      </c>
      <c r="O7" s="11" t="s">
        <v>405</v>
      </c>
      <c r="Q7" s="11" t="s">
        <v>407</v>
      </c>
    </row>
    <row r="8" spans="1:17">
      <c r="A8" s="1" t="s">
        <v>16</v>
      </c>
      <c r="C8" s="4">
        <v>115417</v>
      </c>
      <c r="E8" s="4">
        <v>131789486070</v>
      </c>
      <c r="G8" s="4">
        <v>115417</v>
      </c>
      <c r="I8" s="4">
        <v>131789370653</v>
      </c>
      <c r="K8" s="4">
        <v>220932</v>
      </c>
      <c r="M8" s="4">
        <v>239080735284</v>
      </c>
      <c r="O8" s="4">
        <v>220932</v>
      </c>
      <c r="Q8" s="4">
        <v>239080514352</v>
      </c>
    </row>
    <row r="9" spans="1:17">
      <c r="A9" s="1" t="s">
        <v>24</v>
      </c>
      <c r="C9" s="4">
        <v>5000000</v>
      </c>
      <c r="E9" s="4">
        <v>56414793505</v>
      </c>
      <c r="G9" s="4">
        <v>51560860122</v>
      </c>
      <c r="I9" s="4">
        <v>4853933383</v>
      </c>
      <c r="K9" s="4">
        <v>5000000</v>
      </c>
      <c r="M9" s="4">
        <v>56414793505</v>
      </c>
      <c r="O9" s="4">
        <v>51560860122</v>
      </c>
      <c r="Q9" s="4">
        <v>4853933383</v>
      </c>
    </row>
    <row r="10" spans="1:17">
      <c r="A10" s="1" t="s">
        <v>35</v>
      </c>
      <c r="C10" s="4">
        <v>144200000</v>
      </c>
      <c r="E10" s="4">
        <v>697783800000</v>
      </c>
      <c r="G10" s="4">
        <v>697581371337</v>
      </c>
      <c r="I10" s="4">
        <v>202428663</v>
      </c>
      <c r="K10" s="4">
        <v>144200000</v>
      </c>
      <c r="M10" s="4">
        <v>697783800000</v>
      </c>
      <c r="O10" s="4">
        <v>697581371337</v>
      </c>
      <c r="Q10" s="4">
        <v>202428663</v>
      </c>
    </row>
    <row r="11" spans="1:17">
      <c r="A11" s="1" t="s">
        <v>41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0</v>
      </c>
      <c r="Q11" s="4">
        <v>0</v>
      </c>
    </row>
    <row r="12" spans="1:17">
      <c r="A12" s="1" t="s">
        <v>114</v>
      </c>
      <c r="C12" s="4">
        <v>809275</v>
      </c>
      <c r="E12" s="4">
        <v>809275000000</v>
      </c>
      <c r="G12" s="4">
        <v>791011381371</v>
      </c>
      <c r="I12" s="4">
        <v>18263618629</v>
      </c>
      <c r="K12" s="4">
        <v>809275</v>
      </c>
      <c r="M12" s="4">
        <v>809275000000</v>
      </c>
      <c r="O12" s="4">
        <v>791011381371</v>
      </c>
      <c r="Q12" s="4">
        <v>18263618629</v>
      </c>
    </row>
    <row r="13" spans="1:17">
      <c r="A13" s="1" t="s">
        <v>118</v>
      </c>
      <c r="C13" s="4">
        <v>459700</v>
      </c>
      <c r="E13" s="4">
        <v>404238264000</v>
      </c>
      <c r="G13" s="4">
        <v>390748245918</v>
      </c>
      <c r="I13" s="4">
        <v>13490018082</v>
      </c>
      <c r="K13" s="4">
        <v>459700</v>
      </c>
      <c r="M13" s="4">
        <v>404238264000</v>
      </c>
      <c r="O13" s="4">
        <v>390748245918</v>
      </c>
      <c r="Q13" s="4">
        <v>13490018082</v>
      </c>
    </row>
    <row r="14" spans="1:17">
      <c r="A14" s="1" t="s">
        <v>172</v>
      </c>
      <c r="C14" s="4">
        <v>968000</v>
      </c>
      <c r="E14" s="4">
        <v>970344819336</v>
      </c>
      <c r="G14" s="4">
        <v>940850130913</v>
      </c>
      <c r="I14" s="4">
        <v>29494688423</v>
      </c>
      <c r="K14" s="4">
        <v>968000</v>
      </c>
      <c r="M14" s="4">
        <v>970344819336</v>
      </c>
      <c r="O14" s="4">
        <v>940850130913</v>
      </c>
      <c r="Q14" s="4">
        <v>29494688423</v>
      </c>
    </row>
    <row r="15" spans="1:17">
      <c r="A15" s="1" t="s">
        <v>87</v>
      </c>
      <c r="C15" s="4">
        <v>2000000</v>
      </c>
      <c r="E15" s="4">
        <v>1970963750000</v>
      </c>
      <c r="G15" s="4">
        <v>1954247653768</v>
      </c>
      <c r="I15" s="4">
        <v>16716096232</v>
      </c>
      <c r="K15" s="4">
        <v>2000000</v>
      </c>
      <c r="M15" s="4">
        <v>1970963750000</v>
      </c>
      <c r="O15" s="4">
        <v>1954247653768</v>
      </c>
      <c r="Q15" s="4">
        <v>16716096232</v>
      </c>
    </row>
    <row r="16" spans="1:17">
      <c r="A16" s="1" t="s">
        <v>199</v>
      </c>
      <c r="C16" s="4">
        <v>843140</v>
      </c>
      <c r="E16" s="4">
        <v>799971849884</v>
      </c>
      <c r="G16" s="4">
        <v>772740202785</v>
      </c>
      <c r="I16" s="4">
        <v>27231647099</v>
      </c>
      <c r="K16" s="4">
        <v>1043723</v>
      </c>
      <c r="M16" s="4">
        <v>988766373661</v>
      </c>
      <c r="O16" s="4">
        <v>956575091527</v>
      </c>
      <c r="Q16" s="4">
        <v>32191282134</v>
      </c>
    </row>
    <row r="17" spans="1:17">
      <c r="A17" s="1" t="s">
        <v>233</v>
      </c>
      <c r="C17" s="4">
        <v>2533930</v>
      </c>
      <c r="E17" s="4">
        <v>2503724934068</v>
      </c>
      <c r="G17" s="4">
        <v>2376141321335</v>
      </c>
      <c r="I17" s="4">
        <v>127583612733</v>
      </c>
      <c r="K17" s="4">
        <v>2533930</v>
      </c>
      <c r="M17" s="4">
        <v>2503724934068</v>
      </c>
      <c r="O17" s="4">
        <v>2376141321335</v>
      </c>
      <c r="Q17" s="4">
        <v>127583612733</v>
      </c>
    </row>
    <row r="18" spans="1:17">
      <c r="A18" s="1" t="s">
        <v>236</v>
      </c>
      <c r="C18" s="4">
        <v>6739380</v>
      </c>
      <c r="E18" s="4">
        <v>6739380000000</v>
      </c>
      <c r="G18" s="4">
        <v>6310254803710</v>
      </c>
      <c r="I18" s="4">
        <v>429125196290</v>
      </c>
      <c r="K18" s="4">
        <v>6739380</v>
      </c>
      <c r="M18" s="4">
        <v>6739380000000</v>
      </c>
      <c r="O18" s="4">
        <v>6310254803710</v>
      </c>
      <c r="Q18" s="4">
        <v>429125196290</v>
      </c>
    </row>
    <row r="19" spans="1:17">
      <c r="A19" s="1" t="s">
        <v>120</v>
      </c>
      <c r="C19" s="4">
        <v>1856000</v>
      </c>
      <c r="E19" s="4">
        <v>1596143750000</v>
      </c>
      <c r="G19" s="4">
        <v>1544410551772</v>
      </c>
      <c r="I19" s="4">
        <v>51733198228</v>
      </c>
      <c r="K19" s="4">
        <v>1856000</v>
      </c>
      <c r="M19" s="4">
        <v>1596143750000</v>
      </c>
      <c r="O19" s="4">
        <v>1544410551772</v>
      </c>
      <c r="Q19" s="4">
        <v>51733198228</v>
      </c>
    </row>
    <row r="20" spans="1:17">
      <c r="A20" s="1" t="s">
        <v>207</v>
      </c>
      <c r="C20" s="4">
        <v>310000</v>
      </c>
      <c r="E20" s="4">
        <v>304815469857</v>
      </c>
      <c r="G20" s="4">
        <v>280639254807</v>
      </c>
      <c r="I20" s="4">
        <v>24176215050</v>
      </c>
      <c r="K20" s="4">
        <v>1023100</v>
      </c>
      <c r="M20" s="4">
        <v>1004801089167</v>
      </c>
      <c r="O20" s="4">
        <v>926200069658</v>
      </c>
      <c r="Q20" s="4">
        <v>78601019509</v>
      </c>
    </row>
    <row r="21" spans="1:17">
      <c r="A21" s="1" t="s">
        <v>105</v>
      </c>
      <c r="C21" s="4">
        <v>7539733</v>
      </c>
      <c r="E21" s="4">
        <v>7539733000000</v>
      </c>
      <c r="G21" s="4">
        <v>7366188946037</v>
      </c>
      <c r="I21" s="4">
        <v>173544053963</v>
      </c>
      <c r="K21" s="4">
        <v>7539733</v>
      </c>
      <c r="M21" s="4">
        <v>7539733000000</v>
      </c>
      <c r="O21" s="4">
        <v>7366188946037</v>
      </c>
      <c r="Q21" s="4">
        <v>173544053963</v>
      </c>
    </row>
    <row r="22" spans="1:17">
      <c r="A22" s="1" t="s">
        <v>202</v>
      </c>
      <c r="C22" s="4">
        <v>8972933</v>
      </c>
      <c r="E22" s="4">
        <v>8972505883477</v>
      </c>
      <c r="G22" s="4">
        <v>8557427415451</v>
      </c>
      <c r="I22" s="4">
        <v>415078468026</v>
      </c>
      <c r="K22" s="4">
        <v>8972933</v>
      </c>
      <c r="M22" s="4">
        <v>8972505883477</v>
      </c>
      <c r="O22" s="4">
        <v>8557427415451</v>
      </c>
      <c r="Q22" s="4">
        <v>415078468026</v>
      </c>
    </row>
    <row r="23" spans="1:17">
      <c r="A23" s="1" t="s">
        <v>408</v>
      </c>
      <c r="C23" s="4">
        <v>0</v>
      </c>
      <c r="E23" s="4">
        <v>0</v>
      </c>
      <c r="G23" s="4">
        <v>0</v>
      </c>
      <c r="I23" s="4">
        <v>0</v>
      </c>
      <c r="K23" s="4">
        <v>2170925</v>
      </c>
      <c r="M23" s="4">
        <v>2170925000000</v>
      </c>
      <c r="O23" s="4">
        <v>2159639337732</v>
      </c>
      <c r="Q23" s="4">
        <v>11285662268</v>
      </c>
    </row>
    <row r="24" spans="1:17">
      <c r="A24" s="1" t="s">
        <v>403</v>
      </c>
      <c r="C24" s="4">
        <v>0</v>
      </c>
      <c r="E24" s="4">
        <v>0</v>
      </c>
      <c r="G24" s="4">
        <v>0</v>
      </c>
      <c r="I24" s="4">
        <v>0</v>
      </c>
      <c r="K24" s="4">
        <v>763000</v>
      </c>
      <c r="M24" s="4">
        <v>749334175000</v>
      </c>
      <c r="O24" s="4">
        <v>747369201579</v>
      </c>
      <c r="Q24" s="4">
        <v>1964973421</v>
      </c>
    </row>
    <row r="25" spans="1:17">
      <c r="A25" s="1" t="s">
        <v>409</v>
      </c>
      <c r="C25" s="4">
        <v>0</v>
      </c>
      <c r="E25" s="4">
        <v>0</v>
      </c>
      <c r="G25" s="4">
        <v>0</v>
      </c>
      <c r="I25" s="4">
        <v>0</v>
      </c>
      <c r="K25" s="4">
        <v>21152743</v>
      </c>
      <c r="M25" s="4">
        <v>21152743000000</v>
      </c>
      <c r="O25" s="4">
        <v>20693814091295</v>
      </c>
      <c r="Q25" s="4">
        <v>458928908705</v>
      </c>
    </row>
    <row r="26" spans="1:17">
      <c r="A26" s="1" t="s">
        <v>410</v>
      </c>
      <c r="C26" s="4">
        <v>0</v>
      </c>
      <c r="E26" s="4">
        <v>0</v>
      </c>
      <c r="G26" s="4">
        <v>0</v>
      </c>
      <c r="I26" s="4">
        <v>0</v>
      </c>
      <c r="K26" s="4">
        <v>1106461</v>
      </c>
      <c r="M26" s="4">
        <v>1106461000000</v>
      </c>
      <c r="O26" s="4">
        <v>1100874969831</v>
      </c>
      <c r="Q26" s="4">
        <v>5586030169</v>
      </c>
    </row>
    <row r="27" spans="1:17">
      <c r="A27" s="1" t="s">
        <v>411</v>
      </c>
      <c r="C27" s="4">
        <v>0</v>
      </c>
      <c r="E27" s="4">
        <v>0</v>
      </c>
      <c r="G27" s="4">
        <v>0</v>
      </c>
      <c r="I27" s="4">
        <v>0</v>
      </c>
      <c r="K27" s="4">
        <v>2610260</v>
      </c>
      <c r="M27" s="4">
        <v>2610260000000</v>
      </c>
      <c r="O27" s="4">
        <v>2553699678552</v>
      </c>
      <c r="Q27" s="4">
        <v>56560321448</v>
      </c>
    </row>
    <row r="28" spans="1:17">
      <c r="A28" s="1" t="s">
        <v>412</v>
      </c>
      <c r="C28" s="4">
        <v>0</v>
      </c>
      <c r="E28" s="4">
        <v>0</v>
      </c>
      <c r="G28" s="4">
        <v>0</v>
      </c>
      <c r="I28" s="4">
        <v>0</v>
      </c>
      <c r="K28" s="4">
        <v>7760463</v>
      </c>
      <c r="M28" s="4">
        <v>7760463000000</v>
      </c>
      <c r="O28" s="4">
        <v>7590001266875</v>
      </c>
      <c r="Q28" s="4">
        <v>170461733125</v>
      </c>
    </row>
    <row r="29" spans="1:17">
      <c r="A29" s="1" t="s">
        <v>413</v>
      </c>
      <c r="C29" s="4">
        <v>0</v>
      </c>
      <c r="E29" s="4">
        <v>0</v>
      </c>
      <c r="G29" s="4">
        <v>0</v>
      </c>
      <c r="I29" s="4">
        <v>0</v>
      </c>
      <c r="K29" s="4">
        <v>3438644</v>
      </c>
      <c r="M29" s="4">
        <v>3438644000000</v>
      </c>
      <c r="O29" s="4">
        <v>3394645150490</v>
      </c>
      <c r="Q29" s="4">
        <v>43998849510</v>
      </c>
    </row>
    <row r="30" spans="1:17">
      <c r="A30" s="1" t="s">
        <v>169</v>
      </c>
      <c r="C30" s="4">
        <v>0</v>
      </c>
      <c r="E30" s="4">
        <v>0</v>
      </c>
      <c r="G30" s="4">
        <v>0</v>
      </c>
      <c r="I30" s="4">
        <v>0</v>
      </c>
      <c r="K30" s="4">
        <v>500000</v>
      </c>
      <c r="M30" s="4">
        <v>492111875000</v>
      </c>
      <c r="O30" s="4">
        <v>493543940331</v>
      </c>
      <c r="Q30" s="4">
        <v>-1432065331</v>
      </c>
    </row>
    <row r="31" spans="1:17" ht="22.5" thickBot="1">
      <c r="E31" s="5">
        <f>SUM(E8:E30)</f>
        <v>33497084800197</v>
      </c>
      <c r="G31" s="5">
        <f>SUM(G8:G30)</f>
        <v>32033802254743</v>
      </c>
      <c r="I31" s="5">
        <f>SUM(I8:I30)</f>
        <v>1463282545454</v>
      </c>
      <c r="M31" s="5">
        <f>SUM(M8:M30)</f>
        <v>73974098242498</v>
      </c>
      <c r="O31" s="5">
        <f>SUM(O8:O30)</f>
        <v>71596785700536</v>
      </c>
      <c r="Q31" s="5">
        <f>SUM(Q8:Q30)</f>
        <v>2377312541962</v>
      </c>
    </row>
    <row r="32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2023-12-26T14:54:18Z</dcterms:created>
  <dcterms:modified xsi:type="dcterms:W3CDTF">2023-12-31T10:03:45Z</dcterms:modified>
</cp:coreProperties>
</file>