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9A9EB83D-2278-4720-9C93-E5A603F6ED43}" xr6:coauthVersionLast="47" xr6:coauthVersionMax="47" xr10:uidLastSave="{00000000-0000-0000-0000-000000000000}"/>
  <bookViews>
    <workbookView xWindow="-120" yWindow="-120" windowWidth="29040" windowHeight="15840" firstSheet="8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8" hidden="1">'درآمد ناشی از تغییر قیمت اوراق'!$A$6:$I$98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8" i="15"/>
  <c r="E9" i="15"/>
  <c r="E7" i="15"/>
  <c r="C10" i="15"/>
  <c r="E10" i="15" s="1"/>
  <c r="E11" i="15" s="1"/>
  <c r="C9" i="15"/>
  <c r="C8" i="15"/>
  <c r="C7" i="15"/>
  <c r="K55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8" i="13"/>
  <c r="G55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8" i="13"/>
  <c r="Q106" i="12"/>
  <c r="Q101" i="12"/>
  <c r="Q102" i="12"/>
  <c r="Q103" i="12"/>
  <c r="Q104" i="12"/>
  <c r="Q10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8" i="12"/>
  <c r="O106" i="12"/>
  <c r="M106" i="12"/>
  <c r="K106" i="12"/>
  <c r="I106" i="12"/>
  <c r="I101" i="12"/>
  <c r="I102" i="12"/>
  <c r="I103" i="12"/>
  <c r="I104" i="12"/>
  <c r="I105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8" i="12"/>
  <c r="G106" i="12"/>
  <c r="E106" i="12"/>
  <c r="C106" i="12"/>
  <c r="U39" i="11"/>
  <c r="U34" i="11"/>
  <c r="U35" i="11"/>
  <c r="U36" i="11"/>
  <c r="U37" i="11"/>
  <c r="U3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8" i="11"/>
  <c r="S3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8" i="11"/>
  <c r="I9" i="11"/>
  <c r="I10" i="11"/>
  <c r="I11" i="11"/>
  <c r="I39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8" i="11"/>
  <c r="Q39" i="11"/>
  <c r="M39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C39" i="11"/>
  <c r="G39" i="11"/>
  <c r="E12" i="11"/>
  <c r="E13" i="11"/>
  <c r="E14" i="11"/>
  <c r="E39" i="11" s="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Q45" i="10"/>
  <c r="O45" i="10"/>
  <c r="M45" i="10"/>
  <c r="I45" i="10"/>
  <c r="G45" i="10"/>
  <c r="E45" i="10"/>
  <c r="Q8" i="10"/>
  <c r="Q98" i="9"/>
  <c r="O98" i="9"/>
  <c r="M98" i="9"/>
  <c r="E98" i="9"/>
  <c r="G98" i="9"/>
  <c r="I98" i="9"/>
  <c r="I26" i="9"/>
  <c r="I27" i="9"/>
  <c r="I16" i="9"/>
  <c r="I8" i="9"/>
  <c r="I22" i="9"/>
  <c r="Q27" i="9"/>
  <c r="Q16" i="9"/>
  <c r="Q26" i="9"/>
  <c r="Q8" i="9"/>
  <c r="Q22" i="9"/>
  <c r="S51" i="6"/>
  <c r="I57" i="4"/>
  <c r="K58" i="4"/>
  <c r="AK84" i="3"/>
  <c r="Y33" i="1" l="1"/>
  <c r="C11" i="15"/>
  <c r="I55" i="13"/>
  <c r="E55" i="13"/>
  <c r="O39" i="11"/>
  <c r="S116" i="7"/>
  <c r="Q116" i="7"/>
  <c r="O116" i="7"/>
  <c r="M116" i="7"/>
  <c r="K116" i="7"/>
  <c r="I116" i="7"/>
  <c r="G116" i="7"/>
  <c r="Q51" i="6"/>
  <c r="O51" i="6"/>
  <c r="M51" i="6"/>
  <c r="K51" i="6"/>
  <c r="AI84" i="3"/>
  <c r="AG84" i="3"/>
  <c r="AA84" i="3"/>
  <c r="W84" i="3"/>
  <c r="S84" i="3"/>
  <c r="Q84" i="3"/>
  <c r="W33" i="1"/>
  <c r="U33" i="1"/>
  <c r="O33" i="1"/>
  <c r="K33" i="1"/>
  <c r="G33" i="1"/>
  <c r="E33" i="1"/>
  <c r="K11" i="11" l="1"/>
  <c r="K34" i="11"/>
  <c r="K35" i="11"/>
  <c r="K36" i="11"/>
  <c r="K37" i="11"/>
  <c r="K10" i="11"/>
  <c r="K18" i="11"/>
  <c r="K8" i="11"/>
  <c r="K38" i="11"/>
  <c r="K25" i="11"/>
  <c r="K13" i="11"/>
  <c r="K27" i="11"/>
  <c r="K32" i="11"/>
  <c r="K31" i="11"/>
  <c r="K19" i="11"/>
  <c r="K20" i="11"/>
  <c r="K9" i="11"/>
  <c r="K24" i="11"/>
  <c r="K12" i="11"/>
  <c r="K23" i="11"/>
  <c r="K33" i="11"/>
  <c r="K17" i="11"/>
  <c r="K26" i="11"/>
  <c r="K16" i="11"/>
  <c r="K15" i="11"/>
  <c r="K28" i="11"/>
  <c r="K22" i="11"/>
  <c r="K21" i="11"/>
  <c r="K29" i="11"/>
  <c r="K30" i="11"/>
  <c r="K14" i="11"/>
  <c r="K39" i="11" l="1"/>
</calcChain>
</file>

<file path=xl/sharedStrings.xml><?xml version="1.0" encoding="utf-8"?>
<sst xmlns="http://schemas.openxmlformats.org/spreadsheetml/2006/main" count="2610" uniqueCount="483">
  <si>
    <t>صندوق سرمایه‌گذاری ثابت حامی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</si>
  <si>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</si>
  <si>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</si>
  <si>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</si>
  <si>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</si>
  <si>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</si>
  <si>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</si>
  <si>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</si>
  <si>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</si>
  <si>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</si>
  <si>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</si>
  <si>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</si>
  <si>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</si>
  <si>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</si>
  <si>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</si>
  <si>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</si>
  <si>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</si>
  <si>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ح. مبین انرژی خلیج فارس</t>
  </si>
  <si>
    <t>سرمایه گذاری صدرتامین</t>
  </si>
  <si>
    <t>سرمایه‌گذاری‌بهمن‌</t>
  </si>
  <si>
    <t>صبا فولاد خلیج فارس</t>
  </si>
  <si>
    <t>صندوق رشد داده محور توانا</t>
  </si>
  <si>
    <t>صندوق س ثروت پویا-بخشی</t>
  </si>
  <si>
    <t>صندوق س جاویدان سهام مانی-سهام</t>
  </si>
  <si>
    <t>صندوق س شاخصی آرام مفید</t>
  </si>
  <si>
    <t>صندوق س صنایع مفید- بخشی</t>
  </si>
  <si>
    <t>صندوق س. اهرمی مفید-س -واحد عادی</t>
  </si>
  <si>
    <t>صندوق س. اهرمی موج فیروزه-س -واحد عادی</t>
  </si>
  <si>
    <t>صندوق س.توسعه اندوخته آینده-س</t>
  </si>
  <si>
    <t>صندوق سرمایه گذاری آوای سهام کیان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</si>
  <si>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</si>
  <si>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</si>
  <si>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</si>
  <si>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</si>
  <si>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</si>
  <si>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</si>
  <si>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</si>
  <si>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مبین انرژی خلیج فارس</t>
  </si>
  <si>
    <t>امتیازتسهیلات مسکن سال1402</t>
  </si>
  <si>
    <t/>
  </si>
  <si>
    <t>تعداد اوراق تبعی</t>
  </si>
  <si>
    <t>قیمت اعمال</t>
  </si>
  <si>
    <t>تاریخ اعمال</t>
  </si>
  <si>
    <t>نرخ موثر</t>
  </si>
  <si>
    <t>اختیارف ت وبصادر-2498-03/05/02</t>
  </si>
  <si>
    <t>1403/05/02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</si>
  <si>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</si>
  <si>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</si>
  <si>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</si>
  <si>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</si>
  <si>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</si>
  <si>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</si>
  <si>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</si>
  <si>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</si>
  <si>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</si>
  <si>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</si>
  <si>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</si>
  <si>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</si>
  <si>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</si>
  <si>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</si>
  <si>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موازی استاندارد سنگ آهن</t>
  </si>
  <si>
    <t>1402/10/19</t>
  </si>
  <si>
    <t>1404/10/19</t>
  </si>
  <si>
    <t>سلف موازی پنتان پتروکنگان032</t>
  </si>
  <si>
    <t>1401/09/01</t>
  </si>
  <si>
    <t>1403/09/01</t>
  </si>
  <si>
    <t>اجاره انرژی پاسارگاد14040302</t>
  </si>
  <si>
    <t>1400/03/02</t>
  </si>
  <si>
    <t>1404/03/01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</si>
  <si>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</si>
  <si>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</si>
  <si>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</si>
  <si>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</si>
  <si>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</si>
  <si>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</si>
  <si>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</si>
  <si>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</si>
  <si>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</si>
  <si>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</si>
  <si>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</si>
  <si>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</si>
  <si>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مهرآیندگان لوتوس0311</t>
  </si>
  <si>
    <t>1399/11/13</t>
  </si>
  <si>
    <t>1403/11/13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</si>
  <si>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</si>
  <si>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</si>
  <si>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</si>
  <si>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</si>
  <si>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</si>
  <si>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</si>
  <si>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</si>
  <si>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</si>
  <si>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</si>
  <si>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</si>
  <si>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</si>
  <si>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</si>
  <si>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</si>
  <si>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</si>
  <si>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</si>
  <si>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</si>
  <si>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</si>
  <si>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</si>
  <si>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</si>
  <si>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</si>
  <si>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</si>
  <si>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</si>
  <si>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</si>
  <si>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</si>
  <si>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</si>
  <si>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</si>
  <si>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</si>
  <si>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</si>
  <si>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</si>
  <si>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</si>
  <si>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</si>
  <si>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</si>
  <si>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</si>
  <si>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</si>
  <si>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0.47%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</si>
  <si>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</si>
  <si>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</si>
  <si>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</si>
  <si>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</si>
  <si>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</si>
  <si>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</si>
  <si>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</si>
  <si>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</si>
  <si>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</si>
  <si>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</si>
  <si>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</si>
  <si>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</si>
  <si>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</si>
  <si>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</si>
  <si>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</si>
  <si>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</si>
  <si>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</si>
  <si>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</si>
  <si>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</si>
  <si>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</si>
  <si>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</si>
  <si>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</si>
  <si>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</si>
  <si>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</si>
  <si>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</si>
  <si>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</si>
  <si>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</si>
  <si>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</si>
  <si>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</si>
  <si>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</si>
  <si>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</si>
  <si>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</si>
  <si>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</si>
  <si>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</si>
  <si>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</si>
  <si>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</si>
  <si>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</si>
  <si>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</si>
  <si>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</si>
  <si>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</si>
  <si>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</si>
  <si>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</si>
  <si>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</si>
  <si>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</si>
  <si>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</si>
  <si>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</si>
  <si>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</si>
  <si>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</si>
  <si>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</si>
  <si>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</si>
  <si>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سایپا038-3ماهه 18%</t>
  </si>
  <si>
    <t>1399/08/21</t>
  </si>
  <si>
    <t>صکوک مرابحه سایپا308-3ماهه 18%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</si>
  <si>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</si>
  <si>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</si>
  <si>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</si>
  <si>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</si>
  <si>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</si>
  <si>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</si>
  <si>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</si>
  <si>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</si>
  <si>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</si>
  <si>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</si>
  <si>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</si>
  <si>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</si>
  <si>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گام بانک ملت0211</t>
  </si>
  <si>
    <t>1402/02/16</t>
  </si>
  <si>
    <t>مرابحه تجارت کوشش سپاهان060604</t>
  </si>
  <si>
    <t>1402/06/04</t>
  </si>
  <si>
    <t>1406/06/04</t>
  </si>
  <si>
    <t>مرابحه شهر فرش-مفید060921</t>
  </si>
  <si>
    <t>1402/09/21</t>
  </si>
  <si>
    <t>1406/09/21</t>
  </si>
  <si>
    <t>مرابحه عام دولت100-ش.خ021127</t>
  </si>
  <si>
    <t>1400/11/27</t>
  </si>
  <si>
    <t>1402/11/27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</si>
  <si>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</si>
  <si>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</si>
  <si>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</si>
  <si>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</si>
  <si>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</si>
  <si>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</si>
  <si>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دولت114-ش.خ021229</t>
  </si>
  <si>
    <t>1401/06/29</t>
  </si>
  <si>
    <t>1402/12/29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</si>
  <si>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</si>
  <si>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</si>
  <si>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</si>
  <si>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</si>
  <si>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</si>
  <si>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</si>
  <si>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</si>
  <si>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</si>
  <si>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</si>
  <si>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</si>
  <si>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</si>
  <si>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</si>
  <si>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</si>
  <si>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</si>
  <si>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</si>
  <si>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</si>
  <si>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دولت3-ش.خ0211</t>
  </si>
  <si>
    <t>1399/03/13</t>
  </si>
  <si>
    <t>1402/11/13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</si>
  <si>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</si>
  <si>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</si>
  <si>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</si>
  <si>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</si>
  <si>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</si>
  <si>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</si>
  <si>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</si>
  <si>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</si>
  <si>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</si>
  <si>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</si>
  <si>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</si>
  <si>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</si>
  <si>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</si>
  <si>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</si>
  <si>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</si>
  <si>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</si>
  <si>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ماموت خودرو050722</t>
  </si>
  <si>
    <t>1402/07/22</t>
  </si>
  <si>
    <t>1405/07/22</t>
  </si>
  <si>
    <t>اسنادخزانه-م1بودجه02-050325</t>
  </si>
  <si>
    <t>1402/06/19</t>
  </si>
  <si>
    <t>1405/03/25</t>
  </si>
  <si>
    <t>اسنادخزانه-م2بودجه02-050923</t>
  </si>
  <si>
    <t>1405/09/23</t>
  </si>
  <si>
    <t>مرابحه اورند پیشرو-مفید051118</t>
  </si>
  <si>
    <t>1402/11/18</t>
  </si>
  <si>
    <t>1405/11/18</t>
  </si>
  <si>
    <t>صکوک مرابحه دعبید12-3ماهه18%</t>
  </si>
  <si>
    <t>1400/12/25</t>
  </si>
  <si>
    <t>1404/12/24</t>
  </si>
  <si>
    <t>سلف شیر فرادما کاله</t>
  </si>
  <si>
    <t>1402/11/08</t>
  </si>
  <si>
    <t>1404/05/08</t>
  </si>
  <si>
    <t>سلف شیرفرادما سولیکو کاله</t>
  </si>
  <si>
    <t>مرابحه کرمان موتور14030915</t>
  </si>
  <si>
    <t>1400/09/15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</si>
  <si>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</si>
  <si>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</si>
  <si>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</si>
  <si>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</si>
  <si>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</si>
  <si>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-0.10%</t>
  </si>
  <si>
    <t>5.12%</t>
  </si>
  <si>
    <t>-5.08%</t>
  </si>
  <si>
    <t>-1.86%</t>
  </si>
  <si>
    <t>-5.54%</t>
  </si>
  <si>
    <t>5.61%</t>
  </si>
  <si>
    <t>-4.22%</t>
  </si>
  <si>
    <t>-5.22%</t>
  </si>
  <si>
    <t>-8.36%</t>
  </si>
  <si>
    <t>-8.23%</t>
  </si>
  <si>
    <t>-0.26%</t>
  </si>
  <si>
    <t>-10.00%</t>
  </si>
  <si>
    <t>-6.80%</t>
  </si>
  <si>
    <t>-5.74%</t>
  </si>
  <si>
    <t>-1.82%</t>
  </si>
  <si>
    <t>-1.84%</t>
  </si>
  <si>
    <t>-2.17%</t>
  </si>
  <si>
    <t>-5.69%</t>
  </si>
  <si>
    <t>-1.35%</t>
  </si>
  <si>
    <t>-1.71%</t>
  </si>
  <si>
    <t>-7.98%</t>
  </si>
  <si>
    <t>-5.92%</t>
  </si>
  <si>
    <t>0.61%</t>
  </si>
  <si>
    <t>-3.52%</t>
  </si>
  <si>
    <t>2.44%</t>
  </si>
  <si>
    <t>-1.85%</t>
  </si>
  <si>
    <t>-7.87%</t>
  </si>
  <si>
    <t>-0.88%</t>
  </si>
  <si>
    <t>-6.60%</t>
  </si>
  <si>
    <t>-0.25%</t>
  </si>
  <si>
    <t>-4.21%</t>
  </si>
  <si>
    <t>-6.58%</t>
  </si>
  <si>
    <t>-8.86%</t>
  </si>
  <si>
    <t>-5.04%</t>
  </si>
  <si>
    <t>2.99%</t>
  </si>
  <si>
    <t>-4.37%</t>
  </si>
  <si>
    <t>-1.76%</t>
  </si>
  <si>
    <t>0.34%</t>
  </si>
  <si>
    <t>1.10%</t>
  </si>
  <si>
    <t>-1.77%</t>
  </si>
  <si>
    <t>-2.90%</t>
  </si>
  <si>
    <t>-4.81%</t>
  </si>
  <si>
    <t>-9.69%</t>
  </si>
  <si>
    <t>-7.94%</t>
  </si>
  <si>
    <t>-9.60%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</si>
  <si>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</si>
  <si>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</si>
  <si>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</si>
  <si>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</si>
  <si>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</si>
  <si>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</si>
  <si>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</si>
  <si>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</si>
  <si>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</si>
  <si>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</si>
  <si>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</si>
  <si>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</si>
  <si>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</si>
  <si>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</si>
  <si>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</si>
  <si>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</si>
  <si>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</si>
  <si>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</si>
  <si>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</si>
  <si>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بانک مسکن شهرک راه آهن</t>
  </si>
  <si>
    <t>5600928334996</t>
  </si>
  <si>
    <t>سپرده بلند مدت</t>
  </si>
  <si>
    <t>1402/06/05</t>
  </si>
  <si>
    <t>420221709157</t>
  </si>
  <si>
    <t>بانک مسکن نیاوران</t>
  </si>
  <si>
    <t>5600928335100</t>
  </si>
  <si>
    <t>1402/06/08</t>
  </si>
  <si>
    <t>5600928335134</t>
  </si>
  <si>
    <t>1402/06/12</t>
  </si>
  <si>
    <t>بانک مسکن شهید قندی</t>
  </si>
  <si>
    <t>5600928335183</t>
  </si>
  <si>
    <t>1402/06/13</t>
  </si>
  <si>
    <t>بانک مسکن کریم خان زند</t>
  </si>
  <si>
    <t>5600928335332</t>
  </si>
  <si>
    <t>1402/06/29</t>
  </si>
  <si>
    <t>207110144221441</t>
  </si>
  <si>
    <t>حساب جاری</t>
  </si>
  <si>
    <t>1402/08/24</t>
  </si>
  <si>
    <t>207307144221441</t>
  </si>
  <si>
    <t>1402/08/30</t>
  </si>
  <si>
    <t>بانک ملت مستقل مرکزی</t>
  </si>
  <si>
    <t>9975234530</t>
  </si>
  <si>
    <t>207307144221442</t>
  </si>
  <si>
    <t>بانک تجارت کار</t>
  </si>
  <si>
    <t>11146716</t>
  </si>
  <si>
    <t>1402/09/11</t>
  </si>
  <si>
    <t>بانک تجارت 096</t>
  </si>
  <si>
    <t>6153757184</t>
  </si>
  <si>
    <t>6153757214</t>
  </si>
  <si>
    <t>1402/09/15</t>
  </si>
  <si>
    <t>6153757303</t>
  </si>
  <si>
    <t>1402/09/25</t>
  </si>
  <si>
    <t>9008657064</t>
  </si>
  <si>
    <t>1402/09/27</t>
  </si>
  <si>
    <t>9011386883</t>
  </si>
  <si>
    <t>1402/09/30</t>
  </si>
  <si>
    <t>9012936873</t>
  </si>
  <si>
    <t>1402/10/02</t>
  </si>
  <si>
    <t>6153757397</t>
  </si>
  <si>
    <t>1402/10/03</t>
  </si>
  <si>
    <t>6153757443</t>
  </si>
  <si>
    <t>1402/10/05</t>
  </si>
  <si>
    <t>6153757486</t>
  </si>
  <si>
    <t>1402/10/06</t>
  </si>
  <si>
    <t>0479601514842</t>
  </si>
  <si>
    <t>1402/10/09</t>
  </si>
  <si>
    <t>بانک خاورمیانه آفریقا</t>
  </si>
  <si>
    <t>100960935000000380</t>
  </si>
  <si>
    <t>1402/10/10</t>
  </si>
  <si>
    <t>100960935000000379</t>
  </si>
  <si>
    <t>100960935000000378</t>
  </si>
  <si>
    <t>207307144221443</t>
  </si>
  <si>
    <t>0479601594164</t>
  </si>
  <si>
    <t>1402/10/11</t>
  </si>
  <si>
    <t>بانک پاسارگاد آفریقا</t>
  </si>
  <si>
    <t>207.307.14422144.4</t>
  </si>
  <si>
    <t>بانک اقتصاد نوین اقدسیه</t>
  </si>
  <si>
    <t>1-34463344-850-216</t>
  </si>
  <si>
    <t>1402/10/23</t>
  </si>
  <si>
    <t>207307144221445</t>
  </si>
  <si>
    <t>بانک اقتصاد نوین حافظ</t>
  </si>
  <si>
    <t>106-283-34463344-1</t>
  </si>
  <si>
    <t>1402/10/25</t>
  </si>
  <si>
    <t>216-283-34463344-1</t>
  </si>
  <si>
    <t>9045616773</t>
  </si>
  <si>
    <t>بانک مسکن دانشگاه امیر کبیر</t>
  </si>
  <si>
    <t>5600877333684</t>
  </si>
  <si>
    <t>216283344633442</t>
  </si>
  <si>
    <t>0479601946755</t>
  </si>
  <si>
    <t>1402/11/24</t>
  </si>
  <si>
    <t>216-283-34463344-3</t>
  </si>
  <si>
    <t>1402/11/25</t>
  </si>
  <si>
    <t>106-283-34463344-2</t>
  </si>
  <si>
    <t>0479601991067</t>
  </si>
  <si>
    <t>216283344633444</t>
  </si>
  <si>
    <t>207307144221446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</si>
  <si>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</si>
  <si>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</si>
  <si>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</si>
  <si>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</si>
  <si>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</si>
  <si>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</si>
  <si>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</si>
  <si>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</si>
  <si>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</si>
  <si>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ت. انرژی تدبیر14051013</t>
  </si>
  <si>
    <t>1405/10/13</t>
  </si>
  <si>
    <t>اجاره صبا تامین دماوند14050809</t>
  </si>
  <si>
    <t>1405/08/09</t>
  </si>
  <si>
    <t>صکوک مرابحه صایپا049-3ماهه 18%</t>
  </si>
  <si>
    <t>مرابحه عام دولتی65-ش.خ0210</t>
  </si>
  <si>
    <t>1402/10/16</t>
  </si>
  <si>
    <t>مرابحه عام دولتی6-ش.خ0210</t>
  </si>
  <si>
    <t>مرابحه عام دولت5-ش.خ 0209</t>
  </si>
  <si>
    <t>بانک ملت 63529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</si>
  <si>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</si>
  <si>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</si>
  <si>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</si>
  <si>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</si>
  <si>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</si>
  <si>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</si>
  <si>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</si>
  <si>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</si>
  <si>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</si>
  <si>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</si>
  <si>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ح . صبا فولاد خلیج فارس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</si>
  <si>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</si>
  <si>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</si>
  <si>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</si>
  <si>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</si>
  <si>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</si>
  <si>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اسنادخزانه-م21بودجه98-020906</t>
  </si>
  <si>
    <t>اسنادخزانه-م20بودجه98-020806</t>
  </si>
  <si>
    <t>اسنادخزانه-م10بودجه99-020807</t>
  </si>
  <si>
    <t>اسنادخزانه-م11بودجه99-020906</t>
  </si>
  <si>
    <t>اسنادخزانه-م14بودجه99-021025</t>
  </si>
  <si>
    <t>اسنادخزانه-م3بودجه00-030418</t>
  </si>
  <si>
    <t>گام بانک پارسیان0210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</si>
  <si>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</si>
  <si>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</si>
  <si>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</si>
  <si>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</si>
  <si>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</si>
  <si>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</si>
  <si>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</si>
  <si>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</si>
  <si>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</si>
  <si>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</si>
  <si>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207-433-14422144-1</t>
  </si>
  <si>
    <t>207-9012-14422144-2</t>
  </si>
  <si>
    <t>5600928334988</t>
  </si>
  <si>
    <t>100960935000000270</t>
  </si>
  <si>
    <t>100960935000000310</t>
  </si>
  <si>
    <t>9981917521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</si>
  <si>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</si>
  <si>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</si>
  <si>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</si>
  <si>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</si>
  <si>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</si>
  <si>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 xml:space="preserve"> اوراق گام بانک ملت0208</t>
  </si>
  <si>
    <t xml:space="preserve"> اوراق امتیازتسهیلات مسکن سال1402</t>
  </si>
  <si>
    <t>نرخ ترجیحی نماد هبهمن3071</t>
  </si>
  <si>
    <t xml:space="preserve"> اوراق سلف آهن اسفنجی فولاد شادگان</t>
  </si>
  <si>
    <t xml:space="preserve"> اوراق سلف سلف موازی استاندارد سنگ آهن</t>
  </si>
  <si>
    <t>درآمد حاصل از تقسیم سود صندوق امید توسعه</t>
  </si>
  <si>
    <t>پالایش نفت تهران</t>
  </si>
  <si>
    <t>درآمد ناشی از تعهد پذیره نویسی-عکاله11</t>
  </si>
  <si>
    <t>درآمد ناشی از تعهد پذیره نویسی-عکاله31</t>
  </si>
  <si>
    <t>درآمد ناشی از تعهد پذیره نویسی- اورند پیشرو0521</t>
  </si>
  <si>
    <t>درآمد ناشی از تعهد پذیره نویسی-شهرفرش</t>
  </si>
  <si>
    <t xml:space="preserve"> سایر درآمدهای تنزیل سود بانک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</si>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</sst>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topLeftCell="D22" workbookViewId="0">
      <selection activeCell="Y36" sqref="Y36"/>
    </sheetView>
  </sheetViews>
  <sheetFormatPr defaultRowHeight="21.75"/>
  <cols>
    <col min="1" max="1" width="45.8554687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3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18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</row>
    <row r="3" spans="1:25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</row>
    <row r="4" spans="1:25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</row>
    <row r="6" spans="1:25" ht="22.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>
      <c r="A7" s="11" t="s">
        <v>3</v>
      </c>
      <c r="C7" s="11" t="s">
        <v>7</v>
      </c>
      <c r="E7" s="11" t="s">
        <v>8</v>
      </c>
      <c r="G7" s="11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 ht="22.5">
      <c r="A9" s="2" t="s">
        <v>15</v>
      </c>
      <c r="C9" s="3">
        <v>24102426</v>
      </c>
      <c r="E9" s="3">
        <v>164422979376</v>
      </c>
      <c r="G9" s="3">
        <v>277167398055.03998</v>
      </c>
      <c r="I9" s="3">
        <v>0</v>
      </c>
      <c r="K9" s="3">
        <v>0</v>
      </c>
      <c r="M9" s="3">
        <v>0</v>
      </c>
      <c r="O9" s="3">
        <v>0</v>
      </c>
      <c r="Q9" s="3">
        <v>24102426</v>
      </c>
      <c r="S9" s="3">
        <v>11750</v>
      </c>
      <c r="U9" s="3">
        <v>164422979376</v>
      </c>
      <c r="W9" s="3">
        <v>281722917573.24597</v>
      </c>
      <c r="Y9" s="5">
        <v>7.2387545052130756E-4</v>
      </c>
    </row>
    <row r="10" spans="1:25" ht="22.5">
      <c r="A10" s="2" t="s">
        <v>16</v>
      </c>
      <c r="C10" s="3">
        <v>1010898690</v>
      </c>
      <c r="E10" s="3">
        <v>1993355590016</v>
      </c>
      <c r="G10" s="3">
        <v>2223411916455.23</v>
      </c>
      <c r="I10" s="3">
        <v>0</v>
      </c>
      <c r="K10" s="3">
        <v>0</v>
      </c>
      <c r="M10" s="3">
        <v>0</v>
      </c>
      <c r="O10" s="3">
        <v>0</v>
      </c>
      <c r="Q10" s="3">
        <v>1010898690</v>
      </c>
      <c r="S10" s="3">
        <v>2256</v>
      </c>
      <c r="U10" s="3">
        <v>1993355590016</v>
      </c>
      <c r="W10" s="3">
        <v>2268664533479.4199</v>
      </c>
      <c r="Y10" s="5">
        <v>5.8292402173037933E-3</v>
      </c>
    </row>
    <row r="11" spans="1:25" ht="22.5">
      <c r="A11" s="2" t="s">
        <v>17</v>
      </c>
      <c r="C11" s="3">
        <v>21224062</v>
      </c>
      <c r="E11" s="3">
        <v>172615296246</v>
      </c>
      <c r="G11" s="3">
        <v>142935704628.159</v>
      </c>
      <c r="I11" s="3">
        <v>0</v>
      </c>
      <c r="K11" s="3">
        <v>0</v>
      </c>
      <c r="M11" s="3">
        <v>-21224062</v>
      </c>
      <c r="O11" s="3">
        <v>0</v>
      </c>
      <c r="Q11" s="3">
        <v>0</v>
      </c>
      <c r="S11" s="3">
        <v>0</v>
      </c>
      <c r="U11" s="3">
        <v>0</v>
      </c>
      <c r="W11" s="3">
        <v>0</v>
      </c>
      <c r="Y11" s="5">
        <v>0</v>
      </c>
    </row>
    <row r="12" spans="1:25" ht="22.5">
      <c r="A12" s="2" t="s">
        <v>18</v>
      </c>
      <c r="C12" s="3">
        <v>15399728</v>
      </c>
      <c r="E12" s="3">
        <v>86565941070</v>
      </c>
      <c r="G12" s="3">
        <v>134043159442.64</v>
      </c>
      <c r="I12" s="3">
        <v>0</v>
      </c>
      <c r="K12" s="3">
        <v>0</v>
      </c>
      <c r="M12" s="3">
        <v>0</v>
      </c>
      <c r="O12" s="3">
        <v>0</v>
      </c>
      <c r="Q12" s="3">
        <v>15399728</v>
      </c>
      <c r="S12" s="3">
        <v>8360</v>
      </c>
      <c r="U12" s="3">
        <v>86565941070</v>
      </c>
      <c r="W12" s="3">
        <v>128068664336.054</v>
      </c>
      <c r="Y12" s="5">
        <v>3.2906716603849014E-4</v>
      </c>
    </row>
    <row r="13" spans="1:25" ht="22.5">
      <c r="A13" s="2" t="s">
        <v>19</v>
      </c>
      <c r="C13" s="3">
        <v>581000000</v>
      </c>
      <c r="E13" s="3">
        <v>2498687507250</v>
      </c>
      <c r="G13" s="3">
        <v>2629151558068</v>
      </c>
      <c r="I13" s="3">
        <v>0</v>
      </c>
      <c r="K13" s="3">
        <v>0</v>
      </c>
      <c r="M13" s="3">
        <v>0</v>
      </c>
      <c r="O13" s="3">
        <v>0</v>
      </c>
      <c r="Q13" s="3">
        <v>581000000</v>
      </c>
      <c r="S13" s="3">
        <v>4633</v>
      </c>
      <c r="U13" s="3">
        <v>2498687507250</v>
      </c>
      <c r="W13" s="3">
        <v>2677700410756</v>
      </c>
      <c r="Y13" s="5">
        <v>6.8802410818890507E-3</v>
      </c>
    </row>
    <row r="14" spans="1:25" ht="22.5">
      <c r="A14" s="2" t="s">
        <v>20</v>
      </c>
      <c r="C14" s="3">
        <v>144200000</v>
      </c>
      <c r="E14" s="3">
        <v>697783800000</v>
      </c>
      <c r="G14" s="3">
        <v>743050914032</v>
      </c>
      <c r="I14" s="3">
        <v>0</v>
      </c>
      <c r="K14" s="3">
        <v>0</v>
      </c>
      <c r="M14" s="3">
        <v>0</v>
      </c>
      <c r="O14" s="3">
        <v>0</v>
      </c>
      <c r="Q14" s="3">
        <v>144200000</v>
      </c>
      <c r="S14" s="3">
        <v>4778</v>
      </c>
      <c r="U14" s="3">
        <v>697783800000</v>
      </c>
      <c r="W14" s="3">
        <v>685385572827.19995</v>
      </c>
      <c r="Y14" s="5">
        <v>1.7610700420994416E-3</v>
      </c>
    </row>
    <row r="15" spans="1:25" ht="22.5">
      <c r="A15" s="2" t="s">
        <v>21</v>
      </c>
      <c r="C15" s="3">
        <v>50000</v>
      </c>
      <c r="E15" s="3">
        <v>50000000000</v>
      </c>
      <c r="G15" s="3">
        <v>50000000000</v>
      </c>
      <c r="I15" s="3">
        <v>0</v>
      </c>
      <c r="K15" s="3">
        <v>0</v>
      </c>
      <c r="M15" s="3">
        <v>0</v>
      </c>
      <c r="O15" s="3">
        <v>0</v>
      </c>
      <c r="Q15" s="3">
        <v>50000</v>
      </c>
      <c r="S15" s="3">
        <v>1036753</v>
      </c>
      <c r="U15" s="3">
        <v>50000000000</v>
      </c>
      <c r="W15" s="3">
        <v>51837650000</v>
      </c>
      <c r="Y15" s="5">
        <v>1.3319470979126106E-4</v>
      </c>
    </row>
    <row r="16" spans="1:25" ht="22.5">
      <c r="A16" s="2" t="s">
        <v>22</v>
      </c>
      <c r="C16" s="3">
        <v>2000000</v>
      </c>
      <c r="E16" s="3">
        <v>20005150000</v>
      </c>
      <c r="G16" s="3">
        <v>22313638800</v>
      </c>
      <c r="I16" s="3">
        <v>0</v>
      </c>
      <c r="K16" s="3">
        <v>0</v>
      </c>
      <c r="M16" s="3">
        <v>0</v>
      </c>
      <c r="O16" s="3">
        <v>0</v>
      </c>
      <c r="Q16" s="3">
        <v>2000000</v>
      </c>
      <c r="S16" s="3">
        <v>11190</v>
      </c>
      <c r="U16" s="3">
        <v>20005150000</v>
      </c>
      <c r="W16" s="3">
        <v>22373621700</v>
      </c>
      <c r="Y16" s="5">
        <v>5.7488100816895843E-5</v>
      </c>
    </row>
    <row r="17" spans="1:25" ht="22.5">
      <c r="A17" s="2" t="s">
        <v>23</v>
      </c>
      <c r="C17" s="3">
        <v>500000</v>
      </c>
      <c r="E17" s="3">
        <v>5001287500</v>
      </c>
      <c r="G17" s="3">
        <v>4998575000</v>
      </c>
      <c r="I17" s="3">
        <v>0</v>
      </c>
      <c r="K17" s="3">
        <v>0</v>
      </c>
      <c r="M17" s="3">
        <v>0</v>
      </c>
      <c r="O17" s="3">
        <v>0</v>
      </c>
      <c r="Q17" s="3">
        <v>500000</v>
      </c>
      <c r="S17" s="3">
        <v>10270</v>
      </c>
      <c r="U17" s="3">
        <v>5001287500</v>
      </c>
      <c r="W17" s="3">
        <v>5133536525</v>
      </c>
      <c r="Y17" s="5">
        <v>1.3190410978318149E-5</v>
      </c>
    </row>
    <row r="18" spans="1:25" ht="22.5">
      <c r="A18" s="2" t="s">
        <v>24</v>
      </c>
      <c r="C18" s="3">
        <v>154135138</v>
      </c>
      <c r="E18" s="3">
        <v>2239172031206</v>
      </c>
      <c r="G18" s="3">
        <v>2379168274458.7402</v>
      </c>
      <c r="I18" s="3">
        <v>0</v>
      </c>
      <c r="K18" s="3">
        <v>0</v>
      </c>
      <c r="M18" s="3">
        <v>0</v>
      </c>
      <c r="O18" s="3">
        <v>0</v>
      </c>
      <c r="Q18" s="3">
        <v>154135138</v>
      </c>
      <c r="S18" s="3">
        <v>14890</v>
      </c>
      <c r="U18" s="3">
        <v>2239172031206</v>
      </c>
      <c r="W18" s="3">
        <v>2294418109241.6299</v>
      </c>
      <c r="Y18" s="5">
        <v>5.8954129710789898E-3</v>
      </c>
    </row>
    <row r="19" spans="1:25" ht="22.5">
      <c r="A19" s="2" t="s">
        <v>25</v>
      </c>
      <c r="C19" s="3">
        <v>83685349</v>
      </c>
      <c r="E19" s="3">
        <v>835073496524</v>
      </c>
      <c r="G19" s="3">
        <v>906890645642.79895</v>
      </c>
      <c r="I19" s="3">
        <v>0</v>
      </c>
      <c r="K19" s="3">
        <v>0</v>
      </c>
      <c r="M19" s="3">
        <v>0</v>
      </c>
      <c r="O19" s="3">
        <v>0</v>
      </c>
      <c r="Q19" s="3">
        <v>83685349</v>
      </c>
      <c r="S19" s="3">
        <v>10780</v>
      </c>
      <c r="U19" s="3">
        <v>835073496524</v>
      </c>
      <c r="W19" s="3">
        <v>901870955722.26697</v>
      </c>
      <c r="Y19" s="5">
        <v>2.3173203302347734E-3</v>
      </c>
    </row>
    <row r="20" spans="1:25" ht="22.5">
      <c r="A20" s="2" t="s">
        <v>26</v>
      </c>
      <c r="C20" s="3">
        <v>159632013</v>
      </c>
      <c r="E20" s="3">
        <v>2109999940313</v>
      </c>
      <c r="G20" s="3">
        <v>2126617677186</v>
      </c>
      <c r="I20" s="3">
        <v>133520135</v>
      </c>
      <c r="K20" s="3">
        <v>1789999945001</v>
      </c>
      <c r="M20" s="3">
        <v>0</v>
      </c>
      <c r="O20" s="3">
        <v>0</v>
      </c>
      <c r="Q20" s="3">
        <v>293152148</v>
      </c>
      <c r="S20" s="3">
        <v>13600</v>
      </c>
      <c r="U20" s="3">
        <v>3899999885314</v>
      </c>
      <c r="W20" s="3">
        <v>3986869212800</v>
      </c>
      <c r="Y20" s="5">
        <v>1.0244096477649149E-2</v>
      </c>
    </row>
    <row r="21" spans="1:25" ht="22.5">
      <c r="A21" s="2" t="s">
        <v>27</v>
      </c>
      <c r="C21" s="3">
        <v>49895218</v>
      </c>
      <c r="E21" s="3">
        <v>499999979578</v>
      </c>
      <c r="G21" s="3">
        <v>522203331588</v>
      </c>
      <c r="I21" s="3">
        <v>0</v>
      </c>
      <c r="K21" s="3">
        <v>0</v>
      </c>
      <c r="M21" s="3">
        <v>0</v>
      </c>
      <c r="O21" s="3">
        <v>0</v>
      </c>
      <c r="Q21" s="3">
        <v>49895218</v>
      </c>
      <c r="S21" s="3">
        <v>10694</v>
      </c>
      <c r="U21" s="3">
        <v>499999979578</v>
      </c>
      <c r="W21" s="3">
        <v>533579441292</v>
      </c>
      <c r="Y21" s="5">
        <v>1.371010430323735E-3</v>
      </c>
    </row>
    <row r="22" spans="1:25" ht="22.5">
      <c r="A22" s="2" t="s">
        <v>28</v>
      </c>
      <c r="C22" s="3">
        <v>90232226</v>
      </c>
      <c r="E22" s="3">
        <v>2910667572586</v>
      </c>
      <c r="G22" s="3">
        <v>3872565466383.2798</v>
      </c>
      <c r="I22" s="3">
        <v>0</v>
      </c>
      <c r="K22" s="3">
        <v>0</v>
      </c>
      <c r="M22" s="3">
        <v>0</v>
      </c>
      <c r="O22" s="3">
        <v>0</v>
      </c>
      <c r="Q22" s="3">
        <v>90232226</v>
      </c>
      <c r="S22" s="3">
        <v>41468</v>
      </c>
      <c r="U22" s="3">
        <v>2910667572586</v>
      </c>
      <c r="W22" s="3">
        <v>3740683549032.8901</v>
      </c>
      <c r="Y22" s="5">
        <v>9.6115325392717513E-3</v>
      </c>
    </row>
    <row r="23" spans="1:25" ht="22.5">
      <c r="A23" s="2" t="s">
        <v>29</v>
      </c>
      <c r="C23" s="3">
        <v>10571</v>
      </c>
      <c r="E23" s="3">
        <v>499968574182</v>
      </c>
      <c r="G23" s="3">
        <v>525254934732</v>
      </c>
      <c r="I23" s="3">
        <v>0</v>
      </c>
      <c r="K23" s="3">
        <v>0</v>
      </c>
      <c r="M23" s="3">
        <v>0</v>
      </c>
      <c r="O23" s="3">
        <v>0</v>
      </c>
      <c r="Q23" s="3">
        <v>10571</v>
      </c>
      <c r="S23" s="3">
        <v>48269745</v>
      </c>
      <c r="U23" s="3">
        <v>499968574182</v>
      </c>
      <c r="W23" s="3">
        <v>510259474395</v>
      </c>
      <c r="Y23" s="5">
        <v>1.3110907344426961E-3</v>
      </c>
    </row>
    <row r="24" spans="1:25" ht="22.5">
      <c r="A24" s="2" t="s">
        <v>30</v>
      </c>
      <c r="C24" s="3">
        <v>18515089</v>
      </c>
      <c r="E24" s="3">
        <v>299999987067</v>
      </c>
      <c r="G24" s="3">
        <v>317607836706</v>
      </c>
      <c r="I24" s="3">
        <v>0</v>
      </c>
      <c r="K24" s="3">
        <v>0</v>
      </c>
      <c r="M24" s="3">
        <v>0</v>
      </c>
      <c r="O24" s="3">
        <v>0</v>
      </c>
      <c r="Q24" s="3">
        <v>18515089</v>
      </c>
      <c r="S24" s="3">
        <v>16761</v>
      </c>
      <c r="U24" s="3">
        <v>299999987067</v>
      </c>
      <c r="W24" s="3">
        <v>310331406729</v>
      </c>
      <c r="Y24" s="5">
        <v>7.9738378684957663E-4</v>
      </c>
    </row>
    <row r="25" spans="1:25" ht="22.5">
      <c r="A25" s="2" t="s">
        <v>31</v>
      </c>
      <c r="C25" s="3">
        <v>27165000</v>
      </c>
      <c r="E25" s="3">
        <v>443003713446</v>
      </c>
      <c r="G25" s="3">
        <v>902203980000</v>
      </c>
      <c r="I25" s="3">
        <v>0</v>
      </c>
      <c r="K25" s="3">
        <v>0</v>
      </c>
      <c r="M25" s="3">
        <v>0</v>
      </c>
      <c r="O25" s="3">
        <v>0</v>
      </c>
      <c r="Q25" s="3">
        <v>27165000</v>
      </c>
      <c r="S25" s="3">
        <v>32481</v>
      </c>
      <c r="U25" s="3">
        <v>443003713446</v>
      </c>
      <c r="W25" s="3">
        <v>882346365000</v>
      </c>
      <c r="Y25" s="5">
        <v>2.267152697345445E-3</v>
      </c>
    </row>
    <row r="26" spans="1:25" ht="22.5">
      <c r="A26" s="2" t="s">
        <v>32</v>
      </c>
      <c r="C26" s="3">
        <v>12122125</v>
      </c>
      <c r="E26" s="3">
        <v>339236267375</v>
      </c>
      <c r="G26" s="3">
        <v>424650160875</v>
      </c>
      <c r="I26" s="3">
        <v>0</v>
      </c>
      <c r="K26" s="3">
        <v>0</v>
      </c>
      <c r="M26" s="3">
        <v>0</v>
      </c>
      <c r="O26" s="3">
        <v>0</v>
      </c>
      <c r="Q26" s="3">
        <v>12122125</v>
      </c>
      <c r="S26" s="3">
        <v>33221</v>
      </c>
      <c r="U26" s="3">
        <v>339236267375</v>
      </c>
      <c r="W26" s="3">
        <v>402709114625</v>
      </c>
      <c r="Y26" s="5">
        <v>1.0347445081475058E-3</v>
      </c>
    </row>
    <row r="27" spans="1:25" ht="22.5">
      <c r="A27" s="2" t="s">
        <v>33</v>
      </c>
      <c r="C27" s="3">
        <v>38722372</v>
      </c>
      <c r="E27" s="3">
        <v>1436865259154</v>
      </c>
      <c r="G27" s="3">
        <v>2323187430512</v>
      </c>
      <c r="I27" s="3">
        <v>0</v>
      </c>
      <c r="K27" s="3">
        <v>0</v>
      </c>
      <c r="M27" s="3">
        <v>0</v>
      </c>
      <c r="O27" s="3">
        <v>0</v>
      </c>
      <c r="Q27" s="3">
        <v>38722372</v>
      </c>
      <c r="S27" s="3">
        <v>57554</v>
      </c>
      <c r="U27" s="3">
        <v>1436865259154</v>
      </c>
      <c r="W27" s="3">
        <v>2228627398088</v>
      </c>
      <c r="Y27" s="5">
        <v>5.7263664444893699E-3</v>
      </c>
    </row>
    <row r="28" spans="1:25" ht="22.5">
      <c r="A28" s="2" t="s">
        <v>34</v>
      </c>
      <c r="C28" s="3">
        <v>55580797</v>
      </c>
      <c r="E28" s="3">
        <v>599999992388</v>
      </c>
      <c r="G28" s="3">
        <v>631397853920</v>
      </c>
      <c r="I28" s="3">
        <v>0</v>
      </c>
      <c r="K28" s="3">
        <v>0</v>
      </c>
      <c r="M28" s="3">
        <v>0</v>
      </c>
      <c r="O28" s="3">
        <v>0</v>
      </c>
      <c r="Q28" s="3">
        <v>55580797</v>
      </c>
      <c r="S28" s="3">
        <v>10927</v>
      </c>
      <c r="U28" s="3">
        <v>599999992388</v>
      </c>
      <c r="W28" s="3">
        <v>607331368819</v>
      </c>
      <c r="Y28" s="5">
        <v>1.5605129749704325E-3</v>
      </c>
    </row>
    <row r="29" spans="1:25" ht="22.5">
      <c r="A29" s="2" t="s">
        <v>35</v>
      </c>
      <c r="C29" s="3">
        <v>71586637</v>
      </c>
      <c r="E29" s="3">
        <v>5046401434923</v>
      </c>
      <c r="G29" s="3">
        <v>5744960637064.71</v>
      </c>
      <c r="I29" s="3">
        <v>0</v>
      </c>
      <c r="K29" s="3">
        <v>0</v>
      </c>
      <c r="M29" s="3">
        <v>0</v>
      </c>
      <c r="O29" s="3">
        <v>0</v>
      </c>
      <c r="Q29" s="3">
        <v>71586637</v>
      </c>
      <c r="S29" s="3">
        <v>85643</v>
      </c>
      <c r="U29" s="3">
        <v>5046401434923</v>
      </c>
      <c r="W29" s="3">
        <v>6127905541594.1104</v>
      </c>
      <c r="Y29" s="5">
        <v>1.5745401271872624E-2</v>
      </c>
    </row>
    <row r="30" spans="1:25" ht="22.5">
      <c r="A30" s="2" t="s">
        <v>36</v>
      </c>
      <c r="C30" s="3">
        <v>86200000</v>
      </c>
      <c r="E30" s="3">
        <v>2500104955775</v>
      </c>
      <c r="G30" s="3">
        <v>2725371476631.2002</v>
      </c>
      <c r="I30" s="3">
        <v>0</v>
      </c>
      <c r="K30" s="3">
        <v>0</v>
      </c>
      <c r="M30" s="3">
        <v>0</v>
      </c>
      <c r="O30" s="3">
        <v>0</v>
      </c>
      <c r="Q30" s="3">
        <v>86200000</v>
      </c>
      <c r="S30" s="3">
        <v>32356</v>
      </c>
      <c r="U30" s="3">
        <v>2500104955775</v>
      </c>
      <c r="W30" s="3">
        <v>2774505852118.3999</v>
      </c>
      <c r="Y30" s="5">
        <v>7.1289786822331981E-3</v>
      </c>
    </row>
    <row r="31" spans="1:25" ht="22.5">
      <c r="A31" s="2" t="s">
        <v>37</v>
      </c>
      <c r="C31" s="3">
        <v>10612031</v>
      </c>
      <c r="E31" s="3">
        <v>96931952811</v>
      </c>
      <c r="G31" s="3">
        <v>85296934519.610596</v>
      </c>
      <c r="I31" s="3">
        <v>21224062</v>
      </c>
      <c r="K31" s="3">
        <v>0</v>
      </c>
      <c r="M31" s="3">
        <v>0</v>
      </c>
      <c r="O31" s="3">
        <v>0</v>
      </c>
      <c r="Q31" s="3">
        <v>31836093</v>
      </c>
      <c r="S31" s="3">
        <v>8070</v>
      </c>
      <c r="U31" s="3">
        <v>290771311057</v>
      </c>
      <c r="W31" s="3">
        <v>255574107019.77399</v>
      </c>
      <c r="Y31" s="5">
        <v>6.5668715720445451E-4</v>
      </c>
    </row>
    <row r="32" spans="1:25" ht="22.5">
      <c r="A32" s="2" t="s">
        <v>38</v>
      </c>
      <c r="C32" s="3">
        <v>0</v>
      </c>
      <c r="E32" s="3">
        <v>0</v>
      </c>
      <c r="G32" s="3">
        <v>0</v>
      </c>
      <c r="I32" s="3">
        <v>92108</v>
      </c>
      <c r="K32" s="3">
        <v>92108</v>
      </c>
      <c r="M32" s="3">
        <v>-92108</v>
      </c>
      <c r="O32" s="3">
        <v>130960292254</v>
      </c>
      <c r="Q32" s="3">
        <v>0</v>
      </c>
      <c r="S32" s="3">
        <v>0</v>
      </c>
      <c r="U32" s="3">
        <v>0</v>
      </c>
      <c r="W32" s="3">
        <v>0</v>
      </c>
      <c r="Y32" s="5">
        <v>0</v>
      </c>
    </row>
    <row r="33" spans="1:25">
      <c r="A33" s="1" t="s">
        <v>39</v>
      </c>
      <c r="C33" s="1" t="s">
        <v>39</v>
      </c>
      <c r="E33" s="4">
        <f>SUM(E9:E32)</f>
        <v>25545862708786</v>
      </c>
      <c r="G33" s="4">
        <f>SUM(G9:G32)</f>
        <v>29714449504700.41</v>
      </c>
      <c r="I33" s="1" t="s">
        <v>39</v>
      </c>
      <c r="K33" s="4">
        <f>SUM(K9:K32)</f>
        <v>1790000037109</v>
      </c>
      <c r="M33" s="1" t="s">
        <v>39</v>
      </c>
      <c r="O33" s="4">
        <f>SUM(O9:O32)</f>
        <v>130960292254</v>
      </c>
      <c r="Q33" s="1" t="s">
        <v>39</v>
      </c>
      <c r="S33" s="1" t="s">
        <v>39</v>
      </c>
      <c r="U33" s="4">
        <f>SUM(U9:U32)</f>
        <v>27357086715787</v>
      </c>
      <c r="W33" s="4">
        <f>SUM(W9:W32)</f>
        <v>31677898803673.992</v>
      </c>
      <c r="Y33" s="6">
        <f>SUM(Y9:Y32)</f>
        <v>8.139505818555226E-2</v>
      </c>
    </row>
    <row r="36" spans="1:25">
      <c r="Y36" s="3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5"/>
  <sheetViews>
    <sheetView rightToLeft="1" topLeftCell="A21" workbookViewId="0">
      <selection activeCell="Q13" sqref="Q13:Q44"/>
    </sheetView>
  </sheetViews>
  <sheetFormatPr defaultRowHeight="21.75"/>
  <cols>
    <col min="1" max="1" width="37.140625" style="1" bestFit="1" customWidth="1"/>
    <col min="2" max="2" width="1" style="1" customWidth="1"/>
    <col min="3" max="3" width="18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  <c r="L3" s="12" t="s">
        <v>405</v>
      </c>
      <c r="M3" s="12" t="s">
        <v>405</v>
      </c>
      <c r="N3" s="12" t="s">
        <v>405</v>
      </c>
      <c r="O3" s="12" t="s">
        <v>405</v>
      </c>
      <c r="P3" s="12" t="s">
        <v>405</v>
      </c>
      <c r="Q3" s="12" t="s">
        <v>405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2.5">
      <c r="A6" s="11" t="s">
        <v>3</v>
      </c>
      <c r="C6" s="11" t="s">
        <v>407</v>
      </c>
      <c r="D6" s="11" t="s">
        <v>407</v>
      </c>
      <c r="E6" s="11" t="s">
        <v>407</v>
      </c>
      <c r="F6" s="11" t="s">
        <v>407</v>
      </c>
      <c r="G6" s="11" t="s">
        <v>407</v>
      </c>
      <c r="H6" s="11" t="s">
        <v>407</v>
      </c>
      <c r="I6" s="11" t="s">
        <v>407</v>
      </c>
      <c r="K6" s="11" t="s">
        <v>408</v>
      </c>
      <c r="L6" s="11" t="s">
        <v>408</v>
      </c>
      <c r="M6" s="11" t="s">
        <v>408</v>
      </c>
      <c r="N6" s="11" t="s">
        <v>408</v>
      </c>
      <c r="O6" s="11" t="s">
        <v>408</v>
      </c>
      <c r="P6" s="11" t="s">
        <v>408</v>
      </c>
      <c r="Q6" s="11" t="s">
        <v>408</v>
      </c>
    </row>
    <row r="7" spans="1:17" ht="22.5">
      <c r="A7" s="11" t="s">
        <v>3</v>
      </c>
      <c r="C7" s="11" t="s">
        <v>7</v>
      </c>
      <c r="E7" s="11" t="s">
        <v>430</v>
      </c>
      <c r="G7" s="11" t="s">
        <v>431</v>
      </c>
      <c r="I7" s="11" t="s">
        <v>433</v>
      </c>
      <c r="K7" s="11" t="s">
        <v>7</v>
      </c>
      <c r="M7" s="11" t="s">
        <v>430</v>
      </c>
      <c r="O7" s="11" t="s">
        <v>431</v>
      </c>
      <c r="Q7" s="11" t="s">
        <v>433</v>
      </c>
    </row>
    <row r="8" spans="1:17" ht="22.5">
      <c r="A8" s="8" t="s">
        <v>474</v>
      </c>
      <c r="C8" s="8">
        <v>0</v>
      </c>
      <c r="E8" s="8">
        <v>0</v>
      </c>
      <c r="G8" s="8">
        <v>0</v>
      </c>
      <c r="I8" s="8">
        <v>0</v>
      </c>
      <c r="K8" s="3">
        <v>171600000</v>
      </c>
      <c r="M8" s="3">
        <v>856713429000</v>
      </c>
      <c r="O8" s="3">
        <v>802303513440</v>
      </c>
      <c r="Q8" s="3">
        <f>M8-O8</f>
        <v>54409915560</v>
      </c>
    </row>
    <row r="9" spans="1:17" ht="22.5">
      <c r="A9" s="2" t="s">
        <v>17</v>
      </c>
      <c r="C9" s="3">
        <v>21224062</v>
      </c>
      <c r="E9" s="3">
        <v>172615296246</v>
      </c>
      <c r="G9" s="3">
        <v>147305939203</v>
      </c>
      <c r="I9" s="3">
        <v>25309357043</v>
      </c>
      <c r="K9" s="3">
        <v>21224062</v>
      </c>
      <c r="M9" s="3">
        <v>172615296246</v>
      </c>
      <c r="O9" s="3">
        <v>147305939203</v>
      </c>
      <c r="Q9" s="3">
        <v>25309357043</v>
      </c>
    </row>
    <row r="10" spans="1:17" ht="22.5">
      <c r="A10" s="2" t="s">
        <v>38</v>
      </c>
      <c r="C10" s="3">
        <v>92108</v>
      </c>
      <c r="E10" s="3">
        <v>130960292254</v>
      </c>
      <c r="G10" s="3">
        <v>92108</v>
      </c>
      <c r="I10" s="3">
        <v>130960200146</v>
      </c>
      <c r="K10" s="3">
        <v>415471</v>
      </c>
      <c r="M10" s="3">
        <v>512060888389</v>
      </c>
      <c r="O10" s="3">
        <v>415471</v>
      </c>
      <c r="Q10" s="3">
        <v>512060472918</v>
      </c>
    </row>
    <row r="11" spans="1:17" ht="22.5">
      <c r="A11" s="2" t="s">
        <v>434</v>
      </c>
      <c r="C11" s="3">
        <v>0</v>
      </c>
      <c r="E11" s="3">
        <v>0</v>
      </c>
      <c r="G11" s="3">
        <v>0</v>
      </c>
      <c r="I11" s="3">
        <v>0</v>
      </c>
      <c r="K11" s="3">
        <v>144200000</v>
      </c>
      <c r="M11" s="3">
        <v>697783800000</v>
      </c>
      <c r="O11" s="3">
        <v>697581371337</v>
      </c>
      <c r="Q11" s="3">
        <v>202428663</v>
      </c>
    </row>
    <row r="12" spans="1:17" ht="22.5">
      <c r="A12" s="2" t="s">
        <v>25</v>
      </c>
      <c r="C12" s="3">
        <v>0</v>
      </c>
      <c r="E12" s="3">
        <v>0</v>
      </c>
      <c r="G12" s="3">
        <v>0</v>
      </c>
      <c r="I12" s="3">
        <v>0</v>
      </c>
      <c r="K12" s="3">
        <v>5000000</v>
      </c>
      <c r="M12" s="3">
        <v>56414793505</v>
      </c>
      <c r="O12" s="3">
        <v>51560860122</v>
      </c>
      <c r="Q12" s="3">
        <v>4853933383</v>
      </c>
    </row>
    <row r="13" spans="1:17" ht="22.5">
      <c r="A13" s="2" t="s">
        <v>63</v>
      </c>
      <c r="C13" s="3">
        <v>1500000</v>
      </c>
      <c r="E13" s="3">
        <v>3716123911500</v>
      </c>
      <c r="G13" s="3">
        <v>3459473067897</v>
      </c>
      <c r="I13" s="3">
        <v>256650843603</v>
      </c>
      <c r="K13" s="3">
        <v>1500000</v>
      </c>
      <c r="M13" s="3">
        <v>3716123911500</v>
      </c>
      <c r="O13" s="3">
        <v>3459473067897</v>
      </c>
      <c r="Q13" s="3">
        <v>256650843603</v>
      </c>
    </row>
    <row r="14" spans="1:17" ht="22.5">
      <c r="A14" s="2" t="s">
        <v>204</v>
      </c>
      <c r="C14" s="3">
        <v>5000</v>
      </c>
      <c r="E14" s="3">
        <v>4509825238</v>
      </c>
      <c r="G14" s="3">
        <v>4562550777</v>
      </c>
      <c r="I14" s="3">
        <v>-52725539</v>
      </c>
      <c r="K14" s="3">
        <v>5000</v>
      </c>
      <c r="M14" s="3">
        <v>4509825238</v>
      </c>
      <c r="O14" s="3">
        <v>4562550777</v>
      </c>
      <c r="Q14" s="3">
        <v>-52725539</v>
      </c>
    </row>
    <row r="15" spans="1:17" ht="22.5">
      <c r="A15" s="2" t="s">
        <v>192</v>
      </c>
      <c r="C15" s="3">
        <v>883400</v>
      </c>
      <c r="E15" s="3">
        <v>883400000000</v>
      </c>
      <c r="G15" s="3">
        <v>799731347407</v>
      </c>
      <c r="I15" s="3">
        <v>83668652593</v>
      </c>
      <c r="K15" s="3">
        <v>1906500</v>
      </c>
      <c r="M15" s="3">
        <v>1888201089167</v>
      </c>
      <c r="O15" s="3">
        <v>1725931417065</v>
      </c>
      <c r="Q15" s="3">
        <v>162269672102</v>
      </c>
    </row>
    <row r="16" spans="1:17" ht="22.5">
      <c r="A16" s="2" t="s">
        <v>184</v>
      </c>
      <c r="C16" s="3">
        <v>12566445</v>
      </c>
      <c r="E16" s="3">
        <v>12566445000000</v>
      </c>
      <c r="G16" s="3">
        <v>11612260657956</v>
      </c>
      <c r="I16" s="3">
        <v>954184342044</v>
      </c>
      <c r="K16" s="3">
        <v>13610168</v>
      </c>
      <c r="M16" s="3">
        <v>13555211373661</v>
      </c>
      <c r="O16" s="3">
        <v>12568835749483</v>
      </c>
      <c r="Q16" s="3">
        <v>986375624178</v>
      </c>
    </row>
    <row r="17" spans="1:17" ht="22.5">
      <c r="A17" s="2" t="s">
        <v>169</v>
      </c>
      <c r="C17" s="3">
        <v>3990000</v>
      </c>
      <c r="E17" s="3">
        <v>3996300260981</v>
      </c>
      <c r="G17" s="3">
        <v>3917321274057</v>
      </c>
      <c r="I17" s="3">
        <v>78978986924</v>
      </c>
      <c r="K17" s="3">
        <v>3990000</v>
      </c>
      <c r="M17" s="3">
        <v>3996300260981</v>
      </c>
      <c r="O17" s="3">
        <v>3917321274057</v>
      </c>
      <c r="Q17" s="3">
        <v>78978986924</v>
      </c>
    </row>
    <row r="18" spans="1:17" ht="22.5">
      <c r="A18" s="2" t="s">
        <v>129</v>
      </c>
      <c r="C18" s="3">
        <v>450000</v>
      </c>
      <c r="E18" s="3">
        <v>450000000000</v>
      </c>
      <c r="G18" s="3">
        <v>446816935172</v>
      </c>
      <c r="I18" s="3">
        <v>3183064828</v>
      </c>
      <c r="K18" s="3">
        <v>450000</v>
      </c>
      <c r="M18" s="3">
        <v>450000000000</v>
      </c>
      <c r="O18" s="3">
        <v>446816935172</v>
      </c>
      <c r="Q18" s="3">
        <v>3183064828</v>
      </c>
    </row>
    <row r="19" spans="1:17" ht="22.5">
      <c r="A19" s="2" t="s">
        <v>220</v>
      </c>
      <c r="C19" s="3">
        <v>4673289</v>
      </c>
      <c r="E19" s="3">
        <v>4673289000000</v>
      </c>
      <c r="G19" s="3">
        <v>4382281712379</v>
      </c>
      <c r="I19" s="3">
        <v>291007287621</v>
      </c>
      <c r="K19" s="3">
        <v>7409087</v>
      </c>
      <c r="M19" s="3">
        <v>7377008139199</v>
      </c>
      <c r="O19" s="3">
        <v>6947720645034</v>
      </c>
      <c r="Q19" s="3">
        <v>429287494165</v>
      </c>
    </row>
    <row r="20" spans="1:17" ht="22.5">
      <c r="A20" s="2" t="s">
        <v>172</v>
      </c>
      <c r="C20" s="3">
        <v>2500000</v>
      </c>
      <c r="E20" s="3">
        <v>2450650924883</v>
      </c>
      <c r="G20" s="3">
        <v>2441241446425</v>
      </c>
      <c r="I20" s="3">
        <v>9409478458</v>
      </c>
      <c r="K20" s="3">
        <v>2500000</v>
      </c>
      <c r="M20" s="3">
        <v>2450650924883</v>
      </c>
      <c r="O20" s="3">
        <v>2441241446425</v>
      </c>
      <c r="Q20" s="3">
        <v>9409478458</v>
      </c>
    </row>
    <row r="21" spans="1:17" ht="22.5">
      <c r="A21" s="2" t="s">
        <v>75</v>
      </c>
      <c r="C21" s="3">
        <v>5005000</v>
      </c>
      <c r="E21" s="3">
        <v>4917498659591</v>
      </c>
      <c r="G21" s="3">
        <v>4809162041108</v>
      </c>
      <c r="I21" s="3">
        <v>108336618483</v>
      </c>
      <c r="K21" s="3">
        <v>5005000</v>
      </c>
      <c r="M21" s="3">
        <v>4917498659591</v>
      </c>
      <c r="O21" s="3">
        <v>4809162041108</v>
      </c>
      <c r="Q21" s="3">
        <v>108336618483</v>
      </c>
    </row>
    <row r="22" spans="1:17" ht="22.5">
      <c r="A22" s="2" t="s">
        <v>56</v>
      </c>
      <c r="C22" s="3">
        <v>86400</v>
      </c>
      <c r="E22" s="3">
        <v>100073702173</v>
      </c>
      <c r="G22" s="3">
        <v>103756032000</v>
      </c>
      <c r="I22" s="3">
        <v>-3682329827</v>
      </c>
      <c r="K22" s="3">
        <v>86400</v>
      </c>
      <c r="M22" s="3">
        <v>100073702173</v>
      </c>
      <c r="O22" s="3">
        <v>103756032000</v>
      </c>
      <c r="Q22" s="3">
        <v>-3682329827</v>
      </c>
    </row>
    <row r="23" spans="1:17" ht="22.5">
      <c r="A23" s="2" t="s">
        <v>416</v>
      </c>
      <c r="C23" s="3">
        <v>0</v>
      </c>
      <c r="E23" s="3">
        <v>0</v>
      </c>
      <c r="G23" s="3">
        <v>0</v>
      </c>
      <c r="I23" s="3">
        <v>0</v>
      </c>
      <c r="K23" s="3">
        <v>4000000</v>
      </c>
      <c r="M23" s="3">
        <v>3951047500000</v>
      </c>
      <c r="O23" s="3">
        <v>3908495307537</v>
      </c>
      <c r="Q23" s="3">
        <v>42552192463</v>
      </c>
    </row>
    <row r="24" spans="1:17" ht="22.5">
      <c r="A24" s="2" t="s">
        <v>435</v>
      </c>
      <c r="C24" s="3">
        <v>0</v>
      </c>
      <c r="E24" s="3">
        <v>0</v>
      </c>
      <c r="G24" s="3">
        <v>0</v>
      </c>
      <c r="I24" s="3">
        <v>0</v>
      </c>
      <c r="K24" s="3">
        <v>2610260</v>
      </c>
      <c r="M24" s="3">
        <v>2610260000000</v>
      </c>
      <c r="O24" s="3">
        <v>2553699678552</v>
      </c>
      <c r="Q24" s="3">
        <v>56560321448</v>
      </c>
    </row>
    <row r="25" spans="1:17" ht="22.5">
      <c r="A25" s="2" t="s">
        <v>414</v>
      </c>
      <c r="C25" s="3">
        <v>0</v>
      </c>
      <c r="E25" s="3">
        <v>0</v>
      </c>
      <c r="G25" s="3">
        <v>0</v>
      </c>
      <c r="I25" s="3">
        <v>0</v>
      </c>
      <c r="K25" s="3">
        <v>3000000</v>
      </c>
      <c r="M25" s="3">
        <v>3100835625000</v>
      </c>
      <c r="O25" s="3">
        <v>2995911630925</v>
      </c>
      <c r="Q25" s="3">
        <v>104923994075</v>
      </c>
    </row>
    <row r="26" spans="1:17" ht="22.5">
      <c r="A26" s="2" t="s">
        <v>436</v>
      </c>
      <c r="C26" s="3">
        <v>0</v>
      </c>
      <c r="E26" s="3">
        <v>0</v>
      </c>
      <c r="G26" s="3">
        <v>0</v>
      </c>
      <c r="I26" s="3">
        <v>0</v>
      </c>
      <c r="K26" s="3">
        <v>21152743</v>
      </c>
      <c r="M26" s="3">
        <v>21152743000000</v>
      </c>
      <c r="O26" s="3">
        <v>20693814091295</v>
      </c>
      <c r="Q26" s="3">
        <v>458928908705</v>
      </c>
    </row>
    <row r="27" spans="1:17" ht="22.5">
      <c r="A27" s="2" t="s">
        <v>437</v>
      </c>
      <c r="C27" s="3">
        <v>0</v>
      </c>
      <c r="E27" s="3">
        <v>0</v>
      </c>
      <c r="G27" s="3">
        <v>0</v>
      </c>
      <c r="I27" s="3">
        <v>0</v>
      </c>
      <c r="K27" s="3">
        <v>7760463</v>
      </c>
      <c r="M27" s="3">
        <v>7760463000000</v>
      </c>
      <c r="O27" s="3">
        <v>7590001266875</v>
      </c>
      <c r="Q27" s="3">
        <v>170461733125</v>
      </c>
    </row>
    <row r="28" spans="1:17" ht="22.5">
      <c r="A28" s="2" t="s">
        <v>438</v>
      </c>
      <c r="C28" s="3">
        <v>0</v>
      </c>
      <c r="E28" s="3">
        <v>0</v>
      </c>
      <c r="G28" s="3">
        <v>0</v>
      </c>
      <c r="I28" s="3">
        <v>0</v>
      </c>
      <c r="K28" s="3">
        <v>8972933</v>
      </c>
      <c r="M28" s="3">
        <v>8972505883477</v>
      </c>
      <c r="O28" s="3">
        <v>8557427415451</v>
      </c>
      <c r="Q28" s="3">
        <v>415078468026</v>
      </c>
    </row>
    <row r="29" spans="1:17" ht="22.5">
      <c r="A29" s="2" t="s">
        <v>439</v>
      </c>
      <c r="C29" s="3">
        <v>0</v>
      </c>
      <c r="E29" s="3">
        <v>0</v>
      </c>
      <c r="G29" s="3">
        <v>0</v>
      </c>
      <c r="I29" s="3">
        <v>0</v>
      </c>
      <c r="K29" s="3">
        <v>3438644</v>
      </c>
      <c r="M29" s="3">
        <v>3438644000000</v>
      </c>
      <c r="O29" s="3">
        <v>3394645150490</v>
      </c>
      <c r="Q29" s="3">
        <v>43998849510</v>
      </c>
    </row>
    <row r="30" spans="1:17" ht="22.5">
      <c r="A30" s="2" t="s">
        <v>151</v>
      </c>
      <c r="C30" s="3">
        <v>0</v>
      </c>
      <c r="E30" s="3">
        <v>0</v>
      </c>
      <c r="G30" s="3">
        <v>0</v>
      </c>
      <c r="I30" s="3">
        <v>0</v>
      </c>
      <c r="K30" s="3">
        <v>500000</v>
      </c>
      <c r="M30" s="3">
        <v>492111875000</v>
      </c>
      <c r="O30" s="3">
        <v>493543940331</v>
      </c>
      <c r="Q30" s="3">
        <v>-1432065331</v>
      </c>
    </row>
    <row r="31" spans="1:17" ht="22.5">
      <c r="A31" s="2" t="s">
        <v>440</v>
      </c>
      <c r="C31" s="3">
        <v>0</v>
      </c>
      <c r="E31" s="3">
        <v>0</v>
      </c>
      <c r="G31" s="3">
        <v>0</v>
      </c>
      <c r="I31" s="3">
        <v>0</v>
      </c>
      <c r="K31" s="3">
        <v>809275</v>
      </c>
      <c r="M31" s="3">
        <v>809275000000</v>
      </c>
      <c r="O31" s="3">
        <v>791011381371</v>
      </c>
      <c r="Q31" s="3">
        <v>18263618629</v>
      </c>
    </row>
    <row r="32" spans="1:17" ht="22.5">
      <c r="A32" s="2" t="s">
        <v>441</v>
      </c>
      <c r="C32" s="3">
        <v>0</v>
      </c>
      <c r="E32" s="3">
        <v>0</v>
      </c>
      <c r="G32" s="3">
        <v>0</v>
      </c>
      <c r="I32" s="3">
        <v>0</v>
      </c>
      <c r="K32" s="3">
        <v>1106461</v>
      </c>
      <c r="M32" s="3">
        <v>1106461000000</v>
      </c>
      <c r="O32" s="3">
        <v>1100874969831</v>
      </c>
      <c r="Q32" s="3">
        <v>5586030169</v>
      </c>
    </row>
    <row r="33" spans="1:17" ht="22.5">
      <c r="A33" s="2" t="s">
        <v>422</v>
      </c>
      <c r="C33" s="3">
        <v>0</v>
      </c>
      <c r="E33" s="3">
        <v>0</v>
      </c>
      <c r="G33" s="3">
        <v>0</v>
      </c>
      <c r="I33" s="3">
        <v>0</v>
      </c>
      <c r="K33" s="3">
        <v>6739380</v>
      </c>
      <c r="M33" s="3">
        <v>6739380000000</v>
      </c>
      <c r="O33" s="3">
        <v>6310254803710</v>
      </c>
      <c r="Q33" s="3">
        <v>429125196290</v>
      </c>
    </row>
    <row r="34" spans="1:17" ht="22.5">
      <c r="A34" s="2" t="s">
        <v>421</v>
      </c>
      <c r="C34" s="3">
        <v>0</v>
      </c>
      <c r="E34" s="3">
        <v>0</v>
      </c>
      <c r="G34" s="3">
        <v>0</v>
      </c>
      <c r="I34" s="3">
        <v>0</v>
      </c>
      <c r="K34" s="3">
        <v>7138846</v>
      </c>
      <c r="M34" s="3">
        <v>7138846000000</v>
      </c>
      <c r="O34" s="3">
        <v>6654181745135</v>
      </c>
      <c r="Q34" s="3">
        <v>484664254865</v>
      </c>
    </row>
    <row r="35" spans="1:17" ht="22.5">
      <c r="A35" s="2" t="s">
        <v>419</v>
      </c>
      <c r="C35" s="3">
        <v>0</v>
      </c>
      <c r="E35" s="3">
        <v>0</v>
      </c>
      <c r="G35" s="3">
        <v>0</v>
      </c>
      <c r="I35" s="3">
        <v>0</v>
      </c>
      <c r="K35" s="3">
        <v>1020277</v>
      </c>
      <c r="M35" s="3">
        <v>1020277000000</v>
      </c>
      <c r="O35" s="3">
        <v>933512178616</v>
      </c>
      <c r="Q35" s="3">
        <v>86764821384</v>
      </c>
    </row>
    <row r="36" spans="1:17" ht="22.5">
      <c r="A36" s="2" t="s">
        <v>442</v>
      </c>
      <c r="C36" s="3">
        <v>0</v>
      </c>
      <c r="E36" s="3">
        <v>0</v>
      </c>
      <c r="G36" s="3">
        <v>0</v>
      </c>
      <c r="I36" s="3">
        <v>0</v>
      </c>
      <c r="K36" s="3">
        <v>2170925</v>
      </c>
      <c r="M36" s="3">
        <v>2170925000000</v>
      </c>
      <c r="O36" s="3">
        <v>2159639337732</v>
      </c>
      <c r="Q36" s="3">
        <v>11285662268</v>
      </c>
    </row>
    <row r="37" spans="1:17" ht="22.5">
      <c r="A37" s="2" t="s">
        <v>443</v>
      </c>
      <c r="C37" s="3">
        <v>0</v>
      </c>
      <c r="E37" s="3">
        <v>0</v>
      </c>
      <c r="G37" s="3">
        <v>0</v>
      </c>
      <c r="I37" s="3">
        <v>0</v>
      </c>
      <c r="K37" s="3">
        <v>7539733</v>
      </c>
      <c r="M37" s="3">
        <v>7539733000000</v>
      </c>
      <c r="O37" s="3">
        <v>7366188946037</v>
      </c>
      <c r="Q37" s="3">
        <v>173544053963</v>
      </c>
    </row>
    <row r="38" spans="1:17" ht="22.5">
      <c r="A38" s="2" t="s">
        <v>444</v>
      </c>
      <c r="C38" s="3">
        <v>0</v>
      </c>
      <c r="E38" s="3">
        <v>0</v>
      </c>
      <c r="G38" s="3">
        <v>0</v>
      </c>
      <c r="I38" s="3">
        <v>0</v>
      </c>
      <c r="K38" s="3">
        <v>10121220</v>
      </c>
      <c r="M38" s="3">
        <v>10121220000000</v>
      </c>
      <c r="O38" s="3">
        <v>9577869298528</v>
      </c>
      <c r="Q38" s="3">
        <v>543350701472</v>
      </c>
    </row>
    <row r="39" spans="1:17" ht="22.5">
      <c r="A39" s="2" t="s">
        <v>101</v>
      </c>
      <c r="C39" s="3">
        <v>0</v>
      </c>
      <c r="E39" s="3">
        <v>0</v>
      </c>
      <c r="G39" s="3">
        <v>0</v>
      </c>
      <c r="I39" s="3">
        <v>0</v>
      </c>
      <c r="K39" s="3">
        <v>1856000</v>
      </c>
      <c r="M39" s="3">
        <v>1596143750000</v>
      </c>
      <c r="O39" s="3">
        <v>1544410551772</v>
      </c>
      <c r="Q39" s="3">
        <v>51733198228</v>
      </c>
    </row>
    <row r="40" spans="1:17" ht="22.5">
      <c r="A40" s="2" t="s">
        <v>445</v>
      </c>
      <c r="C40" s="3">
        <v>0</v>
      </c>
      <c r="E40" s="3">
        <v>0</v>
      </c>
      <c r="G40" s="3">
        <v>0</v>
      </c>
      <c r="I40" s="3">
        <v>0</v>
      </c>
      <c r="K40" s="3">
        <v>459700</v>
      </c>
      <c r="M40" s="3">
        <v>404238264000</v>
      </c>
      <c r="O40" s="3">
        <v>390748245918</v>
      </c>
      <c r="Q40" s="3">
        <v>13490018082</v>
      </c>
    </row>
    <row r="41" spans="1:17" ht="22.5">
      <c r="A41" s="2" t="s">
        <v>154</v>
      </c>
      <c r="C41" s="3">
        <v>0</v>
      </c>
      <c r="E41" s="3">
        <v>0</v>
      </c>
      <c r="G41" s="3">
        <v>0</v>
      </c>
      <c r="I41" s="3">
        <v>0</v>
      </c>
      <c r="K41" s="3">
        <v>3968000</v>
      </c>
      <c r="M41" s="3">
        <v>3989521716546</v>
      </c>
      <c r="O41" s="3">
        <v>3856707974623</v>
      </c>
      <c r="Q41" s="3">
        <v>132813741923</v>
      </c>
    </row>
    <row r="42" spans="1:17" ht="22.5">
      <c r="A42" s="2" t="s">
        <v>418</v>
      </c>
      <c r="C42" s="3">
        <v>0</v>
      </c>
      <c r="E42" s="3">
        <v>0</v>
      </c>
      <c r="G42" s="3">
        <v>0</v>
      </c>
      <c r="I42" s="3">
        <v>0</v>
      </c>
      <c r="K42" s="3">
        <v>763000</v>
      </c>
      <c r="M42" s="3">
        <v>749334175000</v>
      </c>
      <c r="O42" s="3">
        <v>747369201579</v>
      </c>
      <c r="Q42" s="3">
        <v>1964973421</v>
      </c>
    </row>
    <row r="43" spans="1:17" ht="22.5">
      <c r="A43" s="2" t="s">
        <v>446</v>
      </c>
      <c r="C43" s="3">
        <v>0</v>
      </c>
      <c r="E43" s="3">
        <v>0</v>
      </c>
      <c r="G43" s="3">
        <v>0</v>
      </c>
      <c r="I43" s="3">
        <v>0</v>
      </c>
      <c r="K43" s="3">
        <v>200000</v>
      </c>
      <c r="M43" s="3">
        <v>200000000000</v>
      </c>
      <c r="O43" s="3">
        <v>195598737250</v>
      </c>
      <c r="Q43" s="3">
        <v>4401262750</v>
      </c>
    </row>
    <row r="44" spans="1:17" ht="22.5">
      <c r="A44" s="2" t="s">
        <v>60</v>
      </c>
      <c r="C44" s="3">
        <v>0</v>
      </c>
      <c r="E44" s="3">
        <v>0</v>
      </c>
      <c r="G44" s="3">
        <v>0</v>
      </c>
      <c r="I44" s="3">
        <v>0</v>
      </c>
      <c r="K44" s="3">
        <v>100</v>
      </c>
      <c r="M44" s="3">
        <v>349945750</v>
      </c>
      <c r="O44" s="3">
        <v>353850000</v>
      </c>
      <c r="Q44" s="3">
        <v>-3904250</v>
      </c>
    </row>
    <row r="45" spans="1:17">
      <c r="A45" s="1" t="s">
        <v>39</v>
      </c>
      <c r="C45" s="1" t="s">
        <v>39</v>
      </c>
      <c r="E45" s="4">
        <f>SUM(E8:E44)</f>
        <v>34061866872866</v>
      </c>
      <c r="G45" s="4">
        <f>SUM(G8:G44)</f>
        <v>32123913096489</v>
      </c>
      <c r="I45" s="4">
        <f>SUM(I8:I44)</f>
        <v>1937953776377</v>
      </c>
      <c r="K45" s="1" t="s">
        <v>39</v>
      </c>
      <c r="M45" s="4">
        <f>SUM(M8:M44)</f>
        <v>135815481828306</v>
      </c>
      <c r="O45" s="4">
        <f>SUM(O8:O44)</f>
        <v>129939832962149</v>
      </c>
      <c r="Q45" s="4">
        <f>SUM(Q8:Q44)</f>
        <v>5875648866157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topLeftCell="B28" workbookViewId="0">
      <selection activeCell="O45" sqref="O45"/>
    </sheetView>
  </sheetViews>
  <sheetFormatPr defaultRowHeight="21.75"/>
  <cols>
    <col min="1" max="1" width="50.42578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19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</row>
    <row r="3" spans="1:21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  <c r="L3" s="12" t="s">
        <v>405</v>
      </c>
      <c r="M3" s="12" t="s">
        <v>405</v>
      </c>
      <c r="N3" s="12" t="s">
        <v>405</v>
      </c>
      <c r="O3" s="12" t="s">
        <v>405</v>
      </c>
      <c r="P3" s="12" t="s">
        <v>405</v>
      </c>
      <c r="Q3" s="12" t="s">
        <v>405</v>
      </c>
      <c r="R3" s="12" t="s">
        <v>405</v>
      </c>
      <c r="S3" s="12" t="s">
        <v>405</v>
      </c>
      <c r="T3" s="12" t="s">
        <v>405</v>
      </c>
      <c r="U3" s="12" t="s">
        <v>405</v>
      </c>
    </row>
    <row r="4" spans="1:21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</row>
    <row r="6" spans="1:21" ht="22.5">
      <c r="A6" s="11" t="s">
        <v>3</v>
      </c>
      <c r="C6" s="11" t="s">
        <v>407</v>
      </c>
      <c r="D6" s="11" t="s">
        <v>407</v>
      </c>
      <c r="E6" s="11" t="s">
        <v>407</v>
      </c>
      <c r="F6" s="11" t="s">
        <v>407</v>
      </c>
      <c r="G6" s="11" t="s">
        <v>407</v>
      </c>
      <c r="H6" s="11" t="s">
        <v>407</v>
      </c>
      <c r="I6" s="11" t="s">
        <v>407</v>
      </c>
      <c r="J6" s="11" t="s">
        <v>407</v>
      </c>
      <c r="K6" s="11" t="s">
        <v>407</v>
      </c>
      <c r="M6" s="11" t="s">
        <v>408</v>
      </c>
      <c r="N6" s="11" t="s">
        <v>408</v>
      </c>
      <c r="O6" s="11" t="s">
        <v>408</v>
      </c>
      <c r="P6" s="11" t="s">
        <v>408</v>
      </c>
      <c r="Q6" s="11" t="s">
        <v>408</v>
      </c>
      <c r="R6" s="11" t="s">
        <v>408</v>
      </c>
      <c r="S6" s="11" t="s">
        <v>408</v>
      </c>
      <c r="T6" s="11" t="s">
        <v>408</v>
      </c>
      <c r="U6" s="11" t="s">
        <v>408</v>
      </c>
    </row>
    <row r="7" spans="1:21" ht="22.5">
      <c r="A7" s="11" t="s">
        <v>3</v>
      </c>
      <c r="C7" s="11" t="s">
        <v>447</v>
      </c>
      <c r="E7" s="11" t="s">
        <v>448</v>
      </c>
      <c r="G7" s="11" t="s">
        <v>449</v>
      </c>
      <c r="I7" s="11" t="s">
        <v>315</v>
      </c>
      <c r="K7" s="11" t="s">
        <v>450</v>
      </c>
      <c r="M7" s="11" t="s">
        <v>447</v>
      </c>
      <c r="O7" s="11" t="s">
        <v>448</v>
      </c>
      <c r="Q7" s="11" t="s">
        <v>449</v>
      </c>
      <c r="S7" s="11" t="s">
        <v>315</v>
      </c>
      <c r="U7" s="11" t="s">
        <v>450</v>
      </c>
    </row>
    <row r="8" spans="1:21" ht="22.5">
      <c r="A8" s="8" t="s">
        <v>474</v>
      </c>
      <c r="C8" s="3">
        <v>0</v>
      </c>
      <c r="E8" s="3">
        <v>0</v>
      </c>
      <c r="G8" s="3">
        <v>0</v>
      </c>
      <c r="I8" s="3">
        <f>C8+E8+G8</f>
        <v>0</v>
      </c>
      <c r="K8" s="9">
        <f t="shared" ref="K8:K38" si="0">I8/$I$39</f>
        <v>0</v>
      </c>
      <c r="M8" s="3">
        <v>0</v>
      </c>
      <c r="O8" s="3">
        <v>0</v>
      </c>
      <c r="Q8" s="3">
        <v>54409915560</v>
      </c>
      <c r="S8" s="3">
        <f>M8+O8+Q8</f>
        <v>54409915560</v>
      </c>
      <c r="U8" s="9">
        <f>S8/$S$39</f>
        <v>1.849583878437757E-2</v>
      </c>
    </row>
    <row r="9" spans="1:21" ht="22.5">
      <c r="A9" s="2" t="s">
        <v>17</v>
      </c>
      <c r="C9" s="3">
        <v>0</v>
      </c>
      <c r="E9" s="3">
        <v>0</v>
      </c>
      <c r="G9" s="3">
        <v>25309357043</v>
      </c>
      <c r="I9" s="3">
        <f t="shared" ref="I9:I38" si="1">C9+E9+G9</f>
        <v>25309357043</v>
      </c>
      <c r="K9" s="9">
        <f t="shared" si="0"/>
        <v>2.5307970165425079E-2</v>
      </c>
      <c r="M9" s="3">
        <v>0</v>
      </c>
      <c r="O9" s="3">
        <v>0</v>
      </c>
      <c r="Q9" s="3">
        <v>25309357043</v>
      </c>
      <c r="S9" s="3">
        <f t="shared" ref="S9:S38" si="2">M9+O9+Q9</f>
        <v>25309357043</v>
      </c>
      <c r="U9" s="9">
        <f t="shared" ref="U9:U38" si="3">S9/$S$39</f>
        <v>8.6035382114748316E-3</v>
      </c>
    </row>
    <row r="10" spans="1:21" ht="22.5">
      <c r="A10" s="2" t="s">
        <v>38</v>
      </c>
      <c r="C10" s="3">
        <v>0</v>
      </c>
      <c r="E10" s="3">
        <v>0</v>
      </c>
      <c r="G10" s="3">
        <v>130960200146</v>
      </c>
      <c r="I10" s="3">
        <f t="shared" si="1"/>
        <v>130960200146</v>
      </c>
      <c r="K10" s="9">
        <f t="shared" si="0"/>
        <v>0.13095302391609889</v>
      </c>
      <c r="M10" s="3">
        <v>0</v>
      </c>
      <c r="O10" s="3">
        <v>0</v>
      </c>
      <c r="Q10" s="3">
        <v>512060472918</v>
      </c>
      <c r="S10" s="3">
        <f t="shared" si="2"/>
        <v>512060472918</v>
      </c>
      <c r="U10" s="9">
        <f t="shared" si="3"/>
        <v>0.17406731580936616</v>
      </c>
    </row>
    <row r="11" spans="1:21" ht="22.5">
      <c r="A11" s="2" t="s">
        <v>434</v>
      </c>
      <c r="C11" s="3">
        <v>0</v>
      </c>
      <c r="E11" s="3">
        <v>0</v>
      </c>
      <c r="G11" s="3">
        <v>0</v>
      </c>
      <c r="I11" s="3">
        <f t="shared" si="1"/>
        <v>0</v>
      </c>
      <c r="K11" s="9">
        <f t="shared" si="0"/>
        <v>0</v>
      </c>
      <c r="M11" s="3">
        <v>0</v>
      </c>
      <c r="O11" s="3">
        <v>0</v>
      </c>
      <c r="Q11" s="3">
        <v>202428663</v>
      </c>
      <c r="S11" s="3">
        <f t="shared" si="2"/>
        <v>202428663</v>
      </c>
      <c r="U11" s="9">
        <f t="shared" si="3"/>
        <v>6.8812602953892494E-5</v>
      </c>
    </row>
    <row r="12" spans="1:21" ht="22.5">
      <c r="A12" s="2" t="s">
        <v>25</v>
      </c>
      <c r="C12" s="3">
        <v>0</v>
      </c>
      <c r="E12" s="3">
        <f>VLOOKUP(A12,'درآمد ناشی از تغییر قیمت اوراق'!A:Q,9,0)</f>
        <v>4501909539</v>
      </c>
      <c r="G12" s="3">
        <v>0</v>
      </c>
      <c r="I12" s="3">
        <f t="shared" si="1"/>
        <v>4501909539</v>
      </c>
      <c r="K12" s="9">
        <f t="shared" si="0"/>
        <v>4.5016628477318908E-3</v>
      </c>
      <c r="M12" s="3">
        <v>0</v>
      </c>
      <c r="O12" s="3">
        <f>VLOOKUP(A12,'درآمد ناشی از تغییر قیمت اوراق'!A:Q,17,0)</f>
        <v>2669837266</v>
      </c>
      <c r="Q12" s="3">
        <v>4853933383</v>
      </c>
      <c r="S12" s="3">
        <f t="shared" si="2"/>
        <v>7523770649</v>
      </c>
      <c r="U12" s="9">
        <f t="shared" si="3"/>
        <v>2.5575935478355997E-3</v>
      </c>
    </row>
    <row r="13" spans="1:21" ht="22.5">
      <c r="A13" s="2" t="s">
        <v>30</v>
      </c>
      <c r="C13" s="3">
        <v>0</v>
      </c>
      <c r="E13" s="3">
        <f>VLOOKUP(A13,'درآمد ناشی از تغییر قیمت اوراق'!A:Q,9,0)</f>
        <v>-7276429978</v>
      </c>
      <c r="G13" s="3">
        <v>0</v>
      </c>
      <c r="I13" s="3">
        <f t="shared" si="1"/>
        <v>-7276429978</v>
      </c>
      <c r="K13" s="9">
        <f t="shared" si="0"/>
        <v>-7.2760312512545984E-3</v>
      </c>
      <c r="M13" s="3">
        <v>0</v>
      </c>
      <c r="O13" s="3">
        <f>VLOOKUP(A13,'درآمد ناشی از تغییر قیمت اوراق'!A:Q,17,0)</f>
        <v>10331419662</v>
      </c>
      <c r="Q13" s="3">
        <v>0</v>
      </c>
      <c r="S13" s="3">
        <f t="shared" si="2"/>
        <v>10331419662</v>
      </c>
      <c r="U13" s="9">
        <f t="shared" si="3"/>
        <v>3.512011928623192E-3</v>
      </c>
    </row>
    <row r="14" spans="1:21" ht="22.5">
      <c r="A14" s="2" t="s">
        <v>36</v>
      </c>
      <c r="C14" s="3">
        <v>0</v>
      </c>
      <c r="E14" s="3">
        <f>VLOOKUP(A14,'درآمد ناشی از تغییر قیمت اوراق'!A:Q,9,0)</f>
        <v>49134375487</v>
      </c>
      <c r="G14" s="3">
        <v>0</v>
      </c>
      <c r="I14" s="3">
        <f t="shared" si="1"/>
        <v>49134375487</v>
      </c>
      <c r="K14" s="9">
        <f t="shared" si="0"/>
        <v>4.9131683069195596E-2</v>
      </c>
      <c r="M14" s="3">
        <v>0</v>
      </c>
      <c r="O14" s="3">
        <f>VLOOKUP(A14,'درآمد ناشی از تغییر قیمت اوراق'!A:Q,17,0)</f>
        <v>191135293126</v>
      </c>
      <c r="Q14" s="3">
        <v>0</v>
      </c>
      <c r="S14" s="3">
        <f t="shared" si="2"/>
        <v>191135293126</v>
      </c>
      <c r="U14" s="9">
        <f t="shared" si="3"/>
        <v>6.4973590406785894E-2</v>
      </c>
    </row>
    <row r="15" spans="1:21" ht="22.5">
      <c r="A15" s="2" t="s">
        <v>15</v>
      </c>
      <c r="C15" s="3">
        <v>0</v>
      </c>
      <c r="E15" s="3">
        <f>VLOOKUP(A15,'درآمد ناشی از تغییر قیمت اوراق'!A:Q,9,0)</f>
        <v>-224641943</v>
      </c>
      <c r="G15" s="3">
        <v>0</v>
      </c>
      <c r="I15" s="3">
        <f t="shared" si="1"/>
        <v>-224641943</v>
      </c>
      <c r="K15" s="9">
        <f t="shared" si="0"/>
        <v>-2.2462963328890762E-4</v>
      </c>
      <c r="M15" s="3">
        <v>0</v>
      </c>
      <c r="O15" s="3">
        <f>VLOOKUP(A15,'درآمد ناشی از تغییر قیمت اوراق'!A:Q,17,0)</f>
        <v>6248338766</v>
      </c>
      <c r="Q15" s="3">
        <v>0</v>
      </c>
      <c r="S15" s="3">
        <f t="shared" si="2"/>
        <v>6248338766</v>
      </c>
      <c r="U15" s="9">
        <f t="shared" si="3"/>
        <v>2.1240295136769863E-3</v>
      </c>
    </row>
    <row r="16" spans="1:21" ht="22.5">
      <c r="A16" s="2" t="s">
        <v>31</v>
      </c>
      <c r="C16" s="3">
        <v>0</v>
      </c>
      <c r="E16" s="3">
        <f>VLOOKUP(A16,'درآمد ناشی از تغییر قیمت اوراق'!A:Q,9,0)</f>
        <v>-760247022</v>
      </c>
      <c r="G16" s="3">
        <v>0</v>
      </c>
      <c r="I16" s="3">
        <f t="shared" si="1"/>
        <v>-760247022</v>
      </c>
      <c r="K16" s="9">
        <f t="shared" si="0"/>
        <v>-7.602053627217963E-4</v>
      </c>
      <c r="M16" s="3">
        <v>0</v>
      </c>
      <c r="O16" s="3">
        <f>VLOOKUP(A16,'درآمد ناشی از تغییر قیمت اوراق'!A:Q,17,0)</f>
        <v>18114392263</v>
      </c>
      <c r="Q16" s="3">
        <v>0</v>
      </c>
      <c r="S16" s="3">
        <f t="shared" si="2"/>
        <v>18114392263</v>
      </c>
      <c r="U16" s="9">
        <f t="shared" si="3"/>
        <v>6.1577173117271494E-3</v>
      </c>
    </row>
    <row r="17" spans="1:21" ht="22.5">
      <c r="A17" s="2" t="s">
        <v>19</v>
      </c>
      <c r="C17" s="3">
        <v>0</v>
      </c>
      <c r="E17" s="3">
        <f>VLOOKUP(A17,'درآمد ناشی از تغییر قیمت اوراق'!A:Q,9,0)</f>
        <v>48548852688</v>
      </c>
      <c r="G17" s="3">
        <v>0</v>
      </c>
      <c r="I17" s="3">
        <f t="shared" si="1"/>
        <v>48548852688</v>
      </c>
      <c r="K17" s="9">
        <f t="shared" si="0"/>
        <v>4.8546192355105461E-2</v>
      </c>
      <c r="M17" s="3">
        <v>0</v>
      </c>
      <c r="O17" s="3">
        <f>VLOOKUP(A17,'درآمد ناشی از تغییر قیمت اوراق'!A:Q,17,0)</f>
        <v>180324309984</v>
      </c>
      <c r="Q17" s="3">
        <v>0</v>
      </c>
      <c r="S17" s="3">
        <f t="shared" si="2"/>
        <v>180324309984</v>
      </c>
      <c r="U17" s="9">
        <f t="shared" si="3"/>
        <v>6.1298558030112679E-2</v>
      </c>
    </row>
    <row r="18" spans="1:21" ht="22.5">
      <c r="A18" s="2" t="s">
        <v>33</v>
      </c>
      <c r="C18" s="3">
        <v>0</v>
      </c>
      <c r="E18" s="3">
        <f>VLOOKUP(A18,'درآمد ناشی از تغییر قیمت اوراق'!A:Q,9,0)</f>
        <v>-7668172894</v>
      </c>
      <c r="G18" s="3">
        <v>0</v>
      </c>
      <c r="I18" s="3">
        <f t="shared" si="1"/>
        <v>-7668172894</v>
      </c>
      <c r="K18" s="9">
        <f t="shared" si="0"/>
        <v>-7.6677527009066226E-3</v>
      </c>
      <c r="M18" s="3">
        <v>0</v>
      </c>
      <c r="O18" s="3">
        <f>VLOOKUP(A18,'درآمد ناشی از تغییر قیمت اوراق'!A:Q,17,0)</f>
        <v>21645556808</v>
      </c>
      <c r="Q18" s="3">
        <v>0</v>
      </c>
      <c r="S18" s="3">
        <f t="shared" si="2"/>
        <v>21645556808</v>
      </c>
      <c r="U18" s="9">
        <f t="shared" si="3"/>
        <v>7.3580839999166942E-3</v>
      </c>
    </row>
    <row r="19" spans="1:21" ht="22.5">
      <c r="A19" s="2" t="s">
        <v>20</v>
      </c>
      <c r="C19" s="3">
        <v>0</v>
      </c>
      <c r="E19" s="3">
        <f>VLOOKUP(A19,'درآمد ناشی از تغییر قیمت اوراق'!A:Q,9,0)</f>
        <v>-4648219876</v>
      </c>
      <c r="G19" s="3">
        <v>0</v>
      </c>
      <c r="I19" s="3">
        <f t="shared" si="1"/>
        <v>-4648219876</v>
      </c>
      <c r="K19" s="9">
        <f t="shared" si="0"/>
        <v>-4.6479651673600941E-3</v>
      </c>
      <c r="M19" s="3">
        <v>0</v>
      </c>
      <c r="O19" s="3">
        <f>VLOOKUP(A19,'درآمد ناشی از تغییر قیمت اوراق'!A:Q,17,0)</f>
        <v>-27300877014</v>
      </c>
      <c r="Q19" s="3">
        <v>0</v>
      </c>
      <c r="S19" s="3">
        <f t="shared" si="2"/>
        <v>-27300877014</v>
      </c>
      <c r="U19" s="9">
        <f t="shared" si="3"/>
        <v>-9.2805257042943168E-3</v>
      </c>
    </row>
    <row r="20" spans="1:21" ht="22.5">
      <c r="A20" s="2" t="s">
        <v>34</v>
      </c>
      <c r="C20" s="3">
        <v>0</v>
      </c>
      <c r="E20" s="3">
        <f>VLOOKUP(A20,'درآمد ناشی از تغییر قیمت اوراق'!A:Q,9,0)</f>
        <v>-2520518567</v>
      </c>
      <c r="G20" s="3">
        <v>0</v>
      </c>
      <c r="I20" s="3">
        <f t="shared" si="1"/>
        <v>-2520518567</v>
      </c>
      <c r="K20" s="9">
        <f t="shared" si="0"/>
        <v>-2.5203804500706839E-3</v>
      </c>
      <c r="M20" s="3">
        <v>0</v>
      </c>
      <c r="O20" s="3">
        <f>VLOOKUP(A20,'درآمد ناشی از تغییر قیمت اوراق'!A:Q,17,0)</f>
        <v>-2283946434</v>
      </c>
      <c r="Q20" s="3">
        <v>0</v>
      </c>
      <c r="S20" s="3">
        <f t="shared" si="2"/>
        <v>-2283946434</v>
      </c>
      <c r="U20" s="9">
        <f t="shared" si="3"/>
        <v>-7.7639350476172743E-4</v>
      </c>
    </row>
    <row r="21" spans="1:21" ht="22.5">
      <c r="A21" s="2" t="s">
        <v>29</v>
      </c>
      <c r="C21" s="3">
        <v>0</v>
      </c>
      <c r="E21" s="3">
        <f>VLOOKUP(A21,'درآمد ناشی از تغییر قیمت اوراق'!A:Q,9,0)</f>
        <v>1948572110</v>
      </c>
      <c r="G21" s="3">
        <v>0</v>
      </c>
      <c r="I21" s="3">
        <f t="shared" si="1"/>
        <v>1948572110</v>
      </c>
      <c r="K21" s="9">
        <f t="shared" si="0"/>
        <v>1.9484653340373439E-3</v>
      </c>
      <c r="M21" s="3">
        <v>0</v>
      </c>
      <c r="O21" s="3">
        <f>VLOOKUP(A21,'درآمد ناشی از تغییر قیمت اوراق'!A:Q,17,0)</f>
        <v>3179351815</v>
      </c>
      <c r="Q21" s="3">
        <v>0</v>
      </c>
      <c r="S21" s="3">
        <f t="shared" si="2"/>
        <v>3179351815</v>
      </c>
      <c r="U21" s="9">
        <f t="shared" si="3"/>
        <v>1.0807732010576607E-3</v>
      </c>
    </row>
    <row r="22" spans="1:21" ht="22.5">
      <c r="A22" s="2" t="s">
        <v>22</v>
      </c>
      <c r="C22" s="3">
        <v>0</v>
      </c>
      <c r="E22" s="3">
        <f>VLOOKUP(A22,'درآمد ناشی از تغییر قیمت اوراق'!A:Q,9,0)</f>
        <v>-96090121</v>
      </c>
      <c r="G22" s="3">
        <v>0</v>
      </c>
      <c r="I22" s="3">
        <f t="shared" si="1"/>
        <v>-96090121</v>
      </c>
      <c r="K22" s="9">
        <f t="shared" si="0"/>
        <v>-9.6084855546841322E-5</v>
      </c>
      <c r="M22" s="3">
        <v>0</v>
      </c>
      <c r="O22" s="3">
        <f>VLOOKUP(A22,'درآمد ناشی از تغییر قیمت اوراق'!A:Q,17,0)</f>
        <v>262288366</v>
      </c>
      <c r="Q22" s="3">
        <v>0</v>
      </c>
      <c r="S22" s="3">
        <f t="shared" si="2"/>
        <v>262288366</v>
      </c>
      <c r="U22" s="9">
        <f t="shared" si="3"/>
        <v>8.916101564620438E-5</v>
      </c>
    </row>
    <row r="23" spans="1:21" ht="22.5">
      <c r="A23" s="2" t="s">
        <v>35</v>
      </c>
      <c r="C23" s="3">
        <v>0</v>
      </c>
      <c r="E23" s="3">
        <f>VLOOKUP(A23,'درآمد ناشی از تغییر قیمت اوراق'!A:Q,9,0)</f>
        <v>382944904530</v>
      </c>
      <c r="G23" s="3">
        <v>0</v>
      </c>
      <c r="I23" s="3">
        <f t="shared" si="1"/>
        <v>382944904530</v>
      </c>
      <c r="K23" s="9">
        <f t="shared" si="0"/>
        <v>0.38292392028691469</v>
      </c>
      <c r="M23" s="3">
        <v>0</v>
      </c>
      <c r="O23" s="3">
        <f>VLOOKUP(A23,'درآمد ناشی از تغییر قیمت اوراق'!A:Q,17,0)</f>
        <v>1018297945436</v>
      </c>
      <c r="Q23" s="3">
        <v>0</v>
      </c>
      <c r="S23" s="3">
        <f t="shared" si="2"/>
        <v>1018297945436</v>
      </c>
      <c r="U23" s="9">
        <f t="shared" si="3"/>
        <v>0.3461551895348533</v>
      </c>
    </row>
    <row r="24" spans="1:21" ht="22.5">
      <c r="A24" s="2" t="s">
        <v>16</v>
      </c>
      <c r="C24" s="3">
        <v>0</v>
      </c>
      <c r="E24" s="3">
        <f>VLOOKUP(A24,'درآمد ناشی از تغییر قیمت اوراق'!A:Q,9,0)</f>
        <v>45252617286</v>
      </c>
      <c r="G24" s="3">
        <v>0</v>
      </c>
      <c r="I24" s="3">
        <f t="shared" si="1"/>
        <v>45252617286</v>
      </c>
      <c r="K24" s="9">
        <f t="shared" si="0"/>
        <v>4.5250137577012774E-2</v>
      </c>
      <c r="M24" s="3">
        <v>0</v>
      </c>
      <c r="O24" s="3">
        <f>VLOOKUP(A24,'درآمد ناشی از تغییر قیمت اوراق'!A:Q,17,0)</f>
        <v>174256642995</v>
      </c>
      <c r="Q24" s="3">
        <v>0</v>
      </c>
      <c r="S24" s="3">
        <f t="shared" si="2"/>
        <v>174256642995</v>
      </c>
      <c r="U24" s="9">
        <f t="shared" si="3"/>
        <v>5.9235945190692321E-2</v>
      </c>
    </row>
    <row r="25" spans="1:21" ht="22.5">
      <c r="A25" s="2" t="s">
        <v>24</v>
      </c>
      <c r="C25" s="3">
        <v>0</v>
      </c>
      <c r="E25" s="3">
        <f>VLOOKUP(A25,'درآمد ناشی از تغییر قیمت اوراق'!A:Q,9,0)</f>
        <v>-2353190328</v>
      </c>
      <c r="G25" s="3">
        <v>0</v>
      </c>
      <c r="I25" s="3">
        <f t="shared" si="1"/>
        <v>-2353190328</v>
      </c>
      <c r="K25" s="9">
        <f t="shared" si="0"/>
        <v>-2.3530613801610693E-3</v>
      </c>
      <c r="M25" s="3">
        <v>0</v>
      </c>
      <c r="O25" s="3">
        <f>VLOOKUP(A25,'درآمد ناشی از تغییر قیمت اوراق'!A:Q,17,0)</f>
        <v>9607530579</v>
      </c>
      <c r="Q25" s="3">
        <v>0</v>
      </c>
      <c r="S25" s="3">
        <f t="shared" si="2"/>
        <v>9607530579</v>
      </c>
      <c r="U25" s="9">
        <f t="shared" si="3"/>
        <v>3.2659366381336415E-3</v>
      </c>
    </row>
    <row r="26" spans="1:21" ht="22.5">
      <c r="A26" s="2" t="s">
        <v>18</v>
      </c>
      <c r="C26" s="3">
        <v>0</v>
      </c>
      <c r="E26" s="3">
        <f>VLOOKUP(A26,'درآمد ناشی از تغییر قیمت اوراق'!A:Q,9,0)</f>
        <v>-1327737185</v>
      </c>
      <c r="G26" s="3">
        <v>0</v>
      </c>
      <c r="I26" s="3">
        <f t="shared" si="1"/>
        <v>-1327737185</v>
      </c>
      <c r="K26" s="9">
        <f t="shared" si="0"/>
        <v>-1.3276644289468085E-3</v>
      </c>
      <c r="M26" s="3">
        <v>0</v>
      </c>
      <c r="O26" s="3">
        <f>VLOOKUP(A26,'درآمد ناشی از تغییر قیمت اوراق'!A:Q,17,0)</f>
        <v>-1222888231</v>
      </c>
      <c r="Q26" s="3">
        <v>0</v>
      </c>
      <c r="S26" s="3">
        <f t="shared" si="2"/>
        <v>-1222888231</v>
      </c>
      <c r="U26" s="9">
        <f t="shared" si="3"/>
        <v>-4.1570260381945494E-4</v>
      </c>
    </row>
    <row r="27" spans="1:21" ht="22.5">
      <c r="A27" s="2" t="s">
        <v>26</v>
      </c>
      <c r="C27" s="3">
        <v>0</v>
      </c>
      <c r="E27" s="3">
        <f>VLOOKUP(A27,'درآمد ناشی از تغییر قیمت اوراق'!A:Q,9,0)</f>
        <v>64918111807</v>
      </c>
      <c r="G27" s="3">
        <v>0</v>
      </c>
      <c r="I27" s="3">
        <f t="shared" si="1"/>
        <v>64918111807</v>
      </c>
      <c r="K27" s="9">
        <f t="shared" si="0"/>
        <v>6.4914554487336823E-2</v>
      </c>
      <c r="M27" s="3">
        <v>0</v>
      </c>
      <c r="O27" s="3">
        <f>VLOOKUP(A27,'درآمد ناشی از تغییر قیمت اوراق'!A:Q,17,0)</f>
        <v>82090696446</v>
      </c>
      <c r="Q27" s="3">
        <v>0</v>
      </c>
      <c r="S27" s="3">
        <f t="shared" si="2"/>
        <v>82090696446</v>
      </c>
      <c r="U27" s="9">
        <f t="shared" si="3"/>
        <v>2.7905507140296191E-2</v>
      </c>
    </row>
    <row r="28" spans="1:21" ht="22.5">
      <c r="A28" s="2" t="s">
        <v>23</v>
      </c>
      <c r="C28" s="3">
        <v>0</v>
      </c>
      <c r="E28" s="3">
        <f>VLOOKUP(A28,'درآمد ناشی از تغییر قیمت اوراق'!A:Q,9,0)</f>
        <v>21758747</v>
      </c>
      <c r="G28" s="3">
        <v>0</v>
      </c>
      <c r="I28" s="3">
        <f t="shared" si="1"/>
        <v>21758747</v>
      </c>
      <c r="K28" s="9">
        <f t="shared" si="0"/>
        <v>2.1757554685307003E-5</v>
      </c>
      <c r="M28" s="3">
        <v>0</v>
      </c>
      <c r="O28" s="3">
        <f>VLOOKUP(A28,'درآمد ناشی از تغییر قیمت اوراق'!A:Q,17,0)</f>
        <v>21912635</v>
      </c>
      <c r="Q28" s="3">
        <v>0</v>
      </c>
      <c r="S28" s="3">
        <f t="shared" si="2"/>
        <v>21912635</v>
      </c>
      <c r="U28" s="9">
        <f t="shared" si="3"/>
        <v>7.4488732454285286E-6</v>
      </c>
    </row>
    <row r="29" spans="1:21" ht="22.5">
      <c r="A29" s="2" t="s">
        <v>32</v>
      </c>
      <c r="C29" s="3">
        <v>0</v>
      </c>
      <c r="E29" s="3">
        <f>VLOOKUP(A29,'درآمد ناشی از تغییر قیمت اوراق'!A:Q,9,0)</f>
        <v>-1760260512</v>
      </c>
      <c r="G29" s="3">
        <v>0</v>
      </c>
      <c r="I29" s="3">
        <f t="shared" si="1"/>
        <v>-1760260512</v>
      </c>
      <c r="K29" s="9">
        <f t="shared" si="0"/>
        <v>-1.7601640549534633E-3</v>
      </c>
      <c r="M29" s="3">
        <v>0</v>
      </c>
      <c r="O29" s="3">
        <f>VLOOKUP(A29,'درآمد ناشی از تغییر قیمت اوراق'!A:Q,17,0)</f>
        <v>2491044375</v>
      </c>
      <c r="Q29" s="3">
        <v>0</v>
      </c>
      <c r="S29" s="3">
        <f t="shared" si="2"/>
        <v>2491044375</v>
      </c>
      <c r="U29" s="9">
        <f t="shared" si="3"/>
        <v>8.4679335908770129E-4</v>
      </c>
    </row>
    <row r="30" spans="1:21" ht="22.5">
      <c r="A30" s="2" t="s">
        <v>27</v>
      </c>
      <c r="C30" s="3">
        <v>0</v>
      </c>
      <c r="E30" s="3">
        <f>VLOOKUP(A30,'درآمد ناشی از تغییر قیمت اوراق'!A:Q,9,0)</f>
        <v>11392484047</v>
      </c>
      <c r="G30" s="3">
        <v>0</v>
      </c>
      <c r="I30" s="3">
        <f t="shared" si="1"/>
        <v>11392484047</v>
      </c>
      <c r="K30" s="9">
        <f t="shared" si="0"/>
        <v>1.1391859772719915E-2</v>
      </c>
      <c r="M30" s="3">
        <v>0</v>
      </c>
      <c r="O30" s="3">
        <f>VLOOKUP(A30,'درآمد ناشی از تغییر قیمت اوراق'!A:Q,17,0)</f>
        <v>32103814599</v>
      </c>
      <c r="Q30" s="3">
        <v>0</v>
      </c>
      <c r="S30" s="3">
        <f t="shared" si="2"/>
        <v>32103814599</v>
      </c>
      <c r="U30" s="9">
        <f t="shared" si="3"/>
        <v>1.0913212657568973E-2</v>
      </c>
    </row>
    <row r="31" spans="1:21" ht="22.5">
      <c r="A31" s="2" t="s">
        <v>21</v>
      </c>
      <c r="C31" s="3">
        <v>0</v>
      </c>
      <c r="E31" s="3">
        <f>VLOOKUP(A31,'درآمد ناشی از تغییر قیمت اوراق'!A:Q,9,0)</f>
        <v>501283978</v>
      </c>
      <c r="G31" s="3">
        <v>0</v>
      </c>
      <c r="I31" s="3">
        <f t="shared" si="1"/>
        <v>501283978</v>
      </c>
      <c r="K31" s="9">
        <f t="shared" si="0"/>
        <v>5.0125650912725961E-4</v>
      </c>
      <c r="M31" s="3">
        <v>0</v>
      </c>
      <c r="O31" s="3">
        <f>VLOOKUP(A31,'درآمد ناشی از تغییر قیمت اوراق'!A:Q,17,0)</f>
        <v>501283978</v>
      </c>
      <c r="Q31" s="3">
        <v>0</v>
      </c>
      <c r="S31" s="3">
        <f t="shared" si="2"/>
        <v>501283978</v>
      </c>
      <c r="U31" s="9">
        <f t="shared" si="3"/>
        <v>1.7040400718974159E-4</v>
      </c>
    </row>
    <row r="32" spans="1:21" ht="22.5">
      <c r="A32" s="2" t="s">
        <v>37</v>
      </c>
      <c r="C32" s="3">
        <v>0</v>
      </c>
      <c r="E32" s="3">
        <f>VLOOKUP(A32,'درآمد ناشی از تغییر قیمت اوراق'!A:Q,9,0)</f>
        <v>-1234848154</v>
      </c>
      <c r="G32" s="3">
        <v>0</v>
      </c>
      <c r="I32" s="3">
        <f t="shared" si="1"/>
        <v>-1234848154</v>
      </c>
      <c r="K32" s="9">
        <f t="shared" si="0"/>
        <v>-1.2347804879897452E-3</v>
      </c>
      <c r="M32" s="3">
        <v>0</v>
      </c>
      <c r="O32" s="3">
        <f>VLOOKUP(A32,'درآمد ناشی از تغییر قیمت اوراق'!A:Q,17,0)</f>
        <v>10488312732</v>
      </c>
      <c r="Q32" s="3">
        <v>0</v>
      </c>
      <c r="S32" s="3">
        <f t="shared" si="2"/>
        <v>10488312732</v>
      </c>
      <c r="U32" s="9">
        <f t="shared" si="3"/>
        <v>3.5653453863071327E-3</v>
      </c>
    </row>
    <row r="33" spans="1:21" ht="22.5">
      <c r="A33" s="2" t="s">
        <v>28</v>
      </c>
      <c r="C33" s="3">
        <v>0</v>
      </c>
      <c r="E33" s="3">
        <f>VLOOKUP(A33,'درآمد ناشی از تغییر قیمت اوراق'!A:Q,9,0)</f>
        <v>-14895900796</v>
      </c>
      <c r="G33" s="3">
        <v>0</v>
      </c>
      <c r="I33" s="3">
        <f t="shared" si="1"/>
        <v>-14895900796</v>
      </c>
      <c r="K33" s="9">
        <f t="shared" si="0"/>
        <v>-1.4895084544890297E-2</v>
      </c>
      <c r="M33" s="3">
        <v>0</v>
      </c>
      <c r="O33" s="3">
        <f>VLOOKUP(A33,'درآمد ناشی از تغییر قیمت اوراق'!A:Q,17,0)</f>
        <v>-4611794099</v>
      </c>
      <c r="Q33" s="3">
        <v>0</v>
      </c>
      <c r="S33" s="3">
        <f t="shared" si="2"/>
        <v>-4611794099</v>
      </c>
      <c r="U33" s="9">
        <f t="shared" si="3"/>
        <v>-1.5677105778226245E-3</v>
      </c>
    </row>
    <row r="34" spans="1:21" ht="22.5">
      <c r="A34" s="2" t="s">
        <v>473</v>
      </c>
      <c r="C34" s="3">
        <v>7386630000</v>
      </c>
      <c r="E34" s="3">
        <v>0</v>
      </c>
      <c r="G34" s="3">
        <v>0</v>
      </c>
      <c r="I34" s="3">
        <f t="shared" si="1"/>
        <v>7386630000</v>
      </c>
      <c r="K34" s="9">
        <f t="shared" si="0"/>
        <v>7.3862252346207835E-3</v>
      </c>
      <c r="M34" s="3">
        <v>7386630000</v>
      </c>
      <c r="O34" s="3">
        <v>0</v>
      </c>
      <c r="Q34" s="3">
        <v>0</v>
      </c>
      <c r="S34" s="3">
        <f t="shared" si="2"/>
        <v>7386630000</v>
      </c>
      <c r="U34" s="9">
        <f>S34/$S$39</f>
        <v>2.5109746308866888E-3</v>
      </c>
    </row>
    <row r="35" spans="1:21" ht="22.5">
      <c r="A35" s="2" t="s">
        <v>475</v>
      </c>
      <c r="C35" s="3">
        <v>172800000000</v>
      </c>
      <c r="E35" s="3">
        <v>0</v>
      </c>
      <c r="G35" s="3">
        <v>0</v>
      </c>
      <c r="I35" s="3">
        <f t="shared" si="1"/>
        <v>172800000000</v>
      </c>
      <c r="K35" s="9">
        <f t="shared" si="0"/>
        <v>0.17279053107336789</v>
      </c>
      <c r="M35" s="3">
        <v>172800000000</v>
      </c>
      <c r="O35" s="3">
        <v>0</v>
      </c>
      <c r="Q35" s="3">
        <v>0</v>
      </c>
      <c r="S35" s="3">
        <f t="shared" si="2"/>
        <v>172800000000</v>
      </c>
      <c r="U35" s="9">
        <f t="shared" si="3"/>
        <v>5.8740781143392831E-2</v>
      </c>
    </row>
    <row r="36" spans="1:21" ht="22.5">
      <c r="A36" s="2" t="s">
        <v>476</v>
      </c>
      <c r="C36" s="3">
        <v>19200000000</v>
      </c>
      <c r="E36" s="3">
        <v>0</v>
      </c>
      <c r="G36" s="3">
        <v>0</v>
      </c>
      <c r="I36" s="3">
        <f t="shared" si="1"/>
        <v>19200000000</v>
      </c>
      <c r="K36" s="9">
        <f t="shared" si="0"/>
        <v>1.9198947897040877E-2</v>
      </c>
      <c r="M36" s="3">
        <v>19200000000</v>
      </c>
      <c r="O36" s="3">
        <v>0</v>
      </c>
      <c r="Q36" s="3">
        <v>0</v>
      </c>
      <c r="S36" s="3">
        <f t="shared" si="2"/>
        <v>19200000000</v>
      </c>
      <c r="U36" s="9">
        <f t="shared" si="3"/>
        <v>6.5267534603769811E-3</v>
      </c>
    </row>
    <row r="37" spans="1:21" ht="22.5">
      <c r="A37" s="2" t="s">
        <v>477</v>
      </c>
      <c r="C37" s="3">
        <v>80000000000</v>
      </c>
      <c r="E37" s="3">
        <v>0</v>
      </c>
      <c r="G37" s="3">
        <v>0</v>
      </c>
      <c r="I37" s="3">
        <f t="shared" si="1"/>
        <v>80000000000</v>
      </c>
      <c r="K37" s="9">
        <f t="shared" si="0"/>
        <v>7.9995616237670319E-2</v>
      </c>
      <c r="M37" s="3">
        <v>80000000000</v>
      </c>
      <c r="O37" s="3">
        <v>0</v>
      </c>
      <c r="Q37" s="3">
        <v>0</v>
      </c>
      <c r="S37" s="3">
        <f t="shared" si="2"/>
        <v>80000000000</v>
      </c>
      <c r="U37" s="9">
        <f t="shared" si="3"/>
        <v>2.7194806084904089E-2</v>
      </c>
    </row>
    <row r="38" spans="1:21" ht="22.5">
      <c r="A38" s="2" t="s">
        <v>478</v>
      </c>
      <c r="C38" s="3">
        <v>0</v>
      </c>
      <c r="E38" s="3">
        <v>0</v>
      </c>
      <c r="G38" s="3">
        <v>0</v>
      </c>
      <c r="I38" s="3">
        <f t="shared" si="1"/>
        <v>0</v>
      </c>
      <c r="K38" s="9">
        <f t="shared" si="0"/>
        <v>0</v>
      </c>
      <c r="M38" s="3">
        <v>337165000000</v>
      </c>
      <c r="O38" s="3">
        <v>0</v>
      </c>
      <c r="Q38" s="3">
        <v>0</v>
      </c>
      <c r="S38" s="3">
        <f t="shared" si="2"/>
        <v>337165000000</v>
      </c>
      <c r="U38" s="9">
        <f t="shared" si="3"/>
        <v>0.11461420992020858</v>
      </c>
    </row>
    <row r="39" spans="1:21">
      <c r="A39" s="1" t="s">
        <v>39</v>
      </c>
      <c r="C39" s="4">
        <f>SUM(C8:C38)</f>
        <v>279386630000</v>
      </c>
      <c r="E39" s="4">
        <f>SUM(E8:E38)</f>
        <v>564398612843</v>
      </c>
      <c r="G39" s="4">
        <f>SUM(G8:G38)</f>
        <v>156269557189</v>
      </c>
      <c r="I39" s="4">
        <f>SUM(I8:I38)</f>
        <v>1000054800032</v>
      </c>
      <c r="K39" s="6">
        <f>SUM(K8:K38)</f>
        <v>0.99999999999999978</v>
      </c>
      <c r="M39" s="4">
        <f>SUM(M8:M38)</f>
        <v>616551630000</v>
      </c>
      <c r="O39" s="4">
        <f>SUM(O9:O33)</f>
        <v>1728350466053</v>
      </c>
      <c r="Q39" s="4">
        <f>SUM(Q8:Q38)</f>
        <v>596836107567</v>
      </c>
      <c r="S39" s="4">
        <f>SUM(S8:S38)</f>
        <v>2941738203620</v>
      </c>
      <c r="U39" s="6">
        <f>SUM(U8:U38)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7"/>
  <sheetViews>
    <sheetView rightToLeft="1" topLeftCell="A94" workbookViewId="0">
      <selection activeCell="K112" sqref="K112"/>
    </sheetView>
  </sheetViews>
  <sheetFormatPr defaultRowHeight="21.75"/>
  <cols>
    <col min="1" max="1" width="39.71093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4" style="1" customWidth="1"/>
    <col min="14" max="14" width="1" style="1" customWidth="1"/>
    <col min="15" max="15" width="22" style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  <c r="L3" s="12" t="s">
        <v>405</v>
      </c>
      <c r="M3" s="12" t="s">
        <v>405</v>
      </c>
      <c r="N3" s="12" t="s">
        <v>405</v>
      </c>
      <c r="O3" s="12" t="s">
        <v>405</v>
      </c>
      <c r="P3" s="12" t="s">
        <v>405</v>
      </c>
      <c r="Q3" s="12" t="s">
        <v>405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2.5">
      <c r="A6" s="11" t="s">
        <v>409</v>
      </c>
      <c r="C6" s="11" t="s">
        <v>407</v>
      </c>
      <c r="D6" s="11" t="s">
        <v>407</v>
      </c>
      <c r="E6" s="11" t="s">
        <v>407</v>
      </c>
      <c r="F6" s="11" t="s">
        <v>407</v>
      </c>
      <c r="G6" s="11" t="s">
        <v>407</v>
      </c>
      <c r="H6" s="11" t="s">
        <v>407</v>
      </c>
      <c r="I6" s="11" t="s">
        <v>407</v>
      </c>
      <c r="K6" s="11" t="s">
        <v>408</v>
      </c>
      <c r="L6" s="11" t="s">
        <v>408</v>
      </c>
      <c r="M6" s="11" t="s">
        <v>408</v>
      </c>
      <c r="N6" s="11" t="s">
        <v>408</v>
      </c>
      <c r="O6" s="11" t="s">
        <v>408</v>
      </c>
      <c r="P6" s="11" t="s">
        <v>408</v>
      </c>
      <c r="Q6" s="11" t="s">
        <v>408</v>
      </c>
    </row>
    <row r="7" spans="1:17" ht="22.5">
      <c r="A7" s="11" t="s">
        <v>409</v>
      </c>
      <c r="C7" s="11" t="s">
        <v>451</v>
      </c>
      <c r="E7" s="11" t="s">
        <v>448</v>
      </c>
      <c r="G7" s="11" t="s">
        <v>449</v>
      </c>
      <c r="I7" s="11" t="s">
        <v>452</v>
      </c>
      <c r="K7" s="11" t="s">
        <v>451</v>
      </c>
      <c r="M7" s="11" t="s">
        <v>448</v>
      </c>
      <c r="O7" s="11" t="s">
        <v>449</v>
      </c>
      <c r="Q7" s="11" t="s">
        <v>452</v>
      </c>
    </row>
    <row r="8" spans="1:17" ht="22.5">
      <c r="A8" s="2" t="s">
        <v>63</v>
      </c>
      <c r="C8" s="3">
        <v>0</v>
      </c>
      <c r="E8" s="3">
        <v>0</v>
      </c>
      <c r="G8" s="3">
        <v>256650843603</v>
      </c>
      <c r="I8" s="3">
        <f>C8+E8+G8</f>
        <v>256650843603</v>
      </c>
      <c r="K8" s="3">
        <v>0</v>
      </c>
      <c r="M8" s="3">
        <v>0</v>
      </c>
      <c r="O8" s="3">
        <v>256650843603</v>
      </c>
      <c r="Q8" s="3">
        <f>K8+M8+O8</f>
        <v>256650843603</v>
      </c>
    </row>
    <row r="9" spans="1:17" ht="22.5">
      <c r="A9" s="2" t="s">
        <v>204</v>
      </c>
      <c r="C9" s="3">
        <v>73359493149</v>
      </c>
      <c r="E9" s="3">
        <v>27695554630</v>
      </c>
      <c r="G9" s="3">
        <v>-52725539</v>
      </c>
      <c r="I9" s="3">
        <f t="shared" ref="I9:I72" si="0">C9+E9+G9</f>
        <v>101002322240</v>
      </c>
      <c r="K9" s="3">
        <v>82929215340</v>
      </c>
      <c r="M9" s="3">
        <v>-322662606424</v>
      </c>
      <c r="O9" s="3">
        <v>-52725539</v>
      </c>
      <c r="Q9" s="3">
        <f t="shared" ref="Q9:Q72" si="1">K9+M9+O9</f>
        <v>-239786116623</v>
      </c>
    </row>
    <row r="10" spans="1:17" ht="22.5">
      <c r="A10" s="2" t="s">
        <v>192</v>
      </c>
      <c r="C10" s="3">
        <v>11171877675</v>
      </c>
      <c r="E10" s="3">
        <v>0</v>
      </c>
      <c r="G10" s="3">
        <v>83668652593</v>
      </c>
      <c r="I10" s="3">
        <f t="shared" si="0"/>
        <v>94840530268</v>
      </c>
      <c r="K10" s="3">
        <v>59639220112</v>
      </c>
      <c r="M10" s="3">
        <v>0</v>
      </c>
      <c r="O10" s="3">
        <v>162269672102</v>
      </c>
      <c r="Q10" s="3">
        <f t="shared" si="1"/>
        <v>221908892214</v>
      </c>
    </row>
    <row r="11" spans="1:17" ht="22.5">
      <c r="A11" s="2" t="s">
        <v>184</v>
      </c>
      <c r="C11" s="3">
        <v>0</v>
      </c>
      <c r="E11" s="3">
        <v>0</v>
      </c>
      <c r="G11" s="3">
        <v>954184342044</v>
      </c>
      <c r="I11" s="3">
        <f t="shared" si="0"/>
        <v>954184342044</v>
      </c>
      <c r="K11" s="3">
        <v>0</v>
      </c>
      <c r="M11" s="3">
        <v>0</v>
      </c>
      <c r="O11" s="3">
        <v>986375624178</v>
      </c>
      <c r="Q11" s="3">
        <f t="shared" si="1"/>
        <v>986375624178</v>
      </c>
    </row>
    <row r="12" spans="1:17" ht="22.5">
      <c r="A12" s="2" t="s">
        <v>169</v>
      </c>
      <c r="C12" s="3">
        <v>52172734862</v>
      </c>
      <c r="E12" s="3">
        <v>0</v>
      </c>
      <c r="G12" s="3">
        <v>78978986924</v>
      </c>
      <c r="I12" s="3">
        <f t="shared" si="0"/>
        <v>131151721786</v>
      </c>
      <c r="K12" s="3">
        <v>229272329420</v>
      </c>
      <c r="M12" s="3">
        <v>0</v>
      </c>
      <c r="O12" s="3">
        <v>78978986924</v>
      </c>
      <c r="Q12" s="3">
        <f t="shared" si="1"/>
        <v>308251316344</v>
      </c>
    </row>
    <row r="13" spans="1:17" ht="22.5">
      <c r="A13" s="2" t="s">
        <v>129</v>
      </c>
      <c r="C13" s="3">
        <v>2275597865</v>
      </c>
      <c r="E13" s="3">
        <v>0</v>
      </c>
      <c r="G13" s="3">
        <v>3183064828</v>
      </c>
      <c r="I13" s="3">
        <f t="shared" si="0"/>
        <v>5458662693</v>
      </c>
      <c r="K13" s="3">
        <v>22418136987</v>
      </c>
      <c r="M13" s="3">
        <v>0</v>
      </c>
      <c r="O13" s="3">
        <v>3183064828</v>
      </c>
      <c r="Q13" s="3">
        <f t="shared" si="1"/>
        <v>25601201815</v>
      </c>
    </row>
    <row r="14" spans="1:17" ht="22.5">
      <c r="A14" s="2" t="s">
        <v>220</v>
      </c>
      <c r="C14" s="3">
        <v>25464108328</v>
      </c>
      <c r="E14" s="3">
        <v>0</v>
      </c>
      <c r="G14" s="3">
        <v>291007287621</v>
      </c>
      <c r="I14" s="3">
        <f t="shared" si="0"/>
        <v>316471395949</v>
      </c>
      <c r="K14" s="3">
        <v>264113827095</v>
      </c>
      <c r="M14" s="3">
        <v>0</v>
      </c>
      <c r="O14" s="3">
        <v>429287494165</v>
      </c>
      <c r="Q14" s="3">
        <f t="shared" si="1"/>
        <v>693401321260</v>
      </c>
    </row>
    <row r="15" spans="1:17" ht="22.5">
      <c r="A15" s="2" t="s">
        <v>172</v>
      </c>
      <c r="C15" s="3">
        <v>103164576135</v>
      </c>
      <c r="E15" s="3">
        <v>84527945862</v>
      </c>
      <c r="G15" s="3">
        <v>9409478458</v>
      </c>
      <c r="I15" s="3">
        <f t="shared" si="0"/>
        <v>197102000455</v>
      </c>
      <c r="K15" s="3">
        <v>436100757450</v>
      </c>
      <c r="M15" s="3">
        <v>-58851065985</v>
      </c>
      <c r="O15" s="3">
        <v>9409478458</v>
      </c>
      <c r="Q15" s="3">
        <f t="shared" si="1"/>
        <v>386659169923</v>
      </c>
    </row>
    <row r="16" spans="1:17" ht="22.5">
      <c r="A16" s="2" t="s">
        <v>75</v>
      </c>
      <c r="C16" s="3">
        <v>4796210959</v>
      </c>
      <c r="E16" s="3">
        <v>0</v>
      </c>
      <c r="G16" s="3">
        <v>108336618483</v>
      </c>
      <c r="I16" s="3">
        <f t="shared" si="0"/>
        <v>113132829442</v>
      </c>
      <c r="K16" s="3">
        <v>226938915109</v>
      </c>
      <c r="M16" s="3">
        <v>0</v>
      </c>
      <c r="O16" s="3">
        <v>108336618483</v>
      </c>
      <c r="Q16" s="3">
        <f t="shared" si="1"/>
        <v>335275533592</v>
      </c>
    </row>
    <row r="17" spans="1:17" ht="22.5">
      <c r="A17" s="2" t="s">
        <v>56</v>
      </c>
      <c r="C17" s="3">
        <v>0</v>
      </c>
      <c r="E17" s="3">
        <v>91151603115</v>
      </c>
      <c r="G17" s="3">
        <v>-3682329827</v>
      </c>
      <c r="I17" s="3">
        <f t="shared" si="0"/>
        <v>87469273288</v>
      </c>
      <c r="K17" s="3">
        <v>0</v>
      </c>
      <c r="M17" s="3">
        <v>-112581152878</v>
      </c>
      <c r="O17" s="3">
        <v>-3682329827</v>
      </c>
      <c r="Q17" s="3">
        <f t="shared" si="1"/>
        <v>-116263482705</v>
      </c>
    </row>
    <row r="18" spans="1:17" ht="22.5">
      <c r="A18" s="2" t="s">
        <v>416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129588298170</v>
      </c>
      <c r="M18" s="3">
        <v>0</v>
      </c>
      <c r="O18" s="3">
        <v>42552192463</v>
      </c>
      <c r="Q18" s="3">
        <f t="shared" si="1"/>
        <v>172140490633</v>
      </c>
    </row>
    <row r="19" spans="1:17" ht="22.5">
      <c r="A19" s="2" t="s">
        <v>435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0</v>
      </c>
      <c r="M19" s="3">
        <v>0</v>
      </c>
      <c r="O19" s="3">
        <v>56560321448</v>
      </c>
      <c r="Q19" s="3">
        <f t="shared" si="1"/>
        <v>56560321448</v>
      </c>
    </row>
    <row r="20" spans="1:17" ht="22.5">
      <c r="A20" s="2" t="s">
        <v>414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123125170149</v>
      </c>
      <c r="M20" s="3">
        <v>0</v>
      </c>
      <c r="O20" s="3">
        <v>104923994075</v>
      </c>
      <c r="Q20" s="3">
        <f t="shared" si="1"/>
        <v>228049164224</v>
      </c>
    </row>
    <row r="21" spans="1:17" ht="22.5">
      <c r="A21" s="2" t="s">
        <v>436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0</v>
      </c>
      <c r="M21" s="3">
        <v>0</v>
      </c>
      <c r="O21" s="3">
        <v>458928908705</v>
      </c>
      <c r="Q21" s="3">
        <f t="shared" si="1"/>
        <v>458928908705</v>
      </c>
    </row>
    <row r="22" spans="1:17" ht="22.5">
      <c r="A22" s="2" t="s">
        <v>437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0</v>
      </c>
      <c r="M22" s="3">
        <v>0</v>
      </c>
      <c r="O22" s="3">
        <v>170461733125</v>
      </c>
      <c r="Q22" s="3">
        <f t="shared" si="1"/>
        <v>170461733125</v>
      </c>
    </row>
    <row r="23" spans="1:17" ht="22.5">
      <c r="A23" s="2" t="s">
        <v>438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0</v>
      </c>
      <c r="M23" s="3">
        <v>0</v>
      </c>
      <c r="O23" s="3">
        <v>415078468026</v>
      </c>
      <c r="Q23" s="3">
        <f t="shared" si="1"/>
        <v>415078468026</v>
      </c>
    </row>
    <row r="24" spans="1:17" ht="22.5">
      <c r="A24" s="2" t="s">
        <v>439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0</v>
      </c>
      <c r="M24" s="3">
        <v>0</v>
      </c>
      <c r="O24" s="3">
        <v>43998849510</v>
      </c>
      <c r="Q24" s="3">
        <f t="shared" si="1"/>
        <v>43998849510</v>
      </c>
    </row>
    <row r="25" spans="1:17" ht="22.5">
      <c r="A25" s="2" t="s">
        <v>151</v>
      </c>
      <c r="C25" s="3">
        <v>24949453825</v>
      </c>
      <c r="E25" s="3">
        <v>3887125402</v>
      </c>
      <c r="G25" s="3">
        <v>0</v>
      </c>
      <c r="I25" s="3">
        <f t="shared" si="0"/>
        <v>28836579227</v>
      </c>
      <c r="K25" s="3">
        <v>99043024553</v>
      </c>
      <c r="M25" s="3">
        <v>15548501608</v>
      </c>
      <c r="O25" s="3">
        <v>-1432065331</v>
      </c>
      <c r="Q25" s="3">
        <f t="shared" si="1"/>
        <v>113159460830</v>
      </c>
    </row>
    <row r="26" spans="1:17" ht="22.5">
      <c r="A26" s="2" t="s">
        <v>440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0</v>
      </c>
      <c r="M26" s="3">
        <v>0</v>
      </c>
      <c r="O26" s="3">
        <v>18263618629</v>
      </c>
      <c r="Q26" s="3">
        <f t="shared" si="1"/>
        <v>18263618629</v>
      </c>
    </row>
    <row r="27" spans="1:17" ht="22.5">
      <c r="A27" s="2" t="s">
        <v>441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0</v>
      </c>
      <c r="M27" s="3">
        <v>0</v>
      </c>
      <c r="O27" s="3">
        <v>5586030169</v>
      </c>
      <c r="Q27" s="3">
        <f t="shared" si="1"/>
        <v>5586030169</v>
      </c>
    </row>
    <row r="28" spans="1:17" ht="22.5">
      <c r="A28" s="2" t="s">
        <v>422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185102520603</v>
      </c>
      <c r="M28" s="3">
        <v>0</v>
      </c>
      <c r="O28" s="3">
        <v>429125196290</v>
      </c>
      <c r="Q28" s="3">
        <f t="shared" si="1"/>
        <v>614227716893</v>
      </c>
    </row>
    <row r="29" spans="1:17" ht="22.5">
      <c r="A29" s="2" t="s">
        <v>421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293577386691</v>
      </c>
      <c r="M29" s="3">
        <v>0</v>
      </c>
      <c r="O29" s="3">
        <v>484664254865</v>
      </c>
      <c r="Q29" s="3">
        <f t="shared" si="1"/>
        <v>778241641556</v>
      </c>
    </row>
    <row r="30" spans="1:17" ht="22.5">
      <c r="A30" s="2" t="s">
        <v>419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37919768878</v>
      </c>
      <c r="M30" s="3">
        <v>0</v>
      </c>
      <c r="O30" s="3">
        <v>86764821384</v>
      </c>
      <c r="Q30" s="3">
        <f t="shared" si="1"/>
        <v>124684590262</v>
      </c>
    </row>
    <row r="31" spans="1:17" ht="22.5">
      <c r="A31" s="2" t="s">
        <v>442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0</v>
      </c>
      <c r="M31" s="3">
        <v>0</v>
      </c>
      <c r="O31" s="3">
        <v>11285662268</v>
      </c>
      <c r="Q31" s="3">
        <f t="shared" si="1"/>
        <v>11285662268</v>
      </c>
    </row>
    <row r="32" spans="1:17" ht="22.5">
      <c r="A32" s="2" t="s">
        <v>443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0</v>
      </c>
      <c r="M32" s="3">
        <v>0</v>
      </c>
      <c r="O32" s="3">
        <v>173544053963</v>
      </c>
      <c r="Q32" s="3">
        <f t="shared" si="1"/>
        <v>173544053963</v>
      </c>
    </row>
    <row r="33" spans="1:17" ht="22.5">
      <c r="A33" s="2" t="s">
        <v>444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0</v>
      </c>
      <c r="M33" s="3">
        <v>0</v>
      </c>
      <c r="O33" s="3">
        <v>543350701472</v>
      </c>
      <c r="Q33" s="3">
        <f t="shared" si="1"/>
        <v>543350701472</v>
      </c>
    </row>
    <row r="34" spans="1:17" ht="22.5">
      <c r="A34" s="2" t="s">
        <v>101</v>
      </c>
      <c r="C34" s="3">
        <v>0</v>
      </c>
      <c r="E34" s="3">
        <v>2499043759</v>
      </c>
      <c r="G34" s="3">
        <v>0</v>
      </c>
      <c r="I34" s="3">
        <f t="shared" si="0"/>
        <v>2499043759</v>
      </c>
      <c r="K34" s="3">
        <v>0</v>
      </c>
      <c r="M34" s="3">
        <v>8082999812</v>
      </c>
      <c r="O34" s="3">
        <v>51733198228</v>
      </c>
      <c r="Q34" s="3">
        <f t="shared" si="1"/>
        <v>59816198040</v>
      </c>
    </row>
    <row r="35" spans="1:17" ht="22.5">
      <c r="A35" s="2" t="s">
        <v>445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0</v>
      </c>
      <c r="M35" s="3">
        <v>0</v>
      </c>
      <c r="O35" s="3">
        <v>13490018082</v>
      </c>
      <c r="Q35" s="3">
        <f t="shared" si="1"/>
        <v>13490018082</v>
      </c>
    </row>
    <row r="36" spans="1:17" ht="22.5">
      <c r="A36" s="2" t="s">
        <v>154</v>
      </c>
      <c r="C36" s="3">
        <v>62379767886</v>
      </c>
      <c r="E36" s="3">
        <v>-51016171491</v>
      </c>
      <c r="G36" s="3">
        <v>0</v>
      </c>
      <c r="I36" s="3">
        <f t="shared" si="0"/>
        <v>11363596395</v>
      </c>
      <c r="K36" s="3">
        <v>232331145169</v>
      </c>
      <c r="M36" s="3">
        <v>-42749273355</v>
      </c>
      <c r="O36" s="3">
        <v>132813741923</v>
      </c>
      <c r="Q36" s="3">
        <f t="shared" si="1"/>
        <v>322395613737</v>
      </c>
    </row>
    <row r="37" spans="1:17" ht="22.5">
      <c r="A37" s="2" t="s">
        <v>418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8680264275</v>
      </c>
      <c r="M37" s="3">
        <v>0</v>
      </c>
      <c r="O37" s="3">
        <v>1964973421</v>
      </c>
      <c r="Q37" s="3">
        <f t="shared" si="1"/>
        <v>10645237696</v>
      </c>
    </row>
    <row r="38" spans="1:17" ht="22.5">
      <c r="A38" s="2" t="s">
        <v>446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0</v>
      </c>
      <c r="M38" s="3">
        <v>0</v>
      </c>
      <c r="O38" s="3">
        <v>4401262750</v>
      </c>
      <c r="Q38" s="3">
        <f t="shared" si="1"/>
        <v>4401262750</v>
      </c>
    </row>
    <row r="39" spans="1:17" ht="22.5">
      <c r="A39" s="2" t="s">
        <v>60</v>
      </c>
      <c r="C39" s="3">
        <v>0</v>
      </c>
      <c r="E39" s="3">
        <v>103185176594</v>
      </c>
      <c r="G39" s="3">
        <v>0</v>
      </c>
      <c r="I39" s="3">
        <f t="shared" si="0"/>
        <v>103185176594</v>
      </c>
      <c r="K39" s="3">
        <v>0</v>
      </c>
      <c r="M39" s="3">
        <v>-397452798353</v>
      </c>
      <c r="O39" s="3">
        <v>-3904250</v>
      </c>
      <c r="Q39" s="3">
        <f t="shared" si="1"/>
        <v>-397456702603</v>
      </c>
    </row>
    <row r="40" spans="1:17" ht="22.5">
      <c r="A40" s="2" t="s">
        <v>247</v>
      </c>
      <c r="C40" s="3">
        <v>14325272988</v>
      </c>
      <c r="E40" s="3">
        <v>-80074304746</v>
      </c>
      <c r="G40" s="3">
        <v>0</v>
      </c>
      <c r="I40" s="3">
        <f t="shared" si="0"/>
        <v>-65749031758</v>
      </c>
      <c r="K40" s="3">
        <v>14325272988</v>
      </c>
      <c r="M40" s="3">
        <v>-80074304746</v>
      </c>
      <c r="O40" s="3">
        <v>0</v>
      </c>
      <c r="Q40" s="3">
        <f t="shared" si="1"/>
        <v>-65749031758</v>
      </c>
    </row>
    <row r="41" spans="1:17" ht="22.5">
      <c r="A41" s="2" t="s">
        <v>189</v>
      </c>
      <c r="C41" s="3">
        <v>37865420040</v>
      </c>
      <c r="E41" s="3">
        <v>3169548494</v>
      </c>
      <c r="G41" s="3">
        <v>0</v>
      </c>
      <c r="I41" s="3">
        <f t="shared" si="0"/>
        <v>41034968534</v>
      </c>
      <c r="K41" s="3">
        <v>84791820798</v>
      </c>
      <c r="M41" s="3">
        <v>-334299091938</v>
      </c>
      <c r="O41" s="3">
        <v>0</v>
      </c>
      <c r="Q41" s="3">
        <f t="shared" si="1"/>
        <v>-249507271140</v>
      </c>
    </row>
    <row r="42" spans="1:17" ht="22.5">
      <c r="A42" s="2" t="s">
        <v>166</v>
      </c>
      <c r="C42" s="3">
        <v>28906895259</v>
      </c>
      <c r="E42" s="3">
        <v>6529998367</v>
      </c>
      <c r="G42" s="3">
        <v>0</v>
      </c>
      <c r="I42" s="3">
        <f t="shared" si="0"/>
        <v>35436893626</v>
      </c>
      <c r="K42" s="3">
        <v>167316285004</v>
      </c>
      <c r="M42" s="3">
        <v>-71419704915</v>
      </c>
      <c r="O42" s="3">
        <v>0</v>
      </c>
      <c r="Q42" s="3">
        <f t="shared" si="1"/>
        <v>95896580089</v>
      </c>
    </row>
    <row r="43" spans="1:17" ht="22.5">
      <c r="A43" s="2" t="s">
        <v>217</v>
      </c>
      <c r="C43" s="3">
        <v>33930190556</v>
      </c>
      <c r="E43" s="3">
        <v>-38966110004</v>
      </c>
      <c r="G43" s="3">
        <v>0</v>
      </c>
      <c r="I43" s="3">
        <f t="shared" si="0"/>
        <v>-5035919448</v>
      </c>
      <c r="K43" s="3">
        <v>105527307339</v>
      </c>
      <c r="M43" s="3">
        <v>-105904649655</v>
      </c>
      <c r="O43" s="3">
        <v>0</v>
      </c>
      <c r="Q43" s="3">
        <f t="shared" si="1"/>
        <v>-377342316</v>
      </c>
    </row>
    <row r="44" spans="1:17" ht="22.5">
      <c r="A44" s="2" t="s">
        <v>250</v>
      </c>
      <c r="C44" s="3">
        <v>99412060036</v>
      </c>
      <c r="E44" s="3">
        <v>-7650666603</v>
      </c>
      <c r="G44" s="3">
        <v>0</v>
      </c>
      <c r="I44" s="3">
        <f t="shared" si="0"/>
        <v>91761393433</v>
      </c>
      <c r="K44" s="3">
        <v>99412060036</v>
      </c>
      <c r="M44" s="3">
        <v>-7650666603</v>
      </c>
      <c r="O44" s="3">
        <v>0</v>
      </c>
      <c r="Q44" s="3">
        <f t="shared" si="1"/>
        <v>91761393433</v>
      </c>
    </row>
    <row r="45" spans="1:17" ht="22.5">
      <c r="A45" s="2" t="s">
        <v>141</v>
      </c>
      <c r="C45" s="3">
        <v>66937734623</v>
      </c>
      <c r="E45" s="3">
        <v>14372047080</v>
      </c>
      <c r="G45" s="3">
        <v>0</v>
      </c>
      <c r="I45" s="3">
        <f t="shared" si="0"/>
        <v>81309781703</v>
      </c>
      <c r="K45" s="3">
        <v>208356427471</v>
      </c>
      <c r="M45" s="3">
        <v>47316993996</v>
      </c>
      <c r="O45" s="3">
        <v>0</v>
      </c>
      <c r="Q45" s="3">
        <f t="shared" si="1"/>
        <v>255673421467</v>
      </c>
    </row>
    <row r="46" spans="1:17" ht="22.5">
      <c r="A46" s="2" t="s">
        <v>239</v>
      </c>
      <c r="C46" s="3">
        <v>45013772960</v>
      </c>
      <c r="E46" s="3">
        <v>2844917955</v>
      </c>
      <c r="G46" s="3">
        <v>0</v>
      </c>
      <c r="I46" s="3">
        <f t="shared" si="0"/>
        <v>47858690915</v>
      </c>
      <c r="K46" s="3">
        <v>183959613161</v>
      </c>
      <c r="M46" s="3">
        <v>10818533071</v>
      </c>
      <c r="O46" s="3">
        <v>0</v>
      </c>
      <c r="Q46" s="3">
        <f t="shared" si="1"/>
        <v>194778146232</v>
      </c>
    </row>
    <row r="47" spans="1:17" ht="22.5">
      <c r="A47" s="2" t="s">
        <v>214</v>
      </c>
      <c r="C47" s="3">
        <v>175020823299</v>
      </c>
      <c r="E47" s="3">
        <v>157382135426</v>
      </c>
      <c r="G47" s="3">
        <v>0</v>
      </c>
      <c r="I47" s="3">
        <f t="shared" si="0"/>
        <v>332402958725</v>
      </c>
      <c r="K47" s="3">
        <v>613528106471</v>
      </c>
      <c r="M47" s="3">
        <v>-468275580923</v>
      </c>
      <c r="O47" s="3">
        <v>0</v>
      </c>
      <c r="Q47" s="3">
        <f t="shared" si="1"/>
        <v>145252525548</v>
      </c>
    </row>
    <row r="48" spans="1:17" ht="22.5">
      <c r="A48" s="2" t="s">
        <v>186</v>
      </c>
      <c r="C48" s="3">
        <v>28918020009</v>
      </c>
      <c r="E48" s="3">
        <v>1108098623</v>
      </c>
      <c r="G48" s="3">
        <v>0</v>
      </c>
      <c r="I48" s="3">
        <f t="shared" si="0"/>
        <v>30026118632</v>
      </c>
      <c r="K48" s="3">
        <v>83940954376</v>
      </c>
      <c r="M48" s="3">
        <v>4456830498</v>
      </c>
      <c r="O48" s="3">
        <v>0</v>
      </c>
      <c r="Q48" s="3">
        <f t="shared" si="1"/>
        <v>88397784874</v>
      </c>
    </row>
    <row r="49" spans="1:17" ht="22.5">
      <c r="A49" s="2" t="s">
        <v>212</v>
      </c>
      <c r="C49" s="3">
        <v>227850297534</v>
      </c>
      <c r="E49" s="3">
        <v>448572751565</v>
      </c>
      <c r="G49" s="3">
        <v>0</v>
      </c>
      <c r="I49" s="3">
        <f t="shared" si="0"/>
        <v>676423049099</v>
      </c>
      <c r="K49" s="3">
        <v>948060653132</v>
      </c>
      <c r="M49" s="3">
        <v>-259823555906</v>
      </c>
      <c r="O49" s="3">
        <v>0</v>
      </c>
      <c r="Q49" s="3">
        <f t="shared" si="1"/>
        <v>688237097226</v>
      </c>
    </row>
    <row r="50" spans="1:17" ht="22.5">
      <c r="A50" s="2" t="s">
        <v>209</v>
      </c>
      <c r="C50" s="3">
        <v>268993775497</v>
      </c>
      <c r="E50" s="3">
        <v>-883208565990</v>
      </c>
      <c r="G50" s="3">
        <v>0</v>
      </c>
      <c r="I50" s="3">
        <f t="shared" si="0"/>
        <v>-614214790493</v>
      </c>
      <c r="K50" s="3">
        <v>1107095752921</v>
      </c>
      <c r="M50" s="3">
        <v>-1099378060427</v>
      </c>
      <c r="O50" s="3">
        <v>0</v>
      </c>
      <c r="Q50" s="3">
        <f t="shared" si="1"/>
        <v>7717692494</v>
      </c>
    </row>
    <row r="51" spans="1:17" ht="22.5">
      <c r="A51" s="2" t="s">
        <v>163</v>
      </c>
      <c r="C51" s="3">
        <v>87689496141</v>
      </c>
      <c r="E51" s="3">
        <v>46698623272</v>
      </c>
      <c r="G51" s="3">
        <v>0</v>
      </c>
      <c r="I51" s="3">
        <f t="shared" si="0"/>
        <v>134388119413</v>
      </c>
      <c r="K51" s="3">
        <v>309269542624</v>
      </c>
      <c r="M51" s="3">
        <v>164578367811</v>
      </c>
      <c r="O51" s="3">
        <v>0</v>
      </c>
      <c r="Q51" s="3">
        <f t="shared" si="1"/>
        <v>473847910435</v>
      </c>
    </row>
    <row r="52" spans="1:17" ht="22.5">
      <c r="A52" s="2" t="s">
        <v>160</v>
      </c>
      <c r="C52" s="3">
        <v>82298555417</v>
      </c>
      <c r="E52" s="3">
        <v>24793622170</v>
      </c>
      <c r="G52" s="3">
        <v>0</v>
      </c>
      <c r="I52" s="3">
        <f t="shared" si="0"/>
        <v>107092177587</v>
      </c>
      <c r="K52" s="3">
        <v>330854529557</v>
      </c>
      <c r="M52" s="3">
        <v>97776458055</v>
      </c>
      <c r="O52" s="3">
        <v>0</v>
      </c>
      <c r="Q52" s="3">
        <f t="shared" si="1"/>
        <v>428630987612</v>
      </c>
    </row>
    <row r="53" spans="1:17" ht="22.5">
      <c r="A53" s="2" t="s">
        <v>207</v>
      </c>
      <c r="C53" s="3">
        <v>43179028767</v>
      </c>
      <c r="E53" s="3">
        <v>-21032389963</v>
      </c>
      <c r="G53" s="3">
        <v>0</v>
      </c>
      <c r="I53" s="3">
        <f t="shared" si="0"/>
        <v>22146638804</v>
      </c>
      <c r="K53" s="3">
        <v>165331578082</v>
      </c>
      <c r="M53" s="3">
        <v>4946840302</v>
      </c>
      <c r="O53" s="3">
        <v>0</v>
      </c>
      <c r="Q53" s="3">
        <f t="shared" si="1"/>
        <v>170278418384</v>
      </c>
    </row>
    <row r="54" spans="1:17" ht="22.5">
      <c r="A54" s="2" t="s">
        <v>178</v>
      </c>
      <c r="C54" s="3">
        <v>38550201879</v>
      </c>
      <c r="E54" s="3">
        <v>10263575435</v>
      </c>
      <c r="G54" s="3">
        <v>0</v>
      </c>
      <c r="I54" s="3">
        <f t="shared" si="0"/>
        <v>48813777314</v>
      </c>
      <c r="K54" s="3">
        <v>170493657057</v>
      </c>
      <c r="M54" s="3">
        <v>18146662090</v>
      </c>
      <c r="O54" s="3">
        <v>0</v>
      </c>
      <c r="Q54" s="3">
        <f t="shared" si="1"/>
        <v>188640319147</v>
      </c>
    </row>
    <row r="55" spans="1:17" ht="22.5">
      <c r="A55" s="2" t="s">
        <v>157</v>
      </c>
      <c r="C55" s="3">
        <v>26737854395</v>
      </c>
      <c r="E55" s="3">
        <v>9669989554</v>
      </c>
      <c r="G55" s="3">
        <v>0</v>
      </c>
      <c r="I55" s="3">
        <f t="shared" si="0"/>
        <v>36407843949</v>
      </c>
      <c r="K55" s="3">
        <v>106630948427</v>
      </c>
      <c r="M55" s="3">
        <v>40014039696</v>
      </c>
      <c r="O55" s="3">
        <v>0</v>
      </c>
      <c r="Q55" s="3">
        <f t="shared" si="1"/>
        <v>146644988123</v>
      </c>
    </row>
    <row r="56" spans="1:17" ht="22.5">
      <c r="A56" s="2" t="s">
        <v>201</v>
      </c>
      <c r="C56" s="3">
        <v>154824657533</v>
      </c>
      <c r="E56" s="3">
        <v>-101386071137</v>
      </c>
      <c r="G56" s="3">
        <v>0</v>
      </c>
      <c r="I56" s="3">
        <f t="shared" si="0"/>
        <v>53438586396</v>
      </c>
      <c r="K56" s="3">
        <v>592668493150</v>
      </c>
      <c r="M56" s="3">
        <v>-181822954087</v>
      </c>
      <c r="O56" s="3">
        <v>0</v>
      </c>
      <c r="Q56" s="3">
        <f t="shared" si="1"/>
        <v>410845539063</v>
      </c>
    </row>
    <row r="57" spans="1:17" ht="22.5">
      <c r="A57" s="2" t="s">
        <v>198</v>
      </c>
      <c r="C57" s="3">
        <v>3081243699</v>
      </c>
      <c r="E57" s="3">
        <v>-1189088420</v>
      </c>
      <c r="G57" s="3">
        <v>0</v>
      </c>
      <c r="I57" s="3">
        <f t="shared" si="0"/>
        <v>1892155279</v>
      </c>
      <c r="K57" s="3">
        <v>11805420822</v>
      </c>
      <c r="M57" s="3">
        <v>2317308001</v>
      </c>
      <c r="O57" s="3">
        <v>0</v>
      </c>
      <c r="Q57" s="3">
        <f t="shared" si="1"/>
        <v>14122728823</v>
      </c>
    </row>
    <row r="58" spans="1:17" ht="22.5">
      <c r="A58" s="2" t="s">
        <v>195</v>
      </c>
      <c r="C58" s="3">
        <v>83282770849</v>
      </c>
      <c r="E58" s="3">
        <v>27509529164</v>
      </c>
      <c r="G58" s="3">
        <v>0</v>
      </c>
      <c r="I58" s="3">
        <f t="shared" si="0"/>
        <v>110792300013</v>
      </c>
      <c r="K58" s="3">
        <v>345840872453</v>
      </c>
      <c r="M58" s="3">
        <v>205682666288</v>
      </c>
      <c r="O58" s="3">
        <v>0</v>
      </c>
      <c r="Q58" s="3">
        <f t="shared" si="1"/>
        <v>551523538741</v>
      </c>
    </row>
    <row r="59" spans="1:17" ht="22.5">
      <c r="A59" s="2" t="s">
        <v>175</v>
      </c>
      <c r="C59" s="3">
        <v>60990140002</v>
      </c>
      <c r="E59" s="3">
        <v>23070782139</v>
      </c>
      <c r="G59" s="3">
        <v>0</v>
      </c>
      <c r="I59" s="3">
        <f t="shared" si="0"/>
        <v>84060922141</v>
      </c>
      <c r="K59" s="3">
        <v>238582852520</v>
      </c>
      <c r="M59" s="3">
        <v>90454726718</v>
      </c>
      <c r="O59" s="3">
        <v>0</v>
      </c>
      <c r="Q59" s="3">
        <f t="shared" si="1"/>
        <v>329037579238</v>
      </c>
    </row>
    <row r="60" spans="1:17" ht="22.5">
      <c r="A60" s="2" t="s">
        <v>132</v>
      </c>
      <c r="C60" s="3">
        <v>33343230804</v>
      </c>
      <c r="E60" s="3">
        <v>1857180862</v>
      </c>
      <c r="G60" s="3">
        <v>0</v>
      </c>
      <c r="I60" s="3">
        <f t="shared" si="0"/>
        <v>35200411666</v>
      </c>
      <c r="K60" s="3">
        <v>134765670506</v>
      </c>
      <c r="M60" s="3">
        <v>7293075438</v>
      </c>
      <c r="O60" s="3">
        <v>0</v>
      </c>
      <c r="Q60" s="3">
        <f t="shared" si="1"/>
        <v>142058745944</v>
      </c>
    </row>
    <row r="61" spans="1:17" ht="22.5">
      <c r="A61" s="2" t="s">
        <v>236</v>
      </c>
      <c r="C61" s="3">
        <v>80558031688</v>
      </c>
      <c r="E61" s="3">
        <v>-13588217246</v>
      </c>
      <c r="G61" s="3">
        <v>0</v>
      </c>
      <c r="I61" s="3">
        <f t="shared" si="0"/>
        <v>66969814442</v>
      </c>
      <c r="K61" s="3">
        <v>327229061719</v>
      </c>
      <c r="M61" s="3">
        <v>-13588217246</v>
      </c>
      <c r="O61" s="3">
        <v>0</v>
      </c>
      <c r="Q61" s="3">
        <f t="shared" si="1"/>
        <v>313640844473</v>
      </c>
    </row>
    <row r="62" spans="1:17" ht="22.5">
      <c r="A62" s="2" t="s">
        <v>257</v>
      </c>
      <c r="C62" s="3">
        <v>103255795522</v>
      </c>
      <c r="E62" s="3">
        <v>46632921860</v>
      </c>
      <c r="G62" s="3">
        <v>0</v>
      </c>
      <c r="I62" s="3">
        <f t="shared" si="0"/>
        <v>149888717382</v>
      </c>
      <c r="K62" s="3">
        <v>103255795522</v>
      </c>
      <c r="M62" s="3">
        <v>46632921860</v>
      </c>
      <c r="O62" s="3">
        <v>0</v>
      </c>
      <c r="Q62" s="3">
        <f t="shared" si="1"/>
        <v>149888717382</v>
      </c>
    </row>
    <row r="63" spans="1:17" ht="22.5">
      <c r="A63" s="2" t="s">
        <v>138</v>
      </c>
      <c r="C63" s="3">
        <v>60992299772</v>
      </c>
      <c r="E63" s="3">
        <v>-72743365333</v>
      </c>
      <c r="G63" s="3">
        <v>0</v>
      </c>
      <c r="I63" s="3">
        <f t="shared" si="0"/>
        <v>-11751065561</v>
      </c>
      <c r="K63" s="3">
        <v>227097369027</v>
      </c>
      <c r="M63" s="3">
        <v>-28450527379</v>
      </c>
      <c r="O63" s="3">
        <v>0</v>
      </c>
      <c r="Q63" s="3">
        <f t="shared" si="1"/>
        <v>198646841648</v>
      </c>
    </row>
    <row r="64" spans="1:17" ht="22.5">
      <c r="A64" s="2" t="s">
        <v>233</v>
      </c>
      <c r="C64" s="3">
        <v>4628904966</v>
      </c>
      <c r="E64" s="3">
        <v>5942469720</v>
      </c>
      <c r="G64" s="3">
        <v>0</v>
      </c>
      <c r="I64" s="3">
        <f t="shared" si="0"/>
        <v>10571374686</v>
      </c>
      <c r="K64" s="3">
        <v>18628923210</v>
      </c>
      <c r="M64" s="3">
        <v>12021959131</v>
      </c>
      <c r="O64" s="3">
        <v>0</v>
      </c>
      <c r="Q64" s="3">
        <f t="shared" si="1"/>
        <v>30650882341</v>
      </c>
    </row>
    <row r="65" spans="1:17" ht="22.5">
      <c r="A65" s="2" t="s">
        <v>66</v>
      </c>
      <c r="C65" s="3">
        <v>50910144062</v>
      </c>
      <c r="E65" s="3">
        <v>15979774211</v>
      </c>
      <c r="G65" s="3">
        <v>0</v>
      </c>
      <c r="I65" s="3">
        <f t="shared" si="0"/>
        <v>66889918273</v>
      </c>
      <c r="K65" s="3">
        <v>166236678130</v>
      </c>
      <c r="M65" s="3">
        <v>20080656003</v>
      </c>
      <c r="O65" s="3">
        <v>0</v>
      </c>
      <c r="Q65" s="3">
        <f t="shared" si="1"/>
        <v>186317334133</v>
      </c>
    </row>
    <row r="66" spans="1:17" ht="22.5">
      <c r="A66" s="2" t="s">
        <v>183</v>
      </c>
      <c r="C66" s="3">
        <v>161097146846</v>
      </c>
      <c r="E66" s="3">
        <v>44238242911</v>
      </c>
      <c r="G66" s="3">
        <v>0</v>
      </c>
      <c r="I66" s="3">
        <f t="shared" si="0"/>
        <v>205335389757</v>
      </c>
      <c r="K66" s="3">
        <v>616275891082</v>
      </c>
      <c r="M66" s="3">
        <v>176952972646</v>
      </c>
      <c r="O66" s="3">
        <v>0</v>
      </c>
      <c r="Q66" s="3">
        <f t="shared" si="1"/>
        <v>793228863728</v>
      </c>
    </row>
    <row r="67" spans="1:17" ht="22.5">
      <c r="A67" s="2" t="s">
        <v>180</v>
      </c>
      <c r="C67" s="3">
        <v>114777082713</v>
      </c>
      <c r="E67" s="3">
        <v>31518475436</v>
      </c>
      <c r="G67" s="3">
        <v>0</v>
      </c>
      <c r="I67" s="3">
        <f t="shared" si="0"/>
        <v>146295558149</v>
      </c>
      <c r="K67" s="3">
        <v>430462775286</v>
      </c>
      <c r="M67" s="3">
        <v>120746386305</v>
      </c>
      <c r="O67" s="3">
        <v>0</v>
      </c>
      <c r="Q67" s="3">
        <f t="shared" si="1"/>
        <v>551209161591</v>
      </c>
    </row>
    <row r="68" spans="1:17" ht="22.5">
      <c r="A68" s="2" t="s">
        <v>69</v>
      </c>
      <c r="C68" s="3">
        <v>126603178698</v>
      </c>
      <c r="E68" s="3">
        <v>32996566914</v>
      </c>
      <c r="G68" s="3">
        <v>0</v>
      </c>
      <c r="I68" s="3">
        <f t="shared" si="0"/>
        <v>159599745612</v>
      </c>
      <c r="K68" s="3">
        <v>496342617921</v>
      </c>
      <c r="M68" s="3">
        <v>131986266821</v>
      </c>
      <c r="O68" s="3">
        <v>0</v>
      </c>
      <c r="Q68" s="3">
        <f t="shared" si="1"/>
        <v>628328884742</v>
      </c>
    </row>
    <row r="69" spans="1:17" ht="22.5">
      <c r="A69" s="2" t="s">
        <v>135</v>
      </c>
      <c r="C69" s="3">
        <v>113457111185</v>
      </c>
      <c r="E69" s="3">
        <v>34499636421</v>
      </c>
      <c r="G69" s="3">
        <v>0</v>
      </c>
      <c r="I69" s="3">
        <f t="shared" si="0"/>
        <v>147956747606</v>
      </c>
      <c r="K69" s="3">
        <v>444268830492</v>
      </c>
      <c r="M69" s="3">
        <v>135001848813</v>
      </c>
      <c r="O69" s="3">
        <v>0</v>
      </c>
      <c r="Q69" s="3">
        <f t="shared" si="1"/>
        <v>579270679305</v>
      </c>
    </row>
    <row r="70" spans="1:17" ht="22.5">
      <c r="A70" s="2" t="s">
        <v>81</v>
      </c>
      <c r="C70" s="3">
        <v>65162382637</v>
      </c>
      <c r="E70" s="3">
        <v>12916751856</v>
      </c>
      <c r="G70" s="3">
        <v>0</v>
      </c>
      <c r="I70" s="3">
        <f t="shared" si="0"/>
        <v>78079134493</v>
      </c>
      <c r="K70" s="3">
        <v>262425633469</v>
      </c>
      <c r="M70" s="3">
        <v>50675878233</v>
      </c>
      <c r="O70" s="3">
        <v>0</v>
      </c>
      <c r="Q70" s="3">
        <f t="shared" si="1"/>
        <v>313101511702</v>
      </c>
    </row>
    <row r="71" spans="1:17" ht="22.5">
      <c r="A71" s="2" t="s">
        <v>232</v>
      </c>
      <c r="C71" s="3">
        <v>1830633067</v>
      </c>
      <c r="E71" s="3">
        <v>0</v>
      </c>
      <c r="G71" s="3">
        <v>0</v>
      </c>
      <c r="I71" s="3">
        <f t="shared" si="0"/>
        <v>1830633067</v>
      </c>
      <c r="K71" s="3">
        <v>7560648960</v>
      </c>
      <c r="M71" s="3">
        <v>0</v>
      </c>
      <c r="O71" s="3">
        <v>0</v>
      </c>
      <c r="Q71" s="3">
        <f t="shared" si="1"/>
        <v>7560648960</v>
      </c>
    </row>
    <row r="72" spans="1:17" ht="22.5">
      <c r="A72" s="2" t="s">
        <v>229</v>
      </c>
      <c r="C72" s="3">
        <v>2426254400</v>
      </c>
      <c r="E72" s="3">
        <v>2581519963</v>
      </c>
      <c r="G72" s="3">
        <v>0</v>
      </c>
      <c r="I72" s="3">
        <f t="shared" si="0"/>
        <v>5007774363</v>
      </c>
      <c r="K72" s="3">
        <v>10256593612</v>
      </c>
      <c r="M72" s="3">
        <v>2581519963</v>
      </c>
      <c r="O72" s="3">
        <v>0</v>
      </c>
      <c r="Q72" s="3">
        <f t="shared" si="1"/>
        <v>12838113575</v>
      </c>
    </row>
    <row r="73" spans="1:17" ht="22.5">
      <c r="A73" s="2" t="s">
        <v>226</v>
      </c>
      <c r="C73" s="3">
        <v>1726095512</v>
      </c>
      <c r="E73" s="3">
        <v>-75497074</v>
      </c>
      <c r="G73" s="3">
        <v>0</v>
      </c>
      <c r="I73" s="3">
        <f t="shared" ref="I73:I100" si="2">C73+E73+G73</f>
        <v>1650598438</v>
      </c>
      <c r="K73" s="3">
        <v>7478168454</v>
      </c>
      <c r="M73" s="3">
        <v>-75497074</v>
      </c>
      <c r="O73" s="3">
        <v>0</v>
      </c>
      <c r="Q73" s="3">
        <f t="shared" ref="Q73:Q100" si="3">K73+M73+O73</f>
        <v>7402671380</v>
      </c>
    </row>
    <row r="74" spans="1:17" ht="22.5">
      <c r="A74" s="2" t="s">
        <v>78</v>
      </c>
      <c r="C74" s="3">
        <v>75094659073</v>
      </c>
      <c r="E74" s="3">
        <v>23879514133</v>
      </c>
      <c r="G74" s="3">
        <v>0</v>
      </c>
      <c r="I74" s="3">
        <f t="shared" si="2"/>
        <v>98974173206</v>
      </c>
      <c r="K74" s="3">
        <v>297039895336</v>
      </c>
      <c r="M74" s="3">
        <v>93272667545</v>
      </c>
      <c r="O74" s="3">
        <v>0</v>
      </c>
      <c r="Q74" s="3">
        <f t="shared" si="3"/>
        <v>390312562881</v>
      </c>
    </row>
    <row r="75" spans="1:17" ht="22.5">
      <c r="A75" s="2" t="s">
        <v>150</v>
      </c>
      <c r="C75" s="3">
        <v>33615514853</v>
      </c>
      <c r="E75" s="3">
        <v>8879075723</v>
      </c>
      <c r="G75" s="3">
        <v>0</v>
      </c>
      <c r="I75" s="3">
        <f t="shared" si="2"/>
        <v>42494590576</v>
      </c>
      <c r="K75" s="3">
        <v>132256323424</v>
      </c>
      <c r="M75" s="3">
        <v>35516302690</v>
      </c>
      <c r="O75" s="3">
        <v>0</v>
      </c>
      <c r="Q75" s="3">
        <f t="shared" si="3"/>
        <v>167772626114</v>
      </c>
    </row>
    <row r="76" spans="1:17" ht="22.5">
      <c r="A76" s="2" t="s">
        <v>147</v>
      </c>
      <c r="C76" s="3">
        <v>87056872094</v>
      </c>
      <c r="E76" s="3">
        <v>18932730066</v>
      </c>
      <c r="G76" s="3">
        <v>0</v>
      </c>
      <c r="I76" s="3">
        <f t="shared" si="2"/>
        <v>105989602160</v>
      </c>
      <c r="K76" s="3">
        <v>342515111935</v>
      </c>
      <c r="M76" s="3">
        <v>75730921301</v>
      </c>
      <c r="O76" s="3">
        <v>0</v>
      </c>
      <c r="Q76" s="3">
        <f t="shared" si="3"/>
        <v>418246033236</v>
      </c>
    </row>
    <row r="77" spans="1:17" ht="22.5">
      <c r="A77" s="2" t="s">
        <v>223</v>
      </c>
      <c r="C77" s="3">
        <v>217368493</v>
      </c>
      <c r="E77" s="3">
        <v>0</v>
      </c>
      <c r="G77" s="3">
        <v>0</v>
      </c>
      <c r="I77" s="3">
        <f t="shared" si="2"/>
        <v>217368493</v>
      </c>
      <c r="K77" s="3">
        <v>876462569</v>
      </c>
      <c r="M77" s="3">
        <v>0</v>
      </c>
      <c r="O77" s="3">
        <v>0</v>
      </c>
      <c r="Q77" s="3">
        <f t="shared" si="3"/>
        <v>876462569</v>
      </c>
    </row>
    <row r="78" spans="1:17" ht="22.5">
      <c r="A78" s="2" t="s">
        <v>171</v>
      </c>
      <c r="C78" s="3">
        <v>44922148684</v>
      </c>
      <c r="E78" s="3">
        <v>5740177659</v>
      </c>
      <c r="G78" s="3">
        <v>0</v>
      </c>
      <c r="I78" s="3">
        <f t="shared" si="2"/>
        <v>50662326343</v>
      </c>
      <c r="K78" s="3">
        <v>178079738578</v>
      </c>
      <c r="M78" s="3">
        <v>22661850819</v>
      </c>
      <c r="O78" s="3">
        <v>0</v>
      </c>
      <c r="Q78" s="3">
        <f t="shared" si="3"/>
        <v>200741589397</v>
      </c>
    </row>
    <row r="79" spans="1:17" ht="22.5">
      <c r="A79" s="2" t="s">
        <v>144</v>
      </c>
      <c r="C79" s="3">
        <v>49748062675</v>
      </c>
      <c r="E79" s="3">
        <v>-13001642338</v>
      </c>
      <c r="G79" s="3">
        <v>0</v>
      </c>
      <c r="I79" s="3">
        <f t="shared" si="2"/>
        <v>36746420337</v>
      </c>
      <c r="K79" s="3">
        <v>200927534385</v>
      </c>
      <c r="M79" s="3">
        <v>36454814761</v>
      </c>
      <c r="O79" s="3">
        <v>0</v>
      </c>
      <c r="Q79" s="3">
        <f t="shared" si="3"/>
        <v>237382349146</v>
      </c>
    </row>
    <row r="80" spans="1:17" ht="22.5">
      <c r="A80" s="2" t="s">
        <v>72</v>
      </c>
      <c r="C80" s="3">
        <v>52644774562</v>
      </c>
      <c r="E80" s="3">
        <v>17175195843</v>
      </c>
      <c r="G80" s="3">
        <v>0</v>
      </c>
      <c r="I80" s="3">
        <f t="shared" si="2"/>
        <v>69819970405</v>
      </c>
      <c r="K80" s="3">
        <v>206849034636</v>
      </c>
      <c r="M80" s="3">
        <v>68700783373</v>
      </c>
      <c r="O80" s="3">
        <v>0</v>
      </c>
      <c r="Q80" s="3">
        <f t="shared" si="3"/>
        <v>275549818009</v>
      </c>
    </row>
    <row r="81" spans="1:17" ht="22.5">
      <c r="A81" s="2" t="s">
        <v>110</v>
      </c>
      <c r="C81" s="3">
        <v>0</v>
      </c>
      <c r="E81" s="3">
        <v>4512882614</v>
      </c>
      <c r="G81" s="3">
        <v>0</v>
      </c>
      <c r="I81" s="3">
        <f t="shared" si="2"/>
        <v>4512882614</v>
      </c>
      <c r="K81" s="3">
        <v>0</v>
      </c>
      <c r="M81" s="3">
        <v>7566003534</v>
      </c>
      <c r="O81" s="3">
        <v>0</v>
      </c>
      <c r="Q81" s="3">
        <f t="shared" si="3"/>
        <v>7566003534</v>
      </c>
    </row>
    <row r="82" spans="1:17" ht="22.5">
      <c r="A82" s="2" t="s">
        <v>99</v>
      </c>
      <c r="C82" s="3">
        <v>0</v>
      </c>
      <c r="E82" s="3">
        <v>228964347148</v>
      </c>
      <c r="G82" s="3">
        <v>0</v>
      </c>
      <c r="I82" s="3">
        <f t="shared" si="2"/>
        <v>228964347148</v>
      </c>
      <c r="K82" s="3">
        <v>0</v>
      </c>
      <c r="M82" s="3">
        <v>405496163450</v>
      </c>
      <c r="O82" s="3">
        <v>0</v>
      </c>
      <c r="Q82" s="3">
        <f t="shared" si="3"/>
        <v>405496163450</v>
      </c>
    </row>
    <row r="83" spans="1:17" ht="22.5">
      <c r="A83" s="2" t="s">
        <v>107</v>
      </c>
      <c r="C83" s="3">
        <v>0</v>
      </c>
      <c r="E83" s="3">
        <v>21589837922</v>
      </c>
      <c r="G83" s="3">
        <v>0</v>
      </c>
      <c r="I83" s="3">
        <f t="shared" si="2"/>
        <v>21589837922</v>
      </c>
      <c r="K83" s="3">
        <v>0</v>
      </c>
      <c r="M83" s="3">
        <v>63302775743</v>
      </c>
      <c r="O83" s="3">
        <v>0</v>
      </c>
      <c r="Q83" s="3">
        <f t="shared" si="3"/>
        <v>63302775743</v>
      </c>
    </row>
    <row r="84" spans="1:17" ht="22.5">
      <c r="A84" s="2" t="s">
        <v>96</v>
      </c>
      <c r="C84" s="3">
        <v>0</v>
      </c>
      <c r="E84" s="3">
        <v>40222901721</v>
      </c>
      <c r="G84" s="3">
        <v>0</v>
      </c>
      <c r="I84" s="3">
        <f t="shared" si="2"/>
        <v>40222901721</v>
      </c>
      <c r="K84" s="3">
        <v>0</v>
      </c>
      <c r="M84" s="3">
        <v>298716802286</v>
      </c>
      <c r="O84" s="3">
        <v>0</v>
      </c>
      <c r="Q84" s="3">
        <f t="shared" si="3"/>
        <v>298716802286</v>
      </c>
    </row>
    <row r="85" spans="1:17" ht="22.5">
      <c r="A85" s="2" t="s">
        <v>121</v>
      </c>
      <c r="C85" s="3">
        <v>0</v>
      </c>
      <c r="E85" s="3">
        <v>13076456308</v>
      </c>
      <c r="G85" s="3">
        <v>0</v>
      </c>
      <c r="I85" s="3">
        <f t="shared" si="2"/>
        <v>13076456308</v>
      </c>
      <c r="K85" s="3">
        <v>0</v>
      </c>
      <c r="M85" s="3">
        <v>66722281865</v>
      </c>
      <c r="O85" s="3">
        <v>0</v>
      </c>
      <c r="Q85" s="3">
        <f t="shared" si="3"/>
        <v>66722281865</v>
      </c>
    </row>
    <row r="86" spans="1:17" ht="22.5">
      <c r="A86" s="2" t="s">
        <v>84</v>
      </c>
      <c r="C86" s="3">
        <v>0</v>
      </c>
      <c r="E86" s="3">
        <v>52278718431</v>
      </c>
      <c r="G86" s="3">
        <v>0</v>
      </c>
      <c r="I86" s="3">
        <f t="shared" si="2"/>
        <v>52278718431</v>
      </c>
      <c r="K86" s="3">
        <v>0</v>
      </c>
      <c r="M86" s="3">
        <v>240685016175</v>
      </c>
      <c r="O86" s="3">
        <v>0</v>
      </c>
      <c r="Q86" s="3">
        <f t="shared" si="3"/>
        <v>240685016175</v>
      </c>
    </row>
    <row r="87" spans="1:17" ht="22.5">
      <c r="A87" s="2" t="s">
        <v>93</v>
      </c>
      <c r="C87" s="3">
        <v>0</v>
      </c>
      <c r="E87" s="3">
        <v>28034523620</v>
      </c>
      <c r="G87" s="3">
        <v>0</v>
      </c>
      <c r="I87" s="3">
        <f t="shared" si="2"/>
        <v>28034523620</v>
      </c>
      <c r="K87" s="3">
        <v>0</v>
      </c>
      <c r="M87" s="3">
        <v>89404917796</v>
      </c>
      <c r="O87" s="3">
        <v>0</v>
      </c>
      <c r="Q87" s="3">
        <f t="shared" si="3"/>
        <v>89404917796</v>
      </c>
    </row>
    <row r="88" spans="1:17" ht="22.5">
      <c r="A88" s="2" t="s">
        <v>115</v>
      </c>
      <c r="C88" s="3">
        <v>0</v>
      </c>
      <c r="E88" s="3">
        <v>22907605968</v>
      </c>
      <c r="G88" s="3">
        <v>0</v>
      </c>
      <c r="I88" s="3">
        <f t="shared" si="2"/>
        <v>22907605968</v>
      </c>
      <c r="K88" s="3">
        <v>0</v>
      </c>
      <c r="M88" s="3">
        <v>139278145016</v>
      </c>
      <c r="O88" s="3">
        <v>0</v>
      </c>
      <c r="Q88" s="3">
        <f t="shared" si="3"/>
        <v>139278145016</v>
      </c>
    </row>
    <row r="89" spans="1:17" ht="22.5">
      <c r="A89" s="2" t="s">
        <v>87</v>
      </c>
      <c r="C89" s="3">
        <v>0</v>
      </c>
      <c r="E89" s="3">
        <v>5982990855</v>
      </c>
      <c r="G89" s="3">
        <v>0</v>
      </c>
      <c r="I89" s="3">
        <f t="shared" si="2"/>
        <v>5982990855</v>
      </c>
      <c r="K89" s="3">
        <v>0</v>
      </c>
      <c r="M89" s="3">
        <v>9038154703</v>
      </c>
      <c r="O89" s="3">
        <v>0</v>
      </c>
      <c r="Q89" s="3">
        <f t="shared" si="3"/>
        <v>9038154703</v>
      </c>
    </row>
    <row r="90" spans="1:17" ht="22.5">
      <c r="A90" s="2" t="s">
        <v>90</v>
      </c>
      <c r="C90" s="3">
        <v>0</v>
      </c>
      <c r="E90" s="3">
        <v>2667276639</v>
      </c>
      <c r="G90" s="3">
        <v>0</v>
      </c>
      <c r="I90" s="3">
        <f t="shared" si="2"/>
        <v>2667276639</v>
      </c>
      <c r="K90" s="3">
        <v>0</v>
      </c>
      <c r="M90" s="3">
        <v>4839546553</v>
      </c>
      <c r="O90" s="3">
        <v>0</v>
      </c>
      <c r="Q90" s="3">
        <f t="shared" si="3"/>
        <v>4839546553</v>
      </c>
    </row>
    <row r="91" spans="1:17" ht="22.5">
      <c r="A91" s="2" t="s">
        <v>112</v>
      </c>
      <c r="C91" s="3">
        <v>0</v>
      </c>
      <c r="E91" s="3">
        <v>96620006415</v>
      </c>
      <c r="G91" s="3">
        <v>0</v>
      </c>
      <c r="I91" s="3">
        <f t="shared" si="2"/>
        <v>96620006415</v>
      </c>
      <c r="K91" s="3">
        <v>0</v>
      </c>
      <c r="M91" s="3">
        <v>320957903349</v>
      </c>
      <c r="O91" s="3">
        <v>0</v>
      </c>
      <c r="Q91" s="3">
        <f t="shared" si="3"/>
        <v>320957903349</v>
      </c>
    </row>
    <row r="92" spans="1:17" ht="22.5">
      <c r="A92" s="2" t="s">
        <v>108</v>
      </c>
      <c r="C92" s="3">
        <v>0</v>
      </c>
      <c r="E92" s="3">
        <v>35396121409</v>
      </c>
      <c r="G92" s="3">
        <v>0</v>
      </c>
      <c r="I92" s="3">
        <f t="shared" si="2"/>
        <v>35396121409</v>
      </c>
      <c r="K92" s="3">
        <v>0</v>
      </c>
      <c r="M92" s="3">
        <v>27156720620</v>
      </c>
      <c r="O92" s="3">
        <v>0</v>
      </c>
      <c r="Q92" s="3">
        <f t="shared" si="3"/>
        <v>27156720620</v>
      </c>
    </row>
    <row r="93" spans="1:17" ht="22.5">
      <c r="A93" s="2" t="s">
        <v>104</v>
      </c>
      <c r="C93" s="3">
        <v>0</v>
      </c>
      <c r="E93" s="3">
        <v>6159253000</v>
      </c>
      <c r="G93" s="3">
        <v>0</v>
      </c>
      <c r="I93" s="3">
        <f t="shared" si="2"/>
        <v>6159253000</v>
      </c>
      <c r="K93" s="3">
        <v>0</v>
      </c>
      <c r="M93" s="3">
        <v>6402442922</v>
      </c>
      <c r="O93" s="3">
        <v>0</v>
      </c>
      <c r="Q93" s="3">
        <f t="shared" si="3"/>
        <v>6402442922</v>
      </c>
    </row>
    <row r="94" spans="1:17" ht="22.5">
      <c r="A94" s="2" t="s">
        <v>119</v>
      </c>
      <c r="C94" s="3">
        <v>0</v>
      </c>
      <c r="E94" s="3">
        <v>7598627114</v>
      </c>
      <c r="G94" s="3">
        <v>0</v>
      </c>
      <c r="I94" s="3">
        <f t="shared" si="2"/>
        <v>7598627114</v>
      </c>
      <c r="K94" s="3">
        <v>0</v>
      </c>
      <c r="M94" s="3">
        <v>11320649041</v>
      </c>
      <c r="O94" s="3">
        <v>0</v>
      </c>
      <c r="Q94" s="3">
        <f t="shared" si="3"/>
        <v>11320649041</v>
      </c>
    </row>
    <row r="95" spans="1:17" ht="22.5">
      <c r="A95" s="2" t="s">
        <v>127</v>
      </c>
      <c r="C95" s="3">
        <v>0</v>
      </c>
      <c r="E95" s="3">
        <v>55282052563</v>
      </c>
      <c r="G95" s="3">
        <v>0</v>
      </c>
      <c r="I95" s="3">
        <f t="shared" si="2"/>
        <v>55282052563</v>
      </c>
      <c r="K95" s="3">
        <v>0</v>
      </c>
      <c r="M95" s="3">
        <v>53086063355</v>
      </c>
      <c r="O95" s="3">
        <v>0</v>
      </c>
      <c r="Q95" s="3">
        <f t="shared" si="3"/>
        <v>53086063355</v>
      </c>
    </row>
    <row r="96" spans="1:17" ht="22.5">
      <c r="A96" s="2" t="s">
        <v>124</v>
      </c>
      <c r="C96" s="3">
        <v>0</v>
      </c>
      <c r="E96" s="3">
        <v>2270586011</v>
      </c>
      <c r="G96" s="3">
        <v>0</v>
      </c>
      <c r="I96" s="3">
        <f t="shared" si="2"/>
        <v>2270586011</v>
      </c>
      <c r="K96" s="3">
        <v>0</v>
      </c>
      <c r="M96" s="3">
        <v>2065072878</v>
      </c>
      <c r="O96" s="3">
        <v>0</v>
      </c>
      <c r="Q96" s="3">
        <f t="shared" si="3"/>
        <v>2065072878</v>
      </c>
    </row>
    <row r="97" spans="1:17" ht="22.5">
      <c r="A97" s="2" t="s">
        <v>242</v>
      </c>
      <c r="C97" s="3">
        <v>0</v>
      </c>
      <c r="E97" s="3">
        <v>943407494</v>
      </c>
      <c r="G97" s="3">
        <v>0</v>
      </c>
      <c r="I97" s="3">
        <f t="shared" si="2"/>
        <v>943407494</v>
      </c>
      <c r="K97" s="3">
        <v>0</v>
      </c>
      <c r="M97" s="3">
        <v>943407494</v>
      </c>
      <c r="O97" s="3">
        <v>0</v>
      </c>
      <c r="Q97" s="3">
        <f t="shared" si="3"/>
        <v>943407494</v>
      </c>
    </row>
    <row r="98" spans="1:17" ht="22.5">
      <c r="A98" s="2" t="s">
        <v>245</v>
      </c>
      <c r="C98" s="3">
        <v>0</v>
      </c>
      <c r="E98" s="3">
        <v>533034767</v>
      </c>
      <c r="G98" s="3">
        <v>0</v>
      </c>
      <c r="I98" s="3">
        <f t="shared" si="2"/>
        <v>533034767</v>
      </c>
      <c r="K98" s="3">
        <v>0</v>
      </c>
      <c r="M98" s="3">
        <v>533034767</v>
      </c>
      <c r="O98" s="3">
        <v>0</v>
      </c>
      <c r="Q98" s="3">
        <f t="shared" si="3"/>
        <v>533034767</v>
      </c>
    </row>
    <row r="99" spans="1:17" ht="22.5">
      <c r="A99" s="2" t="s">
        <v>253</v>
      </c>
      <c r="C99" s="3">
        <v>0</v>
      </c>
      <c r="E99" s="3">
        <v>-14274291004</v>
      </c>
      <c r="G99" s="3">
        <v>0</v>
      </c>
      <c r="I99" s="3">
        <f t="shared" si="2"/>
        <v>-14274291004</v>
      </c>
      <c r="K99" s="3">
        <v>0</v>
      </c>
      <c r="M99" s="3">
        <v>-14274291004</v>
      </c>
      <c r="O99" s="3">
        <v>0</v>
      </c>
      <c r="Q99" s="3">
        <f t="shared" si="3"/>
        <v>-14274291004</v>
      </c>
    </row>
    <row r="100" spans="1:17" ht="22.5">
      <c r="A100" s="2" t="s">
        <v>256</v>
      </c>
      <c r="C100" s="3">
        <v>0</v>
      </c>
      <c r="E100" s="3">
        <v>-128468619038</v>
      </c>
      <c r="G100" s="3">
        <v>0</v>
      </c>
      <c r="I100" s="3">
        <f t="shared" si="2"/>
        <v>-128468619038</v>
      </c>
      <c r="K100" s="3">
        <v>0</v>
      </c>
      <c r="M100" s="3">
        <v>-128468619038</v>
      </c>
      <c r="O100" s="3">
        <v>0</v>
      </c>
      <c r="Q100" s="3">
        <f t="shared" si="3"/>
        <v>-128468619038</v>
      </c>
    </row>
    <row r="101" spans="1:17" ht="22.5">
      <c r="A101" s="2" t="s">
        <v>468</v>
      </c>
      <c r="C101" s="3">
        <v>0</v>
      </c>
      <c r="E101" s="3">
        <v>0</v>
      </c>
      <c r="G101" s="3">
        <v>0</v>
      </c>
      <c r="I101" s="3">
        <f>C101+E101+G101</f>
        <v>0</v>
      </c>
      <c r="K101" s="3">
        <v>2920492164</v>
      </c>
      <c r="M101" s="3">
        <v>0</v>
      </c>
      <c r="O101" s="3">
        <v>0</v>
      </c>
      <c r="Q101" s="3">
        <f>K101+M101+O101</f>
        <v>2920492164</v>
      </c>
    </row>
    <row r="102" spans="1:17" ht="22.5">
      <c r="A102" s="2" t="s">
        <v>469</v>
      </c>
      <c r="C102" s="3">
        <v>376712</v>
      </c>
      <c r="E102" s="3">
        <v>0</v>
      </c>
      <c r="G102" s="3">
        <v>0</v>
      </c>
      <c r="I102" s="3">
        <f t="shared" ref="I102:I105" si="4">C102+E102+G102</f>
        <v>376712</v>
      </c>
      <c r="K102" s="3">
        <v>43713156603</v>
      </c>
      <c r="M102" s="3">
        <v>0</v>
      </c>
      <c r="O102" s="3">
        <v>0</v>
      </c>
      <c r="Q102" s="3">
        <f t="shared" ref="Q102:Q105" si="5">K102+M102+O102</f>
        <v>43713156603</v>
      </c>
    </row>
    <row r="103" spans="1:17" ht="22.5">
      <c r="A103" s="2" t="s">
        <v>470</v>
      </c>
      <c r="C103" s="3">
        <v>13294117650</v>
      </c>
      <c r="E103" s="3">
        <v>0</v>
      </c>
      <c r="G103" s="3">
        <v>0</v>
      </c>
      <c r="I103" s="3">
        <f t="shared" si="4"/>
        <v>13294117650</v>
      </c>
      <c r="K103" s="3">
        <v>52733333345</v>
      </c>
      <c r="M103" s="3">
        <v>0</v>
      </c>
      <c r="O103" s="3">
        <v>0</v>
      </c>
      <c r="Q103" s="3">
        <f t="shared" si="5"/>
        <v>52733333345</v>
      </c>
    </row>
    <row r="104" spans="1:17" ht="22.5">
      <c r="A104" s="2" t="s">
        <v>471</v>
      </c>
      <c r="C104" s="3">
        <v>0</v>
      </c>
      <c r="E104" s="3">
        <v>0</v>
      </c>
      <c r="G104" s="3">
        <v>0</v>
      </c>
      <c r="I104" s="3">
        <f t="shared" si="4"/>
        <v>0</v>
      </c>
      <c r="K104" s="3">
        <v>380000000000</v>
      </c>
      <c r="M104" s="3">
        <v>0</v>
      </c>
      <c r="O104" s="3">
        <v>0</v>
      </c>
      <c r="Q104" s="3">
        <f t="shared" si="5"/>
        <v>380000000000</v>
      </c>
    </row>
    <row r="105" spans="1:17" ht="22.5" thickBot="1">
      <c r="A105" s="1" t="s">
        <v>472</v>
      </c>
      <c r="C105" s="1">
        <v>0</v>
      </c>
      <c r="E105" s="1">
        <v>0</v>
      </c>
      <c r="G105" s="3">
        <v>0</v>
      </c>
      <c r="I105" s="3">
        <f t="shared" si="4"/>
        <v>0</v>
      </c>
      <c r="K105" s="3">
        <v>540000000000</v>
      </c>
      <c r="M105" s="1">
        <v>0</v>
      </c>
      <c r="O105" s="3">
        <v>0</v>
      </c>
      <c r="Q105" s="3">
        <f t="shared" si="5"/>
        <v>540000000000</v>
      </c>
    </row>
    <row r="106" spans="1:17" ht="22.5" thickBot="1">
      <c r="C106" s="4">
        <f>SUM(C8:C105)</f>
        <v>3244904218835</v>
      </c>
      <c r="E106" s="4">
        <f>SUM(E8:E105)</f>
        <v>591067931796</v>
      </c>
      <c r="G106" s="4">
        <f>SUM(G8:G105)</f>
        <v>1781684219188</v>
      </c>
      <c r="I106" s="4">
        <f>SUM(I8:I105)</f>
        <v>5617656369819</v>
      </c>
      <c r="K106" s="4">
        <f>SUM(K8:K105)</f>
        <v>13948767868755</v>
      </c>
      <c r="M106" s="4">
        <f>SUM(M8:M105)</f>
        <v>-233835762741</v>
      </c>
      <c r="O106" s="4">
        <f>SUM(O8:O105)</f>
        <v>5278812758590</v>
      </c>
      <c r="Q106" s="4">
        <f>SUM(Q8:Q105)</f>
        <v>18993744864604</v>
      </c>
    </row>
    <row r="107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6"/>
  <sheetViews>
    <sheetView rightToLeft="1" topLeftCell="A52" workbookViewId="0">
      <selection activeCell="K56" sqref="K56"/>
    </sheetView>
  </sheetViews>
  <sheetFormatPr defaultRowHeight="21.75"/>
  <cols>
    <col min="1" max="1" width="28.7109375" style="1" bestFit="1" customWidth="1"/>
    <col min="2" max="2" width="1" style="1" customWidth="1"/>
    <col min="3" max="3" width="29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</row>
    <row r="3" spans="1:11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</row>
    <row r="4" spans="1:11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</row>
    <row r="6" spans="1:11" ht="22.5">
      <c r="A6" s="11" t="s">
        <v>453</v>
      </c>
      <c r="B6" s="11" t="s">
        <v>453</v>
      </c>
      <c r="C6" s="11" t="s">
        <v>453</v>
      </c>
      <c r="E6" s="11" t="s">
        <v>407</v>
      </c>
      <c r="F6" s="11" t="s">
        <v>407</v>
      </c>
      <c r="G6" s="11" t="s">
        <v>407</v>
      </c>
      <c r="I6" s="11" t="s">
        <v>408</v>
      </c>
      <c r="J6" s="11" t="s">
        <v>408</v>
      </c>
      <c r="K6" s="11" t="s">
        <v>408</v>
      </c>
    </row>
    <row r="7" spans="1:11" ht="22.5">
      <c r="A7" s="11" t="s">
        <v>454</v>
      </c>
      <c r="C7" s="11" t="s">
        <v>312</v>
      </c>
      <c r="E7" s="11" t="s">
        <v>455</v>
      </c>
      <c r="G7" s="11" t="s">
        <v>456</v>
      </c>
      <c r="I7" s="11" t="s">
        <v>455</v>
      </c>
      <c r="K7" s="11" t="s">
        <v>456</v>
      </c>
    </row>
    <row r="8" spans="1:11" ht="22.5">
      <c r="A8" s="2" t="s">
        <v>318</v>
      </c>
      <c r="C8" s="1" t="s">
        <v>319</v>
      </c>
      <c r="E8" s="3">
        <v>136604</v>
      </c>
      <c r="G8" s="5">
        <f>E8/$E$55</f>
        <v>5.9952718126314983E-8</v>
      </c>
      <c r="I8" s="3">
        <v>9522925790</v>
      </c>
      <c r="K8" s="5">
        <f>I8/$I$55</f>
        <v>1.4989249500599996E-3</v>
      </c>
    </row>
    <row r="9" spans="1:11" ht="22.5">
      <c r="A9" s="2" t="s">
        <v>322</v>
      </c>
      <c r="C9" s="1" t="s">
        <v>323</v>
      </c>
      <c r="E9" s="3">
        <v>92860930339</v>
      </c>
      <c r="G9" s="5">
        <f t="shared" ref="G9:G54" si="0">E9/$E$55</f>
        <v>4.0754774249373654E-2</v>
      </c>
      <c r="I9" s="3">
        <v>273687832728</v>
      </c>
      <c r="K9" s="5">
        <f t="shared" ref="K9:K54" si="1">I9/$I$55</f>
        <v>4.3078937088288173E-2</v>
      </c>
    </row>
    <row r="10" spans="1:11" ht="22.5">
      <c r="A10" s="2" t="s">
        <v>325</v>
      </c>
      <c r="C10" s="1" t="s">
        <v>326</v>
      </c>
      <c r="E10" s="3">
        <v>73685798</v>
      </c>
      <c r="G10" s="5">
        <f t="shared" si="0"/>
        <v>3.2339198540354489E-5</v>
      </c>
      <c r="I10" s="3">
        <v>122299051490</v>
      </c>
      <c r="K10" s="5">
        <f t="shared" si="1"/>
        <v>1.9250081717483759E-2</v>
      </c>
    </row>
    <row r="11" spans="1:11" ht="22.5">
      <c r="A11" s="2" t="s">
        <v>325</v>
      </c>
      <c r="C11" s="1" t="s">
        <v>457</v>
      </c>
      <c r="E11" s="3">
        <v>0</v>
      </c>
      <c r="G11" s="5">
        <f t="shared" si="0"/>
        <v>0</v>
      </c>
      <c r="I11" s="3">
        <v>27419960242</v>
      </c>
      <c r="K11" s="5">
        <f t="shared" si="1"/>
        <v>4.3159490520808764E-3</v>
      </c>
    </row>
    <row r="12" spans="1:11" ht="22.5">
      <c r="A12" s="2" t="s">
        <v>325</v>
      </c>
      <c r="C12" s="1" t="s">
        <v>458</v>
      </c>
      <c r="E12" s="3">
        <v>0</v>
      </c>
      <c r="G12" s="5">
        <f t="shared" si="0"/>
        <v>0</v>
      </c>
      <c r="I12" s="3">
        <v>79890410992</v>
      </c>
      <c r="K12" s="5">
        <f t="shared" si="1"/>
        <v>1.257488853186332E-2</v>
      </c>
    </row>
    <row r="13" spans="1:11" ht="22.5">
      <c r="A13" s="2" t="s">
        <v>333</v>
      </c>
      <c r="C13" s="1" t="s">
        <v>459</v>
      </c>
      <c r="E13" s="3">
        <v>0</v>
      </c>
      <c r="G13" s="5">
        <f t="shared" si="0"/>
        <v>0</v>
      </c>
      <c r="I13" s="3">
        <v>71013698656</v>
      </c>
      <c r="K13" s="5">
        <f t="shared" si="1"/>
        <v>1.1177678694429968E-2</v>
      </c>
    </row>
    <row r="14" spans="1:11" ht="22.5">
      <c r="A14" s="2" t="s">
        <v>328</v>
      </c>
      <c r="C14" s="1" t="s">
        <v>329</v>
      </c>
      <c r="E14" s="3">
        <v>29589041122</v>
      </c>
      <c r="G14" s="5">
        <f t="shared" si="0"/>
        <v>1.2986028535146913E-2</v>
      </c>
      <c r="I14" s="3">
        <v>118356164410</v>
      </c>
      <c r="K14" s="5">
        <f t="shared" si="1"/>
        <v>1.8629464488093252E-2</v>
      </c>
    </row>
    <row r="15" spans="1:11" ht="22.5">
      <c r="A15" s="2" t="s">
        <v>328</v>
      </c>
      <c r="C15" s="1" t="s">
        <v>332</v>
      </c>
      <c r="E15" s="3">
        <v>2611243</v>
      </c>
      <c r="G15" s="5">
        <f t="shared" si="0"/>
        <v>1.1460214601205904E-6</v>
      </c>
      <c r="I15" s="3">
        <v>3746573</v>
      </c>
      <c r="K15" s="5">
        <f t="shared" si="1"/>
        <v>5.8971705448112527E-7</v>
      </c>
    </row>
    <row r="16" spans="1:11" ht="22.5">
      <c r="A16" s="2" t="s">
        <v>333</v>
      </c>
      <c r="C16" s="1" t="s">
        <v>334</v>
      </c>
      <c r="E16" s="3">
        <v>44383561668</v>
      </c>
      <c r="G16" s="5">
        <f t="shared" si="0"/>
        <v>1.9479042796137176E-2</v>
      </c>
      <c r="I16" s="3">
        <v>177534246600</v>
      </c>
      <c r="K16" s="5">
        <f t="shared" si="1"/>
        <v>2.7944196729778849E-2</v>
      </c>
    </row>
    <row r="17" spans="1:11" ht="22.5">
      <c r="A17" s="2" t="s">
        <v>328</v>
      </c>
      <c r="C17" s="1" t="s">
        <v>336</v>
      </c>
      <c r="E17" s="3">
        <v>44383561668</v>
      </c>
      <c r="G17" s="5">
        <f t="shared" si="0"/>
        <v>1.9479042796137176E-2</v>
      </c>
      <c r="I17" s="3">
        <v>177534246600</v>
      </c>
      <c r="K17" s="5">
        <f t="shared" si="1"/>
        <v>2.7944196729778849E-2</v>
      </c>
    </row>
    <row r="18" spans="1:11" ht="22.5">
      <c r="A18" s="2" t="s">
        <v>338</v>
      </c>
      <c r="C18" s="1" t="s">
        <v>339</v>
      </c>
      <c r="E18" s="3">
        <v>59178082214</v>
      </c>
      <c r="G18" s="5">
        <f t="shared" si="0"/>
        <v>2.5972057057127435E-2</v>
      </c>
      <c r="I18" s="3">
        <v>236712328790</v>
      </c>
      <c r="K18" s="5">
        <f t="shared" si="1"/>
        <v>3.7258928971464447E-2</v>
      </c>
    </row>
    <row r="19" spans="1:11" ht="22.5">
      <c r="A19" s="2" t="s">
        <v>341</v>
      </c>
      <c r="C19" s="1" t="s">
        <v>342</v>
      </c>
      <c r="E19" s="3">
        <v>59178082214</v>
      </c>
      <c r="G19" s="5">
        <f t="shared" si="0"/>
        <v>2.5972057057127435E-2</v>
      </c>
      <c r="I19" s="3">
        <v>236712328790</v>
      </c>
      <c r="K19" s="5">
        <f t="shared" si="1"/>
        <v>3.7258928971464447E-2</v>
      </c>
    </row>
    <row r="20" spans="1:11" ht="22.5">
      <c r="A20" s="2" t="s">
        <v>375</v>
      </c>
      <c r="C20" s="1" t="s">
        <v>460</v>
      </c>
      <c r="E20" s="3">
        <v>0</v>
      </c>
      <c r="G20" s="5">
        <f t="shared" si="0"/>
        <v>0</v>
      </c>
      <c r="I20" s="3">
        <v>102575342466</v>
      </c>
      <c r="K20" s="5">
        <f t="shared" si="1"/>
        <v>1.6145535886113043E-2</v>
      </c>
    </row>
    <row r="21" spans="1:11" ht="22.5">
      <c r="A21" s="2" t="s">
        <v>325</v>
      </c>
      <c r="C21" s="1" t="s">
        <v>347</v>
      </c>
      <c r="E21" s="3">
        <v>223698630137</v>
      </c>
      <c r="G21" s="5">
        <f t="shared" si="0"/>
        <v>9.8176780459183863E-2</v>
      </c>
      <c r="I21" s="3">
        <v>669452054791</v>
      </c>
      <c r="K21" s="5">
        <f t="shared" si="1"/>
        <v>0.10537290848668515</v>
      </c>
    </row>
    <row r="22" spans="1:11" ht="22.5">
      <c r="A22" s="2" t="s">
        <v>349</v>
      </c>
      <c r="C22" s="1" t="s">
        <v>350</v>
      </c>
      <c r="E22" s="3">
        <v>190951452038</v>
      </c>
      <c r="G22" s="5">
        <f t="shared" si="0"/>
        <v>8.3804709817024162E-2</v>
      </c>
      <c r="I22" s="3">
        <v>827816109551</v>
      </c>
      <c r="K22" s="5">
        <f t="shared" si="1"/>
        <v>0.13029968394488517</v>
      </c>
    </row>
    <row r="23" spans="1:11" ht="22.5">
      <c r="A23" s="2" t="s">
        <v>375</v>
      </c>
      <c r="C23" s="1" t="s">
        <v>461</v>
      </c>
      <c r="E23" s="3">
        <v>0</v>
      </c>
      <c r="G23" s="5">
        <f t="shared" si="0"/>
        <v>0</v>
      </c>
      <c r="I23" s="3">
        <v>174520547945</v>
      </c>
      <c r="K23" s="5">
        <f t="shared" si="1"/>
        <v>2.7469835361691178E-2</v>
      </c>
    </row>
    <row r="24" spans="1:11" ht="22.5">
      <c r="A24" s="2" t="s">
        <v>423</v>
      </c>
      <c r="C24" s="1" t="s">
        <v>462</v>
      </c>
      <c r="E24" s="3">
        <v>0</v>
      </c>
      <c r="G24" s="5">
        <f t="shared" si="0"/>
        <v>0</v>
      </c>
      <c r="I24" s="3">
        <v>117534246574</v>
      </c>
      <c r="K24" s="5">
        <f t="shared" si="1"/>
        <v>1.8500093202582085E-2</v>
      </c>
    </row>
    <row r="25" spans="1:11" ht="22.5">
      <c r="A25" s="2" t="s">
        <v>325</v>
      </c>
      <c r="C25" s="1" t="s">
        <v>351</v>
      </c>
      <c r="E25" s="3">
        <v>108013698631</v>
      </c>
      <c r="G25" s="5">
        <f t="shared" si="0"/>
        <v>4.740501616208221E-2</v>
      </c>
      <c r="I25" s="3">
        <v>301712328748</v>
      </c>
      <c r="K25" s="5">
        <f t="shared" si="1"/>
        <v>4.7490041114883259E-2</v>
      </c>
    </row>
    <row r="26" spans="1:11" ht="22.5">
      <c r="A26" s="2" t="s">
        <v>352</v>
      </c>
      <c r="C26" s="1" t="s">
        <v>353</v>
      </c>
      <c r="E26" s="3">
        <v>343033</v>
      </c>
      <c r="G26" s="5">
        <f t="shared" si="0"/>
        <v>1.5055020904969262E-7</v>
      </c>
      <c r="I26" s="3">
        <v>9666089494</v>
      </c>
      <c r="K26" s="5">
        <f t="shared" si="1"/>
        <v>1.5214591640821174E-3</v>
      </c>
    </row>
    <row r="27" spans="1:11" ht="22.5">
      <c r="A27" s="2" t="s">
        <v>355</v>
      </c>
      <c r="C27" s="1" t="s">
        <v>356</v>
      </c>
      <c r="E27" s="3">
        <v>-3630136964</v>
      </c>
      <c r="G27" s="5">
        <f t="shared" si="0"/>
        <v>-1.5931933044611348E-3</v>
      </c>
      <c r="I27" s="3">
        <v>181369862994</v>
      </c>
      <c r="K27" s="5">
        <f t="shared" si="1"/>
        <v>2.8547929368109719E-2</v>
      </c>
    </row>
    <row r="28" spans="1:11" ht="22.5">
      <c r="A28" s="2" t="s">
        <v>352</v>
      </c>
      <c r="C28" s="1" t="s">
        <v>357</v>
      </c>
      <c r="E28" s="3">
        <v>49808219189</v>
      </c>
      <c r="G28" s="5">
        <f t="shared" si="0"/>
        <v>2.1859814686332978E-2</v>
      </c>
      <c r="I28" s="3">
        <v>151635616433</v>
      </c>
      <c r="K28" s="5">
        <f t="shared" si="1"/>
        <v>2.3867707656383175E-2</v>
      </c>
    </row>
    <row r="29" spans="1:11" ht="22.5">
      <c r="A29" s="2" t="s">
        <v>352</v>
      </c>
      <c r="C29" s="1" t="s">
        <v>359</v>
      </c>
      <c r="E29" s="3">
        <v>33205479460</v>
      </c>
      <c r="G29" s="5">
        <f t="shared" si="0"/>
        <v>1.4573209791181239E-2</v>
      </c>
      <c r="I29" s="3">
        <v>86986301363</v>
      </c>
      <c r="K29" s="5">
        <f t="shared" si="1"/>
        <v>1.369179391940204E-2</v>
      </c>
    </row>
    <row r="30" spans="1:11" ht="22.5">
      <c r="A30" s="2" t="s">
        <v>349</v>
      </c>
      <c r="C30" s="1" t="s">
        <v>361</v>
      </c>
      <c r="E30" s="3">
        <v>89161643822</v>
      </c>
      <c r="G30" s="5">
        <f t="shared" si="0"/>
        <v>3.9131232612070362E-2</v>
      </c>
      <c r="I30" s="3">
        <v>186038356148</v>
      </c>
      <c r="K30" s="5">
        <f t="shared" si="1"/>
        <v>2.9282758245497715E-2</v>
      </c>
    </row>
    <row r="31" spans="1:11" ht="22.5">
      <c r="A31" s="2" t="s">
        <v>349</v>
      </c>
      <c r="C31" s="1" t="s">
        <v>363</v>
      </c>
      <c r="E31" s="3">
        <v>111452054791</v>
      </c>
      <c r="G31" s="5">
        <f t="shared" si="0"/>
        <v>4.8914040771012829E-2</v>
      </c>
      <c r="I31" s="3">
        <v>218301369841</v>
      </c>
      <c r="K31" s="5">
        <f t="shared" si="1"/>
        <v>3.4361012266898118E-2</v>
      </c>
    </row>
    <row r="32" spans="1:11" ht="22.5">
      <c r="A32" s="2" t="s">
        <v>349</v>
      </c>
      <c r="C32" s="1" t="s">
        <v>365</v>
      </c>
      <c r="E32" s="3">
        <v>114904109585</v>
      </c>
      <c r="G32" s="5">
        <f t="shared" si="0"/>
        <v>5.0429077431881297E-2</v>
      </c>
      <c r="I32" s="3">
        <v>214630136965</v>
      </c>
      <c r="K32" s="5">
        <f t="shared" si="1"/>
        <v>3.3783153877925319E-2</v>
      </c>
    </row>
    <row r="33" spans="1:11" ht="22.5">
      <c r="A33" s="2" t="s">
        <v>352</v>
      </c>
      <c r="C33" s="1" t="s">
        <v>367</v>
      </c>
      <c r="E33" s="3">
        <v>54246575353</v>
      </c>
      <c r="G33" s="5">
        <f t="shared" si="0"/>
        <v>2.3807718964717832E-2</v>
      </c>
      <c r="I33" s="3">
        <v>114945205477</v>
      </c>
      <c r="K33" s="5">
        <f t="shared" si="1"/>
        <v>1.8092573666821425E-2</v>
      </c>
    </row>
    <row r="34" spans="1:11" ht="22.5">
      <c r="A34" s="2" t="s">
        <v>352</v>
      </c>
      <c r="C34" s="1" t="s">
        <v>369</v>
      </c>
      <c r="E34" s="3">
        <v>54246575353</v>
      </c>
      <c r="G34" s="5">
        <f t="shared" si="0"/>
        <v>2.3807718964717832E-2</v>
      </c>
      <c r="I34" s="3">
        <v>110506849313</v>
      </c>
      <c r="K34" s="5">
        <f t="shared" si="1"/>
        <v>1.7393968748734358E-2</v>
      </c>
    </row>
    <row r="35" spans="1:11" ht="22.5">
      <c r="A35" s="2" t="s">
        <v>352</v>
      </c>
      <c r="C35" s="1" t="s">
        <v>371</v>
      </c>
      <c r="E35" s="3">
        <v>36164383565</v>
      </c>
      <c r="G35" s="5">
        <f t="shared" si="0"/>
        <v>1.5871812641535997E-2</v>
      </c>
      <c r="I35" s="3">
        <v>72191780820</v>
      </c>
      <c r="K35" s="5">
        <f t="shared" si="1"/>
        <v>1.1363110859688948E-2</v>
      </c>
    </row>
    <row r="36" spans="1:11" ht="22.5">
      <c r="A36" s="2" t="s">
        <v>352</v>
      </c>
      <c r="C36" s="1" t="s">
        <v>373</v>
      </c>
      <c r="E36" s="3">
        <v>54246575352</v>
      </c>
      <c r="G36" s="5">
        <f t="shared" si="0"/>
        <v>2.3807718964278954E-2</v>
      </c>
      <c r="I36" s="3">
        <v>101630136984</v>
      </c>
      <c r="K36" s="5">
        <f t="shared" si="1"/>
        <v>1.5996758912402816E-2</v>
      </c>
    </row>
    <row r="37" spans="1:11" ht="22.5">
      <c r="A37" s="2" t="s">
        <v>375</v>
      </c>
      <c r="C37" s="1" t="s">
        <v>376</v>
      </c>
      <c r="E37" s="3">
        <v>152465753425</v>
      </c>
      <c r="G37" s="5">
        <f t="shared" si="0"/>
        <v>6.691411919859791E-2</v>
      </c>
      <c r="I37" s="3">
        <v>259191780821</v>
      </c>
      <c r="K37" s="5">
        <f t="shared" si="1"/>
        <v>4.079723350685481E-2</v>
      </c>
    </row>
    <row r="38" spans="1:11" ht="22.5">
      <c r="A38" s="2" t="s">
        <v>375</v>
      </c>
      <c r="C38" s="1" t="s">
        <v>378</v>
      </c>
      <c r="E38" s="3">
        <v>65342465753</v>
      </c>
      <c r="G38" s="5">
        <f t="shared" si="0"/>
        <v>2.8677479656291173E-2</v>
      </c>
      <c r="I38" s="3">
        <v>111082191780</v>
      </c>
      <c r="K38" s="5">
        <f t="shared" si="1"/>
        <v>1.748452864572746E-2</v>
      </c>
    </row>
    <row r="39" spans="1:11" ht="22.5">
      <c r="A39" s="2" t="s">
        <v>375</v>
      </c>
      <c r="C39" s="1" t="s">
        <v>379</v>
      </c>
      <c r="E39" s="3">
        <v>108904109589</v>
      </c>
      <c r="G39" s="5">
        <f t="shared" si="0"/>
        <v>4.7795799427444538E-2</v>
      </c>
      <c r="I39" s="3">
        <v>185136986301</v>
      </c>
      <c r="K39" s="5">
        <f t="shared" si="1"/>
        <v>2.9140881076369838E-2</v>
      </c>
    </row>
    <row r="40" spans="1:11" ht="22.5">
      <c r="A40" s="2" t="s">
        <v>325</v>
      </c>
      <c r="C40" s="1" t="s">
        <v>380</v>
      </c>
      <c r="E40" s="3">
        <v>43178082194</v>
      </c>
      <c r="G40" s="5">
        <f t="shared" si="0"/>
        <v>1.8949982365170436E-2</v>
      </c>
      <c r="I40" s="3">
        <v>74246575328</v>
      </c>
      <c r="K40" s="5">
        <f t="shared" si="1"/>
        <v>1.1686539060559917E-2</v>
      </c>
    </row>
    <row r="41" spans="1:11" ht="22.5">
      <c r="A41" s="2" t="s">
        <v>352</v>
      </c>
      <c r="C41" s="1" t="s">
        <v>381</v>
      </c>
      <c r="E41" s="3">
        <v>34684931507</v>
      </c>
      <c r="G41" s="5">
        <f t="shared" si="0"/>
        <v>1.522251121394478E-2</v>
      </c>
      <c r="I41" s="3">
        <v>64794520546</v>
      </c>
      <c r="K41" s="5">
        <f t="shared" si="1"/>
        <v>1.0198769329438896E-2</v>
      </c>
    </row>
    <row r="42" spans="1:11" ht="22.5">
      <c r="A42" s="2" t="s">
        <v>383</v>
      </c>
      <c r="C42" s="1" t="s">
        <v>384</v>
      </c>
      <c r="E42" s="3">
        <v>10794520547</v>
      </c>
      <c r="G42" s="5">
        <f t="shared" si="0"/>
        <v>4.7374955906342893E-3</v>
      </c>
      <c r="I42" s="3">
        <v>18191780807</v>
      </c>
      <c r="K42" s="5">
        <f t="shared" si="1"/>
        <v>2.8634176868488374E-3</v>
      </c>
    </row>
    <row r="43" spans="1:11" ht="22.5">
      <c r="A43" s="2" t="s">
        <v>325</v>
      </c>
      <c r="C43" s="1" t="s">
        <v>388</v>
      </c>
      <c r="E43" s="3">
        <v>43178082194</v>
      </c>
      <c r="G43" s="5">
        <f t="shared" si="0"/>
        <v>1.8949982365170436E-2</v>
      </c>
      <c r="I43" s="3">
        <v>53534246572</v>
      </c>
      <c r="K43" s="5">
        <f t="shared" si="1"/>
        <v>8.4263827776226759E-3</v>
      </c>
    </row>
    <row r="44" spans="1:11" ht="22.5">
      <c r="A44" s="2" t="s">
        <v>389</v>
      </c>
      <c r="C44" s="1" t="s">
        <v>390</v>
      </c>
      <c r="E44" s="3">
        <v>44383561646</v>
      </c>
      <c r="G44" s="5">
        <f t="shared" si="0"/>
        <v>1.9479042786481823E-2</v>
      </c>
      <c r="I44" s="3">
        <v>55479452054</v>
      </c>
      <c r="K44" s="5">
        <f t="shared" si="1"/>
        <v>8.7325614767179757E-3</v>
      </c>
    </row>
    <row r="45" spans="1:11" ht="22.5">
      <c r="A45" s="2" t="s">
        <v>385</v>
      </c>
      <c r="C45" s="1" t="s">
        <v>392</v>
      </c>
      <c r="E45" s="3">
        <v>44383561646</v>
      </c>
      <c r="G45" s="5">
        <f t="shared" si="0"/>
        <v>1.9479042786481823E-2</v>
      </c>
      <c r="I45" s="3">
        <v>55479452054</v>
      </c>
      <c r="K45" s="5">
        <f t="shared" si="1"/>
        <v>8.7325614767179757E-3</v>
      </c>
    </row>
    <row r="46" spans="1:11" ht="22.5">
      <c r="A46" s="2" t="s">
        <v>349</v>
      </c>
      <c r="C46" s="1" t="s">
        <v>393</v>
      </c>
      <c r="E46" s="3">
        <v>65293150678</v>
      </c>
      <c r="G46" s="5">
        <f t="shared" si="0"/>
        <v>2.8655836272562636E-2</v>
      </c>
      <c r="I46" s="3">
        <v>78115068484</v>
      </c>
      <c r="K46" s="5">
        <f t="shared" si="1"/>
        <v>1.229544655795466E-2</v>
      </c>
    </row>
    <row r="47" spans="1:11" ht="22.5">
      <c r="A47" s="2" t="s">
        <v>394</v>
      </c>
      <c r="C47" s="1" t="s">
        <v>395</v>
      </c>
      <c r="E47" s="3">
        <v>29589041101</v>
      </c>
      <c r="G47" s="5">
        <f t="shared" si="0"/>
        <v>1.298602852593044E-2</v>
      </c>
      <c r="I47" s="3">
        <v>35506849315</v>
      </c>
      <c r="K47" s="5">
        <f t="shared" si="1"/>
        <v>5.5888393451687616E-3</v>
      </c>
    </row>
    <row r="48" spans="1:11" ht="22.5">
      <c r="A48" s="2" t="s">
        <v>385</v>
      </c>
      <c r="C48" s="1" t="s">
        <v>396</v>
      </c>
      <c r="E48" s="3">
        <v>53424657533</v>
      </c>
      <c r="G48" s="5">
        <f t="shared" si="0"/>
        <v>2.3446995945000583E-2</v>
      </c>
      <c r="I48" s="3">
        <v>53424657533</v>
      </c>
      <c r="K48" s="5">
        <f t="shared" si="1"/>
        <v>8.4091332738007833E-3</v>
      </c>
    </row>
    <row r="49" spans="1:11" ht="22.5">
      <c r="A49" s="2" t="s">
        <v>352</v>
      </c>
      <c r="C49" s="1" t="s">
        <v>397</v>
      </c>
      <c r="E49" s="3">
        <v>98383561640</v>
      </c>
      <c r="G49" s="5">
        <f t="shared" si="0"/>
        <v>4.3178544839579044E-2</v>
      </c>
      <c r="I49" s="3">
        <v>98383561640</v>
      </c>
      <c r="K49" s="5">
        <f t="shared" si="1"/>
        <v>1.5485742351664583E-2</v>
      </c>
    </row>
    <row r="50" spans="1:11" ht="22.5">
      <c r="A50" s="2" t="s">
        <v>385</v>
      </c>
      <c r="C50" s="1" t="s">
        <v>399</v>
      </c>
      <c r="E50" s="3">
        <v>12328767120</v>
      </c>
      <c r="G50" s="5">
        <f t="shared" si="0"/>
        <v>5.4108452167604187E-3</v>
      </c>
      <c r="I50" s="3">
        <v>12328767120</v>
      </c>
      <c r="K50" s="5">
        <f t="shared" si="1"/>
        <v>1.9405692165587447E-3</v>
      </c>
    </row>
    <row r="51" spans="1:11" ht="22.5">
      <c r="A51" s="2" t="s">
        <v>389</v>
      </c>
      <c r="C51" s="1" t="s">
        <v>401</v>
      </c>
      <c r="E51" s="3">
        <v>12328767120</v>
      </c>
      <c r="G51" s="5">
        <f t="shared" si="0"/>
        <v>5.4108452167604187E-3</v>
      </c>
      <c r="I51" s="3">
        <v>12328767120</v>
      </c>
      <c r="K51" s="5">
        <f t="shared" si="1"/>
        <v>1.9405692165587447E-3</v>
      </c>
    </row>
    <row r="52" spans="1:11" ht="22.5">
      <c r="A52" s="2" t="s">
        <v>352</v>
      </c>
      <c r="C52" s="1" t="s">
        <v>402</v>
      </c>
      <c r="E52" s="3">
        <v>3123287671</v>
      </c>
      <c r="G52" s="5">
        <f t="shared" si="0"/>
        <v>1.3707474551759671E-3</v>
      </c>
      <c r="I52" s="3">
        <v>3123287671</v>
      </c>
      <c r="K52" s="5">
        <f t="shared" si="1"/>
        <v>4.9161086828932311E-4</v>
      </c>
    </row>
    <row r="53" spans="1:11" ht="22.5">
      <c r="A53" s="2" t="s">
        <v>385</v>
      </c>
      <c r="C53" s="1" t="s">
        <v>403</v>
      </c>
      <c r="E53" s="3">
        <v>1643835616</v>
      </c>
      <c r="G53" s="5">
        <f t="shared" si="0"/>
        <v>7.2144602890138914E-4</v>
      </c>
      <c r="I53" s="3">
        <v>1643835616</v>
      </c>
      <c r="K53" s="5">
        <f t="shared" si="1"/>
        <v>2.5874256220783265E-4</v>
      </c>
    </row>
    <row r="54" spans="1:11" ht="23.25" thickBot="1">
      <c r="A54" s="2" t="s">
        <v>325</v>
      </c>
      <c r="C54" s="1" t="s">
        <v>404</v>
      </c>
      <c r="E54" s="3">
        <v>8979452054</v>
      </c>
      <c r="G54" s="5">
        <f t="shared" si="0"/>
        <v>3.9408989335760454E-3</v>
      </c>
      <c r="I54" s="3">
        <v>8979452054</v>
      </c>
      <c r="K54" s="5">
        <f t="shared" si="1"/>
        <v>1.4133812463121287E-3</v>
      </c>
    </row>
    <row r="55" spans="1:11" ht="22.5" thickBot="1">
      <c r="A55" s="1" t="s">
        <v>39</v>
      </c>
      <c r="C55" s="1" t="s">
        <v>39</v>
      </c>
      <c r="E55" s="4">
        <f>SUM(E8:E54)</f>
        <v>2278528885249</v>
      </c>
      <c r="G55" s="10">
        <f>SUM(G8:G54)</f>
        <v>0.99999999999999978</v>
      </c>
      <c r="I55" s="4">
        <f>SUM(I8:I54)</f>
        <v>6353170510384</v>
      </c>
      <c r="K55" s="10">
        <f>SUM(K8:K54)</f>
        <v>0.99999999999999978</v>
      </c>
    </row>
    <row r="56" spans="1:11" ht="22.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5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abSelected="1" workbookViewId="0">
      <selection activeCell="C13" sqref="C13"/>
    </sheetView>
  </sheetViews>
  <sheetFormatPr defaultRowHeight="21.75"/>
  <cols>
    <col min="1" max="1" width="40.7109375" style="1" bestFit="1" customWidth="1"/>
    <col min="2" max="2" width="1" style="1" customWidth="1"/>
    <col min="3" max="3" width="15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</row>
    <row r="3" spans="1:5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</row>
    <row r="4" spans="1:5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</row>
    <row r="5" spans="1:5" ht="22.5">
      <c r="E5" s="8" t="s">
        <v>481</v>
      </c>
    </row>
    <row r="6" spans="1:5" ht="23.25" thickBot="1">
      <c r="A6" s="11" t="s">
        <v>463</v>
      </c>
      <c r="C6" s="11" t="s">
        <v>407</v>
      </c>
      <c r="E6" s="11" t="s">
        <v>482</v>
      </c>
    </row>
    <row r="7" spans="1:5" ht="22.5">
      <c r="A7" s="11" t="s">
        <v>463</v>
      </c>
      <c r="C7" s="11" t="s">
        <v>315</v>
      </c>
      <c r="E7" s="11" t="s">
        <v>315</v>
      </c>
    </row>
    <row r="8" spans="1:5" ht="22.5">
      <c r="A8" s="2" t="s">
        <v>480</v>
      </c>
      <c r="C8" s="3">
        <v>92108</v>
      </c>
      <c r="E8" s="3">
        <v>249981562</v>
      </c>
    </row>
    <row r="9" spans="1:5" ht="22.5">
      <c r="A9" s="2" t="s">
        <v>479</v>
      </c>
      <c r="C9" s="3">
        <v>0</v>
      </c>
      <c r="E9" s="3">
        <v>535488077</v>
      </c>
    </row>
    <row r="10" spans="1:5" ht="23.25" thickBot="1">
      <c r="A10" s="2" t="s">
        <v>39</v>
      </c>
      <c r="C10" s="7">
        <v>92108</v>
      </c>
      <c r="E10" s="7">
        <v>785469639</v>
      </c>
    </row>
    <row r="11" spans="1:5" ht="22.5" thickTop="1">
      <c r="A11" s="1" t="s">
        <v>39</v>
      </c>
      <c r="C11" s="3"/>
      <c r="E11" s="3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M15" sqref="M15"/>
    </sheetView>
  </sheetViews>
  <sheetFormatPr defaultRowHeight="21.75"/>
  <cols>
    <col min="1" max="1" width="37.42578125" style="1" bestFit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2.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>
      <c r="A7" s="11" t="s">
        <v>3</v>
      </c>
      <c r="C7" s="11" t="s">
        <v>40</v>
      </c>
      <c r="E7" s="11" t="s">
        <v>41</v>
      </c>
      <c r="G7" s="11" t="s">
        <v>42</v>
      </c>
      <c r="I7" s="11" t="s">
        <v>43</v>
      </c>
      <c r="K7" s="11" t="s">
        <v>40</v>
      </c>
      <c r="M7" s="11" t="s">
        <v>41</v>
      </c>
      <c r="O7" s="11" t="s">
        <v>42</v>
      </c>
      <c r="Q7" s="11" t="s">
        <v>43</v>
      </c>
    </row>
    <row r="8" spans="1:17">
      <c r="A8" s="1" t="s">
        <v>44</v>
      </c>
      <c r="C8" s="3">
        <v>1010898688</v>
      </c>
      <c r="E8" s="3">
        <v>2499</v>
      </c>
      <c r="G8" s="1" t="s">
        <v>45</v>
      </c>
      <c r="I8" s="3">
        <v>1</v>
      </c>
      <c r="K8" s="3">
        <v>1010898688</v>
      </c>
      <c r="M8" s="3">
        <v>2499</v>
      </c>
      <c r="O8" s="1" t="s">
        <v>45</v>
      </c>
      <c r="Q8" s="3">
        <v>1</v>
      </c>
    </row>
    <row r="9" spans="1:17">
      <c r="A9" s="1" t="s">
        <v>46</v>
      </c>
      <c r="C9" s="3">
        <v>581000000</v>
      </c>
      <c r="E9" s="3">
        <v>5375</v>
      </c>
      <c r="G9" s="1" t="s">
        <v>47</v>
      </c>
      <c r="I9" s="3">
        <v>1</v>
      </c>
      <c r="K9" s="3">
        <v>581000000</v>
      </c>
      <c r="M9" s="3">
        <v>5375</v>
      </c>
      <c r="O9" s="1" t="s">
        <v>47</v>
      </c>
      <c r="Q9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7"/>
  <sheetViews>
    <sheetView rightToLeft="1" topLeftCell="P70" workbookViewId="0">
      <selection activeCell="AK87" sqref="AK87"/>
    </sheetView>
  </sheetViews>
  <sheetFormatPr defaultRowHeight="21.75"/>
  <cols>
    <col min="1" max="1" width="39.71093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8" style="1" customWidth="1"/>
    <col min="16" max="16" width="1" style="1" customWidth="1"/>
    <col min="17" max="17" width="24" style="1" customWidth="1"/>
    <col min="18" max="18" width="1" style="1" customWidth="1"/>
    <col min="19" max="19" width="24" style="1" customWidth="1"/>
    <col min="20" max="20" width="1" style="1" customWidth="1"/>
    <col min="21" max="21" width="17" style="1" customWidth="1"/>
    <col min="22" max="22" width="1" style="1" customWidth="1"/>
    <col min="23" max="23" width="23" style="1" customWidth="1"/>
    <col min="24" max="24" width="1" style="1" customWidth="1"/>
    <col min="25" max="25" width="18" style="1" customWidth="1"/>
    <col min="26" max="26" width="1" style="1" customWidth="1"/>
    <col min="27" max="27" width="24" style="1" customWidth="1"/>
    <col min="28" max="28" width="1" style="1" customWidth="1"/>
    <col min="29" max="29" width="18" style="1" customWidth="1"/>
    <col min="30" max="30" width="1" style="1" customWidth="1"/>
    <col min="31" max="31" width="23" style="1" customWidth="1"/>
    <col min="32" max="32" width="1" style="1" customWidth="1"/>
    <col min="33" max="33" width="24" style="1" customWidth="1"/>
    <col min="34" max="34" width="1" style="1" customWidth="1"/>
    <col min="35" max="35" width="24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  <c r="Z2" s="12" t="s">
        <v>0</v>
      </c>
      <c r="AA2" s="12" t="s">
        <v>0</v>
      </c>
      <c r="AB2" s="12" t="s">
        <v>0</v>
      </c>
      <c r="AC2" s="12" t="s">
        <v>0</v>
      </c>
      <c r="AD2" s="12" t="s">
        <v>0</v>
      </c>
      <c r="AE2" s="12" t="s">
        <v>0</v>
      </c>
      <c r="AF2" s="12" t="s">
        <v>0</v>
      </c>
      <c r="AG2" s="12" t="s">
        <v>0</v>
      </c>
      <c r="AH2" s="12" t="s">
        <v>0</v>
      </c>
      <c r="AI2" s="12" t="s">
        <v>0</v>
      </c>
      <c r="AJ2" s="12" t="s">
        <v>0</v>
      </c>
      <c r="AK2" s="12" t="s">
        <v>0</v>
      </c>
    </row>
    <row r="3" spans="1:37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  <c r="Z3" s="12" t="s">
        <v>1</v>
      </c>
      <c r="AA3" s="12" t="s">
        <v>1</v>
      </c>
      <c r="AB3" s="12" t="s">
        <v>1</v>
      </c>
      <c r="AC3" s="12" t="s">
        <v>1</v>
      </c>
      <c r="AD3" s="12" t="s">
        <v>1</v>
      </c>
      <c r="AE3" s="12" t="s">
        <v>1</v>
      </c>
      <c r="AF3" s="12" t="s">
        <v>1</v>
      </c>
      <c r="AG3" s="12" t="s">
        <v>1</v>
      </c>
      <c r="AH3" s="12" t="s">
        <v>1</v>
      </c>
      <c r="AI3" s="12" t="s">
        <v>1</v>
      </c>
      <c r="AJ3" s="12" t="s">
        <v>1</v>
      </c>
      <c r="AK3" s="12" t="s">
        <v>1</v>
      </c>
    </row>
    <row r="4" spans="1:3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  <c r="Z4" s="12" t="s">
        <v>2</v>
      </c>
      <c r="AA4" s="12" t="s">
        <v>2</v>
      </c>
      <c r="AB4" s="12" t="s">
        <v>2</v>
      </c>
      <c r="AC4" s="12" t="s">
        <v>2</v>
      </c>
      <c r="AD4" s="12" t="s">
        <v>2</v>
      </c>
      <c r="AE4" s="12" t="s">
        <v>2</v>
      </c>
      <c r="AF4" s="12" t="s">
        <v>2</v>
      </c>
      <c r="AG4" s="12" t="s">
        <v>2</v>
      </c>
      <c r="AH4" s="12" t="s">
        <v>2</v>
      </c>
      <c r="AI4" s="12" t="s">
        <v>2</v>
      </c>
      <c r="AJ4" s="12" t="s">
        <v>2</v>
      </c>
      <c r="AK4" s="12" t="s">
        <v>2</v>
      </c>
    </row>
    <row r="6" spans="1:37" ht="22.5">
      <c r="A6" s="11" t="s">
        <v>48</v>
      </c>
      <c r="B6" s="11" t="s">
        <v>48</v>
      </c>
      <c r="C6" s="11" t="s">
        <v>48</v>
      </c>
      <c r="D6" s="11" t="s">
        <v>48</v>
      </c>
      <c r="E6" s="11" t="s">
        <v>48</v>
      </c>
      <c r="F6" s="11" t="s">
        <v>48</v>
      </c>
      <c r="G6" s="11" t="s">
        <v>48</v>
      </c>
      <c r="H6" s="11" t="s">
        <v>48</v>
      </c>
      <c r="I6" s="11" t="s">
        <v>48</v>
      </c>
      <c r="J6" s="11" t="s">
        <v>48</v>
      </c>
      <c r="K6" s="11" t="s">
        <v>48</v>
      </c>
      <c r="L6" s="11" t="s">
        <v>48</v>
      </c>
      <c r="M6" s="11" t="s">
        <v>48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1" t="s">
        <v>49</v>
      </c>
      <c r="C7" s="11" t="s">
        <v>50</v>
      </c>
      <c r="E7" s="11" t="s">
        <v>51</v>
      </c>
      <c r="G7" s="11" t="s">
        <v>52</v>
      </c>
      <c r="I7" s="11" t="s">
        <v>53</v>
      </c>
      <c r="K7" s="11" t="s">
        <v>54</v>
      </c>
      <c r="M7" s="11" t="s">
        <v>43</v>
      </c>
      <c r="O7" s="11" t="s">
        <v>7</v>
      </c>
      <c r="Q7" s="11" t="s">
        <v>8</v>
      </c>
      <c r="S7" s="11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1" t="s">
        <v>7</v>
      </c>
      <c r="AE7" s="11" t="s">
        <v>55</v>
      </c>
      <c r="AG7" s="11" t="s">
        <v>8</v>
      </c>
      <c r="AI7" s="11" t="s">
        <v>9</v>
      </c>
      <c r="AK7" s="11" t="s">
        <v>13</v>
      </c>
    </row>
    <row r="8" spans="1:37" ht="22.5">
      <c r="A8" s="11" t="s">
        <v>49</v>
      </c>
      <c r="C8" s="11" t="s">
        <v>50</v>
      </c>
      <c r="E8" s="11" t="s">
        <v>51</v>
      </c>
      <c r="G8" s="11" t="s">
        <v>52</v>
      </c>
      <c r="I8" s="11" t="s">
        <v>53</v>
      </c>
      <c r="K8" s="11" t="s">
        <v>54</v>
      </c>
      <c r="M8" s="11" t="s">
        <v>43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14</v>
      </c>
      <c r="AC8" s="11" t="s">
        <v>7</v>
      </c>
      <c r="AE8" s="11" t="s">
        <v>55</v>
      </c>
      <c r="AG8" s="11" t="s">
        <v>8</v>
      </c>
      <c r="AI8" s="11" t="s">
        <v>9</v>
      </c>
      <c r="AK8" s="11" t="s">
        <v>13</v>
      </c>
    </row>
    <row r="9" spans="1:37" ht="22.5">
      <c r="A9" s="2" t="s">
        <v>56</v>
      </c>
      <c r="C9" s="1" t="s">
        <v>57</v>
      </c>
      <c r="E9" s="1" t="s">
        <v>57</v>
      </c>
      <c r="G9" s="1" t="s">
        <v>58</v>
      </c>
      <c r="I9" s="1" t="s">
        <v>59</v>
      </c>
      <c r="K9" s="3">
        <v>0</v>
      </c>
      <c r="M9" s="3">
        <v>0</v>
      </c>
      <c r="O9" s="3">
        <v>3297500</v>
      </c>
      <c r="Q9" s="3">
        <v>3959901800000</v>
      </c>
      <c r="S9" s="3">
        <v>3756169044006</v>
      </c>
      <c r="U9" s="3">
        <v>0</v>
      </c>
      <c r="W9" s="3">
        <v>0</v>
      </c>
      <c r="Y9" s="3">
        <v>86400</v>
      </c>
      <c r="AA9" s="3">
        <v>100073702173</v>
      </c>
      <c r="AC9" s="3">
        <v>3211100</v>
      </c>
      <c r="AE9" s="3">
        <v>1166000</v>
      </c>
      <c r="AG9" s="3">
        <v>3856145768000</v>
      </c>
      <c r="AI9" s="3">
        <v>3743564615121</v>
      </c>
      <c r="AK9" s="5">
        <v>9.6189353200979502E-3</v>
      </c>
    </row>
    <row r="10" spans="1:37" ht="22.5">
      <c r="A10" s="2" t="s">
        <v>60</v>
      </c>
      <c r="C10" s="1" t="s">
        <v>57</v>
      </c>
      <c r="E10" s="1" t="s">
        <v>57</v>
      </c>
      <c r="G10" s="1" t="s">
        <v>61</v>
      </c>
      <c r="I10" s="1" t="s">
        <v>62</v>
      </c>
      <c r="K10" s="3">
        <v>0</v>
      </c>
      <c r="M10" s="3">
        <v>0</v>
      </c>
      <c r="O10" s="3">
        <v>1412900</v>
      </c>
      <c r="Q10" s="3">
        <v>4999546650000</v>
      </c>
      <c r="S10" s="3">
        <v>4498908675052</v>
      </c>
      <c r="U10" s="3">
        <v>0</v>
      </c>
      <c r="W10" s="3">
        <v>0</v>
      </c>
      <c r="Y10" s="3">
        <v>0</v>
      </c>
      <c r="AA10" s="3">
        <v>0</v>
      </c>
      <c r="AC10" s="3">
        <v>1412900</v>
      </c>
      <c r="AE10" s="3">
        <v>3257702</v>
      </c>
      <c r="AG10" s="3">
        <v>4999546650000</v>
      </c>
      <c r="AI10" s="3">
        <v>4602093851646</v>
      </c>
      <c r="AK10" s="5">
        <v>1.1824890885334035E-2</v>
      </c>
    </row>
    <row r="11" spans="1:37" ht="22.5">
      <c r="A11" s="2" t="s">
        <v>63</v>
      </c>
      <c r="C11" s="1" t="s">
        <v>57</v>
      </c>
      <c r="E11" s="1" t="s">
        <v>57</v>
      </c>
      <c r="G11" s="1" t="s">
        <v>64</v>
      </c>
      <c r="I11" s="1" t="s">
        <v>65</v>
      </c>
      <c r="K11" s="3">
        <v>0</v>
      </c>
      <c r="M11" s="3">
        <v>0</v>
      </c>
      <c r="O11" s="3">
        <v>1500000</v>
      </c>
      <c r="Q11" s="3">
        <v>3090544763856</v>
      </c>
      <c r="S11" s="3">
        <v>3642923176572</v>
      </c>
      <c r="U11" s="3">
        <v>0</v>
      </c>
      <c r="W11" s="3">
        <v>0</v>
      </c>
      <c r="Y11" s="3">
        <v>1500000</v>
      </c>
      <c r="AA11" s="3">
        <v>3716123911500</v>
      </c>
      <c r="AC11" s="3">
        <v>0</v>
      </c>
      <c r="AE11" s="3">
        <v>0</v>
      </c>
      <c r="AG11" s="3">
        <v>0</v>
      </c>
      <c r="AI11" s="3">
        <v>0</v>
      </c>
      <c r="AK11" s="5">
        <v>0</v>
      </c>
    </row>
    <row r="12" spans="1:37" ht="22.5">
      <c r="A12" s="2" t="s">
        <v>66</v>
      </c>
      <c r="C12" s="1" t="s">
        <v>57</v>
      </c>
      <c r="E12" s="1" t="s">
        <v>57</v>
      </c>
      <c r="G12" s="1" t="s">
        <v>67</v>
      </c>
      <c r="I12" s="1" t="s">
        <v>68</v>
      </c>
      <c r="K12" s="3">
        <v>18</v>
      </c>
      <c r="M12" s="3">
        <v>18</v>
      </c>
      <c r="O12" s="3">
        <v>3205000</v>
      </c>
      <c r="Q12" s="3">
        <v>2861958953422</v>
      </c>
      <c r="S12" s="3">
        <v>2884151222815</v>
      </c>
      <c r="U12" s="3">
        <v>0</v>
      </c>
      <c r="W12" s="3">
        <v>0</v>
      </c>
      <c r="Y12" s="3">
        <v>0</v>
      </c>
      <c r="AA12" s="3">
        <v>0</v>
      </c>
      <c r="AC12" s="3">
        <v>3205000</v>
      </c>
      <c r="AE12" s="3">
        <v>904912</v>
      </c>
      <c r="AG12" s="3">
        <v>2861958953422</v>
      </c>
      <c r="AI12" s="3">
        <v>2900130997026</v>
      </c>
      <c r="AK12" s="5">
        <v>7.4517673255928589E-3</v>
      </c>
    </row>
    <row r="13" spans="1:37" ht="22.5">
      <c r="A13" s="2" t="s">
        <v>69</v>
      </c>
      <c r="C13" s="1" t="s">
        <v>57</v>
      </c>
      <c r="E13" s="1" t="s">
        <v>57</v>
      </c>
      <c r="G13" s="1" t="s">
        <v>70</v>
      </c>
      <c r="I13" s="1" t="s">
        <v>71</v>
      </c>
      <c r="K13" s="3">
        <v>18</v>
      </c>
      <c r="M13" s="3">
        <v>18</v>
      </c>
      <c r="O13" s="3">
        <v>8330000</v>
      </c>
      <c r="Q13" s="3">
        <v>7582409818312</v>
      </c>
      <c r="S13" s="3">
        <v>7818589387782</v>
      </c>
      <c r="U13" s="3">
        <v>0</v>
      </c>
      <c r="W13" s="3">
        <v>0</v>
      </c>
      <c r="Y13" s="3">
        <v>0</v>
      </c>
      <c r="AA13" s="3">
        <v>0</v>
      </c>
      <c r="AC13" s="3">
        <v>8330000</v>
      </c>
      <c r="AE13" s="3">
        <v>942603</v>
      </c>
      <c r="AG13" s="3">
        <v>7582409818312</v>
      </c>
      <c r="AI13" s="3">
        <v>7851585954696</v>
      </c>
      <c r="AK13" s="5">
        <v>2.0174327204973124E-2</v>
      </c>
    </row>
    <row r="14" spans="1:37" ht="22.5">
      <c r="A14" s="2" t="s">
        <v>72</v>
      </c>
      <c r="C14" s="1" t="s">
        <v>57</v>
      </c>
      <c r="E14" s="1" t="s">
        <v>57</v>
      </c>
      <c r="G14" s="1" t="s">
        <v>73</v>
      </c>
      <c r="I14" s="1" t="s">
        <v>74</v>
      </c>
      <c r="K14" s="3">
        <v>18</v>
      </c>
      <c r="M14" s="3">
        <v>18</v>
      </c>
      <c r="O14" s="3">
        <v>3474082</v>
      </c>
      <c r="Q14" s="3">
        <v>3328796035305</v>
      </c>
      <c r="S14" s="3">
        <v>3453337144310</v>
      </c>
      <c r="U14" s="3">
        <v>0</v>
      </c>
      <c r="W14" s="3">
        <v>0</v>
      </c>
      <c r="Y14" s="3">
        <v>0</v>
      </c>
      <c r="AA14" s="3">
        <v>0</v>
      </c>
      <c r="AC14" s="3">
        <v>3474082</v>
      </c>
      <c r="AE14" s="3">
        <v>999011</v>
      </c>
      <c r="AG14" s="3">
        <v>3328796035305</v>
      </c>
      <c r="AI14" s="3">
        <v>3470512340153</v>
      </c>
      <c r="AK14" s="5">
        <v>8.9173387291605448E-3</v>
      </c>
    </row>
    <row r="15" spans="1:37" ht="22.5">
      <c r="A15" s="2" t="s">
        <v>75</v>
      </c>
      <c r="C15" s="1" t="s">
        <v>57</v>
      </c>
      <c r="E15" s="1" t="s">
        <v>57</v>
      </c>
      <c r="G15" s="1" t="s">
        <v>76</v>
      </c>
      <c r="I15" s="1" t="s">
        <v>77</v>
      </c>
      <c r="K15" s="3">
        <v>18</v>
      </c>
      <c r="M15" s="3">
        <v>18</v>
      </c>
      <c r="O15" s="3">
        <v>5005000</v>
      </c>
      <c r="Q15" s="3">
        <v>4805040818750</v>
      </c>
      <c r="S15" s="3">
        <v>4911497154812</v>
      </c>
      <c r="U15" s="3">
        <v>0</v>
      </c>
      <c r="W15" s="3">
        <v>0</v>
      </c>
      <c r="Y15" s="3">
        <v>5005000</v>
      </c>
      <c r="AA15" s="3">
        <v>4917498659591</v>
      </c>
      <c r="AC15" s="3">
        <v>0</v>
      </c>
      <c r="AE15" s="3">
        <v>0</v>
      </c>
      <c r="AG15" s="3">
        <v>0</v>
      </c>
      <c r="AI15" s="3">
        <v>0</v>
      </c>
      <c r="AK15" s="5">
        <v>0</v>
      </c>
    </row>
    <row r="16" spans="1:37" ht="22.5">
      <c r="A16" s="2" t="s">
        <v>78</v>
      </c>
      <c r="C16" s="1" t="s">
        <v>57</v>
      </c>
      <c r="E16" s="1" t="s">
        <v>57</v>
      </c>
      <c r="G16" s="1" t="s">
        <v>79</v>
      </c>
      <c r="I16" s="1" t="s">
        <v>80</v>
      </c>
      <c r="K16" s="3">
        <v>18</v>
      </c>
      <c r="M16" s="3">
        <v>18</v>
      </c>
      <c r="O16" s="3">
        <v>5000000</v>
      </c>
      <c r="Q16" s="3">
        <v>4598341159546</v>
      </c>
      <c r="S16" s="3">
        <v>4714715128709</v>
      </c>
      <c r="U16" s="3">
        <v>0</v>
      </c>
      <c r="W16" s="3">
        <v>0</v>
      </c>
      <c r="Y16" s="3">
        <v>0</v>
      </c>
      <c r="AA16" s="3">
        <v>0</v>
      </c>
      <c r="AC16" s="3">
        <v>5000000</v>
      </c>
      <c r="AE16" s="3">
        <v>947755</v>
      </c>
      <c r="AG16" s="3">
        <v>4598341159546</v>
      </c>
      <c r="AI16" s="3">
        <v>4738594642842</v>
      </c>
      <c r="AK16" s="5">
        <v>1.2175624054558116E-2</v>
      </c>
    </row>
    <row r="17" spans="1:37" ht="22.5">
      <c r="A17" s="2" t="s">
        <v>81</v>
      </c>
      <c r="C17" s="1" t="s">
        <v>57</v>
      </c>
      <c r="E17" s="1" t="s">
        <v>57</v>
      </c>
      <c r="G17" s="1" t="s">
        <v>82</v>
      </c>
      <c r="I17" s="1" t="s">
        <v>83</v>
      </c>
      <c r="K17" s="3">
        <v>20</v>
      </c>
      <c r="M17" s="3">
        <v>20</v>
      </c>
      <c r="O17" s="3">
        <v>4000000</v>
      </c>
      <c r="Q17" s="3">
        <v>3875973620000</v>
      </c>
      <c r="S17" s="3">
        <v>3976493016124</v>
      </c>
      <c r="U17" s="3">
        <v>0</v>
      </c>
      <c r="W17" s="3">
        <v>0</v>
      </c>
      <c r="Y17" s="3">
        <v>0</v>
      </c>
      <c r="AA17" s="3">
        <v>0</v>
      </c>
      <c r="AC17" s="3">
        <v>4000000</v>
      </c>
      <c r="AE17" s="3">
        <v>997391</v>
      </c>
      <c r="AG17" s="3">
        <v>3875973620000</v>
      </c>
      <c r="AI17" s="3">
        <v>3989409767980</v>
      </c>
      <c r="AK17" s="5">
        <v>1.0250624329700869E-2</v>
      </c>
    </row>
    <row r="18" spans="1:37" ht="22.5">
      <c r="A18" s="2" t="s">
        <v>84</v>
      </c>
      <c r="C18" s="1" t="s">
        <v>57</v>
      </c>
      <c r="E18" s="1" t="s">
        <v>57</v>
      </c>
      <c r="G18" s="1" t="s">
        <v>85</v>
      </c>
      <c r="I18" s="1" t="s">
        <v>86</v>
      </c>
      <c r="K18" s="3">
        <v>0</v>
      </c>
      <c r="M18" s="3">
        <v>0</v>
      </c>
      <c r="O18" s="3">
        <v>4974381</v>
      </c>
      <c r="Q18" s="3">
        <v>3414672919431</v>
      </c>
      <c r="S18" s="3">
        <v>3817739218182</v>
      </c>
      <c r="U18" s="3">
        <v>0</v>
      </c>
      <c r="W18" s="3">
        <v>0</v>
      </c>
      <c r="Y18" s="3">
        <v>0</v>
      </c>
      <c r="AA18" s="3">
        <v>0</v>
      </c>
      <c r="AC18" s="3">
        <v>4974381</v>
      </c>
      <c r="AE18" s="3">
        <v>778020</v>
      </c>
      <c r="AG18" s="3">
        <v>3414672919431</v>
      </c>
      <c r="AI18" s="3">
        <v>3870017936613</v>
      </c>
      <c r="AK18" s="5">
        <v>9.9438519291314992E-3</v>
      </c>
    </row>
    <row r="19" spans="1:37" ht="22.5">
      <c r="A19" s="2" t="s">
        <v>87</v>
      </c>
      <c r="C19" s="1" t="s">
        <v>57</v>
      </c>
      <c r="E19" s="1" t="s">
        <v>57</v>
      </c>
      <c r="G19" s="1" t="s">
        <v>88</v>
      </c>
      <c r="I19" s="1" t="s">
        <v>89</v>
      </c>
      <c r="K19" s="3">
        <v>0</v>
      </c>
      <c r="M19" s="3">
        <v>0</v>
      </c>
      <c r="O19" s="3">
        <v>604259</v>
      </c>
      <c r="Q19" s="3">
        <v>415659420228</v>
      </c>
      <c r="S19" s="3">
        <v>421055525026</v>
      </c>
      <c r="U19" s="3">
        <v>100</v>
      </c>
      <c r="W19" s="3">
        <v>69612697</v>
      </c>
      <c r="Y19" s="3">
        <v>0</v>
      </c>
      <c r="AA19" s="3">
        <v>0</v>
      </c>
      <c r="AC19" s="3">
        <v>604359</v>
      </c>
      <c r="AE19" s="3">
        <v>706740</v>
      </c>
      <c r="AG19" s="3">
        <v>415729032925</v>
      </c>
      <c r="AI19" s="3">
        <v>427108128578</v>
      </c>
      <c r="AK19" s="5">
        <v>1.0974367710618695E-3</v>
      </c>
    </row>
    <row r="20" spans="1:37" ht="22.5">
      <c r="A20" s="2" t="s">
        <v>90</v>
      </c>
      <c r="C20" s="1" t="s">
        <v>57</v>
      </c>
      <c r="E20" s="1" t="s">
        <v>57</v>
      </c>
      <c r="G20" s="1" t="s">
        <v>91</v>
      </c>
      <c r="I20" s="1" t="s">
        <v>92</v>
      </c>
      <c r="K20" s="3">
        <v>0</v>
      </c>
      <c r="M20" s="3">
        <v>0</v>
      </c>
      <c r="O20" s="3">
        <v>338500</v>
      </c>
      <c r="Q20" s="3">
        <v>220197292195</v>
      </c>
      <c r="S20" s="3">
        <v>227006228167</v>
      </c>
      <c r="U20" s="3">
        <v>0</v>
      </c>
      <c r="W20" s="3">
        <v>0</v>
      </c>
      <c r="Y20" s="3">
        <v>0</v>
      </c>
      <c r="AA20" s="3">
        <v>0</v>
      </c>
      <c r="AC20" s="3">
        <v>338500</v>
      </c>
      <c r="AE20" s="3">
        <v>678530</v>
      </c>
      <c r="AG20" s="3">
        <v>220197292195</v>
      </c>
      <c r="AI20" s="3">
        <v>229673504806</v>
      </c>
      <c r="AK20" s="5">
        <v>5.9013662500859848E-4</v>
      </c>
    </row>
    <row r="21" spans="1:37" ht="22.5">
      <c r="A21" s="2" t="s">
        <v>93</v>
      </c>
      <c r="C21" s="1" t="s">
        <v>57</v>
      </c>
      <c r="E21" s="1" t="s">
        <v>57</v>
      </c>
      <c r="G21" s="1" t="s">
        <v>94</v>
      </c>
      <c r="I21" s="1" t="s">
        <v>95</v>
      </c>
      <c r="K21" s="3">
        <v>0</v>
      </c>
      <c r="M21" s="3">
        <v>0</v>
      </c>
      <c r="O21" s="3">
        <v>2803561</v>
      </c>
      <c r="Q21" s="3">
        <v>1828042653627</v>
      </c>
      <c r="S21" s="3">
        <v>2176880759101</v>
      </c>
      <c r="U21" s="3">
        <v>0</v>
      </c>
      <c r="W21" s="3">
        <v>0</v>
      </c>
      <c r="Y21" s="3">
        <v>0</v>
      </c>
      <c r="AA21" s="3">
        <v>0</v>
      </c>
      <c r="AC21" s="3">
        <v>2803561</v>
      </c>
      <c r="AE21" s="3">
        <v>786500</v>
      </c>
      <c r="AG21" s="3">
        <v>1828042653627</v>
      </c>
      <c r="AI21" s="3">
        <v>2204915282721</v>
      </c>
      <c r="AK21" s="5">
        <v>5.6654391392422293E-3</v>
      </c>
    </row>
    <row r="22" spans="1:37" ht="22.5">
      <c r="A22" s="2" t="s">
        <v>96</v>
      </c>
      <c r="C22" s="1" t="s">
        <v>57</v>
      </c>
      <c r="E22" s="1" t="s">
        <v>57</v>
      </c>
      <c r="G22" s="1" t="s">
        <v>97</v>
      </c>
      <c r="I22" s="1" t="s">
        <v>98</v>
      </c>
      <c r="K22" s="3">
        <v>0</v>
      </c>
      <c r="M22" s="3">
        <v>0</v>
      </c>
      <c r="O22" s="3">
        <v>3884963</v>
      </c>
      <c r="Q22" s="3">
        <v>2396191334356</v>
      </c>
      <c r="S22" s="3">
        <v>3168336496113</v>
      </c>
      <c r="U22" s="3">
        <v>2200</v>
      </c>
      <c r="W22" s="3">
        <v>1801860806</v>
      </c>
      <c r="Y22" s="3">
        <v>0</v>
      </c>
      <c r="AA22" s="3">
        <v>0</v>
      </c>
      <c r="AC22" s="3">
        <v>3887163</v>
      </c>
      <c r="AE22" s="3">
        <v>825920</v>
      </c>
      <c r="AG22" s="3">
        <v>2397993195162</v>
      </c>
      <c r="AI22" s="3">
        <v>3210361258640</v>
      </c>
      <c r="AK22" s="5">
        <v>8.2488912242291539E-3</v>
      </c>
    </row>
    <row r="23" spans="1:37" ht="22.5">
      <c r="A23" s="2" t="s">
        <v>99</v>
      </c>
      <c r="C23" s="1" t="s">
        <v>57</v>
      </c>
      <c r="E23" s="1" t="s">
        <v>57</v>
      </c>
      <c r="G23" s="1" t="s">
        <v>97</v>
      </c>
      <c r="I23" s="1" t="s">
        <v>100</v>
      </c>
      <c r="K23" s="3">
        <v>0</v>
      </c>
      <c r="M23" s="3">
        <v>0</v>
      </c>
      <c r="O23" s="3">
        <v>7076685</v>
      </c>
      <c r="Q23" s="3">
        <v>4542022373907</v>
      </c>
      <c r="S23" s="3">
        <v>5285569349930</v>
      </c>
      <c r="U23" s="3">
        <v>0</v>
      </c>
      <c r="W23" s="3">
        <v>0</v>
      </c>
      <c r="Y23" s="3">
        <v>0</v>
      </c>
      <c r="AA23" s="3">
        <v>0</v>
      </c>
      <c r="AC23" s="3">
        <v>7076685</v>
      </c>
      <c r="AE23" s="3">
        <v>779284</v>
      </c>
      <c r="AG23" s="3">
        <v>4542022373907</v>
      </c>
      <c r="AI23" s="3">
        <v>5514533697078</v>
      </c>
      <c r="AK23" s="5">
        <v>1.4169367543020067E-2</v>
      </c>
    </row>
    <row r="24" spans="1:37" ht="22.5">
      <c r="A24" s="2" t="s">
        <v>101</v>
      </c>
      <c r="C24" s="1" t="s">
        <v>57</v>
      </c>
      <c r="E24" s="1" t="s">
        <v>57</v>
      </c>
      <c r="G24" s="1" t="s">
        <v>102</v>
      </c>
      <c r="I24" s="1" t="s">
        <v>103</v>
      </c>
      <c r="K24" s="3">
        <v>0</v>
      </c>
      <c r="M24" s="3">
        <v>0</v>
      </c>
      <c r="O24" s="3">
        <v>165506</v>
      </c>
      <c r="Q24" s="3">
        <v>109118809962</v>
      </c>
      <c r="S24" s="3">
        <v>143304437077</v>
      </c>
      <c r="U24" s="3">
        <v>0</v>
      </c>
      <c r="W24" s="3">
        <v>0</v>
      </c>
      <c r="Y24" s="3">
        <v>0</v>
      </c>
      <c r="AA24" s="3">
        <v>0</v>
      </c>
      <c r="AC24" s="3">
        <v>165506</v>
      </c>
      <c r="AE24" s="3">
        <v>880990</v>
      </c>
      <c r="AG24" s="3">
        <v>109118809962</v>
      </c>
      <c r="AI24" s="3">
        <v>145803480836</v>
      </c>
      <c r="AK24" s="5">
        <v>3.7463604767011457E-4</v>
      </c>
    </row>
    <row r="25" spans="1:37" ht="22.5">
      <c r="A25" s="2" t="s">
        <v>104</v>
      </c>
      <c r="C25" s="1" t="s">
        <v>57</v>
      </c>
      <c r="E25" s="1" t="s">
        <v>57</v>
      </c>
      <c r="G25" s="1" t="s">
        <v>105</v>
      </c>
      <c r="I25" s="1" t="s">
        <v>106</v>
      </c>
      <c r="K25" s="3">
        <v>0</v>
      </c>
      <c r="M25" s="3">
        <v>0</v>
      </c>
      <c r="O25" s="3">
        <v>982449</v>
      </c>
      <c r="Q25" s="3">
        <v>590562994179</v>
      </c>
      <c r="S25" s="3">
        <v>605479504440</v>
      </c>
      <c r="U25" s="3">
        <v>1306894</v>
      </c>
      <c r="W25" s="3">
        <v>811590633383</v>
      </c>
      <c r="Y25" s="3">
        <v>0</v>
      </c>
      <c r="AA25" s="3">
        <v>0</v>
      </c>
      <c r="AC25" s="3">
        <v>2289343</v>
      </c>
      <c r="AE25" s="3">
        <v>621700</v>
      </c>
      <c r="AG25" s="3">
        <v>1402153627562</v>
      </c>
      <c r="AI25" s="3">
        <v>1423229390823</v>
      </c>
      <c r="AK25" s="5">
        <v>3.6569293877531631E-3</v>
      </c>
    </row>
    <row r="26" spans="1:37" ht="22.5">
      <c r="A26" s="2" t="s">
        <v>107</v>
      </c>
      <c r="C26" s="1" t="s">
        <v>57</v>
      </c>
      <c r="E26" s="1" t="s">
        <v>57</v>
      </c>
      <c r="G26" s="1" t="s">
        <v>97</v>
      </c>
      <c r="I26" s="1" t="s">
        <v>100</v>
      </c>
      <c r="K26" s="3">
        <v>0</v>
      </c>
      <c r="M26" s="3">
        <v>0</v>
      </c>
      <c r="O26" s="3">
        <v>1395648</v>
      </c>
      <c r="Q26" s="3">
        <v>907854082974</v>
      </c>
      <c r="S26" s="3">
        <v>1178593020230</v>
      </c>
      <c r="U26" s="3">
        <v>0</v>
      </c>
      <c r="W26" s="3">
        <v>0</v>
      </c>
      <c r="Y26" s="3">
        <v>0</v>
      </c>
      <c r="AA26" s="3">
        <v>0</v>
      </c>
      <c r="AC26" s="3">
        <v>1395648</v>
      </c>
      <c r="AE26" s="3">
        <v>859980</v>
      </c>
      <c r="AG26" s="3">
        <v>907854082974</v>
      </c>
      <c r="AI26" s="3">
        <v>1200182858152</v>
      </c>
      <c r="AK26" s="5">
        <v>3.0838204951034987E-3</v>
      </c>
    </row>
    <row r="27" spans="1:37" ht="22.5">
      <c r="A27" s="2" t="s">
        <v>108</v>
      </c>
      <c r="C27" s="1" t="s">
        <v>57</v>
      </c>
      <c r="E27" s="1" t="s">
        <v>57</v>
      </c>
      <c r="G27" s="1" t="s">
        <v>105</v>
      </c>
      <c r="I27" s="1" t="s">
        <v>109</v>
      </c>
      <c r="K27" s="3">
        <v>0</v>
      </c>
      <c r="M27" s="3">
        <v>0</v>
      </c>
      <c r="O27" s="3">
        <v>2429784</v>
      </c>
      <c r="Q27" s="3">
        <v>1468519446105</v>
      </c>
      <c r="S27" s="3">
        <v>1468626027336</v>
      </c>
      <c r="U27" s="3">
        <v>3575000</v>
      </c>
      <c r="W27" s="3">
        <v>2164818750000</v>
      </c>
      <c r="Y27" s="3">
        <v>0</v>
      </c>
      <c r="AA27" s="3">
        <v>0</v>
      </c>
      <c r="AC27" s="3">
        <v>6004784</v>
      </c>
      <c r="AE27" s="3">
        <v>611010</v>
      </c>
      <c r="AG27" s="3">
        <v>3633338196105</v>
      </c>
      <c r="AI27" s="3">
        <v>3668840898745</v>
      </c>
      <c r="AK27" s="5">
        <v>9.4269358039696955E-3</v>
      </c>
    </row>
    <row r="28" spans="1:37" ht="22.5">
      <c r="A28" s="2" t="s">
        <v>110</v>
      </c>
      <c r="C28" s="1" t="s">
        <v>57</v>
      </c>
      <c r="E28" s="1" t="s">
        <v>57</v>
      </c>
      <c r="G28" s="1" t="s">
        <v>97</v>
      </c>
      <c r="I28" s="1" t="s">
        <v>111</v>
      </c>
      <c r="K28" s="3">
        <v>0</v>
      </c>
      <c r="M28" s="3">
        <v>0</v>
      </c>
      <c r="O28" s="3">
        <v>270862</v>
      </c>
      <c r="Q28" s="3">
        <v>214195316117</v>
      </c>
      <c r="S28" s="3">
        <v>224766120675</v>
      </c>
      <c r="U28" s="3">
        <v>105281</v>
      </c>
      <c r="W28" s="3">
        <v>87710748992</v>
      </c>
      <c r="Y28" s="3">
        <v>0</v>
      </c>
      <c r="AA28" s="3">
        <v>0</v>
      </c>
      <c r="AC28" s="3">
        <v>376143</v>
      </c>
      <c r="AE28" s="3">
        <v>842770</v>
      </c>
      <c r="AG28" s="3">
        <v>301906065109</v>
      </c>
      <c r="AI28" s="3">
        <v>316989752281</v>
      </c>
      <c r="AK28" s="5">
        <v>8.1449213191322383E-4</v>
      </c>
    </row>
    <row r="29" spans="1:37" ht="22.5">
      <c r="A29" s="2" t="s">
        <v>112</v>
      </c>
      <c r="C29" s="1" t="s">
        <v>57</v>
      </c>
      <c r="E29" s="1" t="s">
        <v>57</v>
      </c>
      <c r="G29" s="1" t="s">
        <v>113</v>
      </c>
      <c r="I29" s="1" t="s">
        <v>114</v>
      </c>
      <c r="K29" s="3">
        <v>0</v>
      </c>
      <c r="M29" s="3">
        <v>0</v>
      </c>
      <c r="O29" s="3">
        <v>7810748</v>
      </c>
      <c r="Q29" s="3">
        <v>6023675178807</v>
      </c>
      <c r="S29" s="3">
        <v>6389256700628</v>
      </c>
      <c r="U29" s="3">
        <v>310655</v>
      </c>
      <c r="W29" s="3">
        <v>254626578333</v>
      </c>
      <c r="Y29" s="3">
        <v>0</v>
      </c>
      <c r="AA29" s="3">
        <v>0</v>
      </c>
      <c r="AC29" s="3">
        <v>8121403</v>
      </c>
      <c r="AE29" s="3">
        <v>830000</v>
      </c>
      <c r="AG29" s="3">
        <v>6278301757140</v>
      </c>
      <c r="AI29" s="3">
        <v>6740503285376</v>
      </c>
      <c r="AK29" s="5">
        <v>1.7319445980724397E-2</v>
      </c>
    </row>
    <row r="30" spans="1:37" ht="22.5">
      <c r="A30" s="2" t="s">
        <v>115</v>
      </c>
      <c r="C30" s="1" t="s">
        <v>57</v>
      </c>
      <c r="E30" s="1" t="s">
        <v>57</v>
      </c>
      <c r="G30" s="1" t="s">
        <v>116</v>
      </c>
      <c r="I30" s="1" t="s">
        <v>117</v>
      </c>
      <c r="K30" s="3">
        <v>0</v>
      </c>
      <c r="M30" s="3">
        <v>0</v>
      </c>
      <c r="O30" s="3">
        <v>1829967</v>
      </c>
      <c r="Q30" s="3">
        <v>1148327541279</v>
      </c>
      <c r="S30" s="3">
        <v>1470888775121</v>
      </c>
      <c r="U30" s="3">
        <v>419700</v>
      </c>
      <c r="W30" s="3">
        <v>337024159815</v>
      </c>
      <c r="Y30" s="3">
        <v>0</v>
      </c>
      <c r="AA30" s="3">
        <v>0</v>
      </c>
      <c r="AC30" s="3">
        <v>2249667</v>
      </c>
      <c r="AE30" s="3">
        <v>813850</v>
      </c>
      <c r="AG30" s="3">
        <v>1485351701094</v>
      </c>
      <c r="AI30" s="3">
        <v>1830820540904</v>
      </c>
      <c r="AK30" s="5">
        <v>4.704218085225466E-3</v>
      </c>
    </row>
    <row r="31" spans="1:37" ht="22.5">
      <c r="A31" s="2" t="s">
        <v>119</v>
      </c>
      <c r="C31" s="1" t="s">
        <v>57</v>
      </c>
      <c r="E31" s="1" t="s">
        <v>57</v>
      </c>
      <c r="G31" s="1" t="s">
        <v>113</v>
      </c>
      <c r="I31" s="1" t="s">
        <v>120</v>
      </c>
      <c r="K31" s="3">
        <v>0</v>
      </c>
      <c r="M31" s="3">
        <v>0</v>
      </c>
      <c r="O31" s="3">
        <v>908541</v>
      </c>
      <c r="Q31" s="3">
        <v>571508404812</v>
      </c>
      <c r="S31" s="3">
        <v>586068002674</v>
      </c>
      <c r="U31" s="3">
        <v>236884</v>
      </c>
      <c r="W31" s="3">
        <v>153980566510</v>
      </c>
      <c r="Y31" s="3">
        <v>0</v>
      </c>
      <c r="AA31" s="3">
        <v>0</v>
      </c>
      <c r="AC31" s="3">
        <v>1145425</v>
      </c>
      <c r="AE31" s="3">
        <v>652750</v>
      </c>
      <c r="AG31" s="3">
        <v>725488971322</v>
      </c>
      <c r="AI31" s="3">
        <v>747647196298</v>
      </c>
      <c r="AK31" s="5">
        <v>1.9210487230258721E-3</v>
      </c>
    </row>
    <row r="32" spans="1:37" ht="22.5">
      <c r="A32" s="2" t="s">
        <v>121</v>
      </c>
      <c r="C32" s="1" t="s">
        <v>57</v>
      </c>
      <c r="E32" s="1" t="s">
        <v>57</v>
      </c>
      <c r="G32" s="1" t="s">
        <v>122</v>
      </c>
      <c r="I32" s="1" t="s">
        <v>123</v>
      </c>
      <c r="K32" s="3">
        <v>0</v>
      </c>
      <c r="M32" s="3">
        <v>0</v>
      </c>
      <c r="O32" s="3">
        <v>1727472</v>
      </c>
      <c r="Q32" s="3">
        <v>1057664064768</v>
      </c>
      <c r="S32" s="3">
        <v>1385344310387</v>
      </c>
      <c r="U32" s="3">
        <v>0</v>
      </c>
      <c r="W32" s="3">
        <v>0</v>
      </c>
      <c r="Y32" s="3">
        <v>0</v>
      </c>
      <c r="AA32" s="3">
        <v>0</v>
      </c>
      <c r="AC32" s="3">
        <v>1727472</v>
      </c>
      <c r="AE32" s="3">
        <v>809550</v>
      </c>
      <c r="AG32" s="3">
        <v>1057664064768</v>
      </c>
      <c r="AI32" s="3">
        <v>1398420766695</v>
      </c>
      <c r="AK32" s="5">
        <v>3.5931846483398325E-3</v>
      </c>
    </row>
    <row r="33" spans="1:37" ht="22.5">
      <c r="A33" s="2" t="s">
        <v>124</v>
      </c>
      <c r="C33" s="1" t="s">
        <v>57</v>
      </c>
      <c r="E33" s="1" t="s">
        <v>57</v>
      </c>
      <c r="G33" s="1" t="s">
        <v>125</v>
      </c>
      <c r="I33" s="1" t="s">
        <v>126</v>
      </c>
      <c r="K33" s="3">
        <v>0</v>
      </c>
      <c r="M33" s="3">
        <v>0</v>
      </c>
      <c r="O33" s="3">
        <v>274900</v>
      </c>
      <c r="Q33" s="3">
        <v>173607349948</v>
      </c>
      <c r="S33" s="3">
        <v>175277694726</v>
      </c>
      <c r="U33" s="3">
        <v>0</v>
      </c>
      <c r="W33" s="3">
        <v>0</v>
      </c>
      <c r="Y33" s="3">
        <v>0</v>
      </c>
      <c r="AA33" s="3">
        <v>0</v>
      </c>
      <c r="AC33" s="3">
        <v>274900</v>
      </c>
      <c r="AE33" s="3">
        <v>645890</v>
      </c>
      <c r="AG33" s="3">
        <v>173607349948</v>
      </c>
      <c r="AI33" s="3">
        <v>177548280737</v>
      </c>
      <c r="AK33" s="5">
        <v>4.5620300547386043E-4</v>
      </c>
    </row>
    <row r="34" spans="1:37" ht="22.5">
      <c r="A34" s="2" t="s">
        <v>127</v>
      </c>
      <c r="C34" s="1" t="s">
        <v>57</v>
      </c>
      <c r="E34" s="1" t="s">
        <v>57</v>
      </c>
      <c r="G34" s="1" t="s">
        <v>125</v>
      </c>
      <c r="I34" s="1" t="s">
        <v>128</v>
      </c>
      <c r="K34" s="3">
        <v>0</v>
      </c>
      <c r="M34" s="3">
        <v>0</v>
      </c>
      <c r="O34" s="3">
        <v>1592000</v>
      </c>
      <c r="Q34" s="3">
        <v>999943325000</v>
      </c>
      <c r="S34" s="3">
        <v>997747335792</v>
      </c>
      <c r="U34" s="3">
        <v>6500000</v>
      </c>
      <c r="W34" s="3">
        <v>4069008125000</v>
      </c>
      <c r="Y34" s="3">
        <v>0</v>
      </c>
      <c r="AA34" s="3">
        <v>0</v>
      </c>
      <c r="AC34" s="3">
        <v>8092000</v>
      </c>
      <c r="AE34" s="3">
        <v>633000</v>
      </c>
      <c r="AG34" s="3">
        <v>5068951450000</v>
      </c>
      <c r="AI34" s="3">
        <v>5122037513355</v>
      </c>
      <c r="AK34" s="5">
        <v>1.316086474080657E-2</v>
      </c>
    </row>
    <row r="35" spans="1:37" ht="22.5">
      <c r="A35" s="2" t="s">
        <v>129</v>
      </c>
      <c r="C35" s="1" t="s">
        <v>57</v>
      </c>
      <c r="E35" s="1" t="s">
        <v>57</v>
      </c>
      <c r="G35" s="1" t="s">
        <v>130</v>
      </c>
      <c r="I35" s="1" t="s">
        <v>131</v>
      </c>
      <c r="K35" s="3">
        <v>18</v>
      </c>
      <c r="M35" s="3">
        <v>18</v>
      </c>
      <c r="O35" s="3">
        <v>450000</v>
      </c>
      <c r="Q35" s="3">
        <v>434843125000</v>
      </c>
      <c r="S35" s="3">
        <v>449668024688</v>
      </c>
      <c r="U35" s="3">
        <v>0</v>
      </c>
      <c r="W35" s="3">
        <v>0</v>
      </c>
      <c r="Y35" s="3">
        <v>450000</v>
      </c>
      <c r="AA35" s="3">
        <v>450000000000</v>
      </c>
      <c r="AC35" s="3">
        <v>0</v>
      </c>
      <c r="AE35" s="3">
        <v>0</v>
      </c>
      <c r="AG35" s="3">
        <v>0</v>
      </c>
      <c r="AI35" s="3">
        <v>0</v>
      </c>
      <c r="AK35" s="5">
        <v>0</v>
      </c>
    </row>
    <row r="36" spans="1:37" ht="22.5">
      <c r="A36" s="2" t="s">
        <v>132</v>
      </c>
      <c r="C36" s="1" t="s">
        <v>57</v>
      </c>
      <c r="E36" s="1" t="s">
        <v>57</v>
      </c>
      <c r="G36" s="1" t="s">
        <v>133</v>
      </c>
      <c r="I36" s="1" t="s">
        <v>134</v>
      </c>
      <c r="K36" s="3">
        <v>20</v>
      </c>
      <c r="M36" s="3">
        <v>20</v>
      </c>
      <c r="O36" s="3">
        <v>1994901</v>
      </c>
      <c r="Q36" s="3">
        <v>1994909125000</v>
      </c>
      <c r="S36" s="3">
        <v>2021269075345</v>
      </c>
      <c r="U36" s="3">
        <v>0</v>
      </c>
      <c r="W36" s="3">
        <v>0</v>
      </c>
      <c r="Y36" s="3">
        <v>0</v>
      </c>
      <c r="AA36" s="3">
        <v>0</v>
      </c>
      <c r="AC36" s="3">
        <v>1994901</v>
      </c>
      <c r="AE36" s="3">
        <v>1014188</v>
      </c>
      <c r="AG36" s="3">
        <v>1994909125000</v>
      </c>
      <c r="AI36" s="3">
        <v>2023126256207</v>
      </c>
      <c r="AK36" s="5">
        <v>5.1983397118999771E-3</v>
      </c>
    </row>
    <row r="37" spans="1:37" ht="22.5">
      <c r="A37" s="2" t="s">
        <v>135</v>
      </c>
      <c r="C37" s="1" t="s">
        <v>57</v>
      </c>
      <c r="E37" s="1" t="s">
        <v>57</v>
      </c>
      <c r="G37" s="1" t="s">
        <v>136</v>
      </c>
      <c r="I37" s="1" t="s">
        <v>137</v>
      </c>
      <c r="K37" s="3">
        <v>18</v>
      </c>
      <c r="M37" s="3">
        <v>18</v>
      </c>
      <c r="O37" s="3">
        <v>7301000</v>
      </c>
      <c r="Q37" s="3">
        <v>6784037691622</v>
      </c>
      <c r="S37" s="3">
        <v>6765381498708</v>
      </c>
      <c r="U37" s="3">
        <v>0</v>
      </c>
      <c r="W37" s="3">
        <v>0</v>
      </c>
      <c r="Y37" s="3">
        <v>0</v>
      </c>
      <c r="AA37" s="3">
        <v>0</v>
      </c>
      <c r="AC37" s="3">
        <v>7301000</v>
      </c>
      <c r="AE37" s="3">
        <v>931399</v>
      </c>
      <c r="AG37" s="3">
        <v>6784037691622</v>
      </c>
      <c r="AI37" s="3">
        <v>6799881135129</v>
      </c>
      <c r="AK37" s="5">
        <v>1.7472014923681493E-2</v>
      </c>
    </row>
    <row r="38" spans="1:37" ht="22.5">
      <c r="A38" s="2" t="s">
        <v>138</v>
      </c>
      <c r="C38" s="1" t="s">
        <v>57</v>
      </c>
      <c r="E38" s="1" t="s">
        <v>57</v>
      </c>
      <c r="G38" s="1" t="s">
        <v>139</v>
      </c>
      <c r="I38" s="1" t="s">
        <v>140</v>
      </c>
      <c r="K38" s="3">
        <v>18</v>
      </c>
      <c r="M38" s="3">
        <v>18</v>
      </c>
      <c r="O38" s="3">
        <v>3959510</v>
      </c>
      <c r="Q38" s="3">
        <v>3523280733162</v>
      </c>
      <c r="S38" s="3">
        <v>3566765937664</v>
      </c>
      <c r="U38" s="3">
        <v>557324</v>
      </c>
      <c r="W38" s="3">
        <v>500374149097</v>
      </c>
      <c r="Y38" s="3">
        <v>0</v>
      </c>
      <c r="AA38" s="3">
        <v>0</v>
      </c>
      <c r="AC38" s="3">
        <v>4516834</v>
      </c>
      <c r="AE38" s="3">
        <v>884369</v>
      </c>
      <c r="AG38" s="3">
        <v>4023654882259</v>
      </c>
      <c r="AI38" s="3">
        <v>3994396721427</v>
      </c>
      <c r="AK38" s="5">
        <v>1.0263438101488666E-2</v>
      </c>
    </row>
    <row r="39" spans="1:37" ht="22.5">
      <c r="A39" s="2" t="s">
        <v>141</v>
      </c>
      <c r="C39" s="1" t="s">
        <v>57</v>
      </c>
      <c r="E39" s="1" t="s">
        <v>57</v>
      </c>
      <c r="G39" s="1" t="s">
        <v>142</v>
      </c>
      <c r="I39" s="1" t="s">
        <v>143</v>
      </c>
      <c r="K39" s="3">
        <v>19</v>
      </c>
      <c r="M39" s="3">
        <v>19</v>
      </c>
      <c r="O39" s="3">
        <v>4061300</v>
      </c>
      <c r="Q39" s="3">
        <v>3490284509897</v>
      </c>
      <c r="S39" s="3">
        <v>3523229449451</v>
      </c>
      <c r="U39" s="3">
        <v>0</v>
      </c>
      <c r="W39" s="3">
        <v>0</v>
      </c>
      <c r="Y39" s="3">
        <v>0</v>
      </c>
      <c r="AA39" s="3">
        <v>0</v>
      </c>
      <c r="AC39" s="3">
        <v>4061300</v>
      </c>
      <c r="AE39" s="3">
        <v>871085</v>
      </c>
      <c r="AG39" s="3">
        <v>3490284509897</v>
      </c>
      <c r="AI39" s="3">
        <v>3537601496531</v>
      </c>
      <c r="AK39" s="5">
        <v>9.089721557354111E-3</v>
      </c>
    </row>
    <row r="40" spans="1:37" ht="22.5">
      <c r="A40" s="2" t="s">
        <v>144</v>
      </c>
      <c r="C40" s="1" t="s">
        <v>57</v>
      </c>
      <c r="E40" s="1" t="s">
        <v>57</v>
      </c>
      <c r="G40" s="1" t="s">
        <v>145</v>
      </c>
      <c r="I40" s="1" t="s">
        <v>146</v>
      </c>
      <c r="K40" s="3">
        <v>18</v>
      </c>
      <c r="M40" s="3">
        <v>18</v>
      </c>
      <c r="O40" s="3">
        <v>3406145</v>
      </c>
      <c r="Q40" s="3">
        <v>3176667628197</v>
      </c>
      <c r="S40" s="3">
        <v>3245967522118</v>
      </c>
      <c r="U40" s="3">
        <v>0</v>
      </c>
      <c r="W40" s="3">
        <v>0</v>
      </c>
      <c r="Y40" s="3">
        <v>0</v>
      </c>
      <c r="AA40" s="3">
        <v>0</v>
      </c>
      <c r="AC40" s="3">
        <v>3406145</v>
      </c>
      <c r="AE40" s="3">
        <v>949193</v>
      </c>
      <c r="AG40" s="3">
        <v>3176667628197</v>
      </c>
      <c r="AI40" s="3">
        <v>3232965879779</v>
      </c>
      <c r="AK40" s="5">
        <v>8.3069728686044394E-3</v>
      </c>
    </row>
    <row r="41" spans="1:37" ht="22.5">
      <c r="A41" s="2" t="s">
        <v>147</v>
      </c>
      <c r="C41" s="1" t="s">
        <v>57</v>
      </c>
      <c r="E41" s="1" t="s">
        <v>57</v>
      </c>
      <c r="G41" s="1" t="s">
        <v>148</v>
      </c>
      <c r="I41" s="1" t="s">
        <v>149</v>
      </c>
      <c r="K41" s="3">
        <v>20</v>
      </c>
      <c r="M41" s="3">
        <v>20</v>
      </c>
      <c r="O41" s="3">
        <v>5179565</v>
      </c>
      <c r="Q41" s="3">
        <v>5018374153132</v>
      </c>
      <c r="S41" s="3">
        <v>4980570623051</v>
      </c>
      <c r="U41" s="3">
        <v>0</v>
      </c>
      <c r="W41" s="3">
        <v>0</v>
      </c>
      <c r="Y41" s="3">
        <v>0</v>
      </c>
      <c r="AA41" s="3">
        <v>0</v>
      </c>
      <c r="AC41" s="3">
        <v>5179565</v>
      </c>
      <c r="AE41" s="3">
        <v>965273</v>
      </c>
      <c r="AG41" s="3">
        <v>5018374153132</v>
      </c>
      <c r="AI41" s="3">
        <v>4999503353117</v>
      </c>
      <c r="AK41" s="5">
        <v>1.2846018255435101E-2</v>
      </c>
    </row>
    <row r="42" spans="1:37" ht="22.5">
      <c r="A42" s="2" t="s">
        <v>150</v>
      </c>
      <c r="C42" s="1" t="s">
        <v>57</v>
      </c>
      <c r="E42" s="1" t="s">
        <v>57</v>
      </c>
      <c r="G42" s="1" t="s">
        <v>148</v>
      </c>
      <c r="I42" s="1" t="s">
        <v>149</v>
      </c>
      <c r="K42" s="3">
        <v>20</v>
      </c>
      <c r="M42" s="3">
        <v>20</v>
      </c>
      <c r="O42" s="3">
        <v>2000000</v>
      </c>
      <c r="Q42" s="3">
        <v>2000008125000</v>
      </c>
      <c r="S42" s="3">
        <v>1906692205613</v>
      </c>
      <c r="U42" s="3">
        <v>0</v>
      </c>
      <c r="W42" s="3">
        <v>0</v>
      </c>
      <c r="Y42" s="3">
        <v>0</v>
      </c>
      <c r="AA42" s="3">
        <v>0</v>
      </c>
      <c r="AC42" s="3">
        <v>2000000</v>
      </c>
      <c r="AE42" s="3">
        <v>957822</v>
      </c>
      <c r="AG42" s="3">
        <v>2000008125000</v>
      </c>
      <c r="AI42" s="3">
        <v>1915571281336</v>
      </c>
      <c r="AK42" s="5">
        <v>4.9219816272925683E-3</v>
      </c>
    </row>
    <row r="43" spans="1:37" ht="22.5">
      <c r="A43" s="2" t="s">
        <v>151</v>
      </c>
      <c r="C43" s="1" t="s">
        <v>57</v>
      </c>
      <c r="E43" s="1" t="s">
        <v>57</v>
      </c>
      <c r="G43" s="1" t="s">
        <v>152</v>
      </c>
      <c r="I43" s="1" t="s">
        <v>153</v>
      </c>
      <c r="K43" s="3">
        <v>21</v>
      </c>
      <c r="M43" s="3">
        <v>21</v>
      </c>
      <c r="O43" s="3">
        <v>1348714</v>
      </c>
      <c r="Q43" s="3">
        <v>1311551464676</v>
      </c>
      <c r="S43" s="3">
        <v>1342960620085</v>
      </c>
      <c r="U43" s="3">
        <v>0</v>
      </c>
      <c r="W43" s="3">
        <v>0</v>
      </c>
      <c r="Y43" s="3">
        <v>0</v>
      </c>
      <c r="AA43" s="3">
        <v>0</v>
      </c>
      <c r="AC43" s="3">
        <v>1348714</v>
      </c>
      <c r="AE43" s="3">
        <v>998654</v>
      </c>
      <c r="AG43" s="3">
        <v>1311551464676</v>
      </c>
      <c r="AI43" s="3">
        <v>1346847745487</v>
      </c>
      <c r="AK43" s="5">
        <v>3.460669891346448E-3</v>
      </c>
    </row>
    <row r="44" spans="1:37" ht="22.5">
      <c r="A44" s="2" t="s">
        <v>154</v>
      </c>
      <c r="C44" s="1" t="s">
        <v>57</v>
      </c>
      <c r="E44" s="1" t="s">
        <v>57</v>
      </c>
      <c r="G44" s="1" t="s">
        <v>155</v>
      </c>
      <c r="I44" s="1" t="s">
        <v>156</v>
      </c>
      <c r="K44" s="3">
        <v>18</v>
      </c>
      <c r="M44" s="3">
        <v>18</v>
      </c>
      <c r="O44" s="3">
        <v>560500</v>
      </c>
      <c r="Q44" s="3">
        <v>533626436815</v>
      </c>
      <c r="S44" s="3">
        <v>553046338623</v>
      </c>
      <c r="U44" s="3">
        <v>4000000</v>
      </c>
      <c r="W44" s="3">
        <v>3490088125000</v>
      </c>
      <c r="Y44" s="3">
        <v>0</v>
      </c>
      <c r="AA44" s="3">
        <v>0</v>
      </c>
      <c r="AC44" s="3">
        <v>4560500</v>
      </c>
      <c r="AE44" s="3">
        <v>875402</v>
      </c>
      <c r="AG44" s="3">
        <v>4023714561815</v>
      </c>
      <c r="AI44" s="3">
        <v>3992118292131</v>
      </c>
      <c r="AK44" s="5">
        <v>1.0257583771115653E-2</v>
      </c>
    </row>
    <row r="45" spans="1:37" ht="22.5">
      <c r="A45" s="2" t="s">
        <v>157</v>
      </c>
      <c r="C45" s="1" t="s">
        <v>57</v>
      </c>
      <c r="E45" s="1" t="s">
        <v>57</v>
      </c>
      <c r="G45" s="1" t="s">
        <v>158</v>
      </c>
      <c r="I45" s="1" t="s">
        <v>159</v>
      </c>
      <c r="K45" s="3">
        <v>18</v>
      </c>
      <c r="M45" s="3">
        <v>18</v>
      </c>
      <c r="O45" s="3">
        <v>1800000</v>
      </c>
      <c r="Q45" s="3">
        <v>1800008125000</v>
      </c>
      <c r="S45" s="3">
        <v>1785779398346</v>
      </c>
      <c r="U45" s="3">
        <v>0</v>
      </c>
      <c r="W45" s="3">
        <v>0</v>
      </c>
      <c r="Y45" s="3">
        <v>0</v>
      </c>
      <c r="AA45" s="3">
        <v>0</v>
      </c>
      <c r="AC45" s="3">
        <v>1800000</v>
      </c>
      <c r="AE45" s="3">
        <v>997510</v>
      </c>
      <c r="AG45" s="3">
        <v>1800008125000</v>
      </c>
      <c r="AI45" s="3">
        <v>1795449387900</v>
      </c>
      <c r="AK45" s="5">
        <v>4.6133333622615574E-3</v>
      </c>
    </row>
    <row r="46" spans="1:37" ht="22.5">
      <c r="A46" s="2" t="s">
        <v>160</v>
      </c>
      <c r="C46" s="1" t="s">
        <v>57</v>
      </c>
      <c r="E46" s="1" t="s">
        <v>57</v>
      </c>
      <c r="G46" s="1" t="s">
        <v>161</v>
      </c>
      <c r="I46" s="1" t="s">
        <v>162</v>
      </c>
      <c r="K46" s="3">
        <v>18</v>
      </c>
      <c r="M46" s="3">
        <v>18</v>
      </c>
      <c r="O46" s="3">
        <v>5600000</v>
      </c>
      <c r="Q46" s="3">
        <v>5272487262500</v>
      </c>
      <c r="S46" s="3">
        <v>5280996674648</v>
      </c>
      <c r="U46" s="3">
        <v>0</v>
      </c>
      <c r="W46" s="3">
        <v>0</v>
      </c>
      <c r="Y46" s="3">
        <v>0</v>
      </c>
      <c r="AA46" s="3">
        <v>0</v>
      </c>
      <c r="AC46" s="3">
        <v>5600000</v>
      </c>
      <c r="AE46" s="3">
        <v>947499</v>
      </c>
      <c r="AG46" s="3">
        <v>5272487262500</v>
      </c>
      <c r="AI46" s="3">
        <v>5305790296818</v>
      </c>
      <c r="AK46" s="5">
        <v>1.3633009960867486E-2</v>
      </c>
    </row>
    <row r="47" spans="1:37" ht="22.5">
      <c r="A47" s="2" t="s">
        <v>163</v>
      </c>
      <c r="C47" s="1" t="s">
        <v>57</v>
      </c>
      <c r="E47" s="1" t="s">
        <v>57</v>
      </c>
      <c r="G47" s="1" t="s">
        <v>164</v>
      </c>
      <c r="I47" s="1" t="s">
        <v>165</v>
      </c>
      <c r="K47" s="3">
        <v>18</v>
      </c>
      <c r="M47" s="3">
        <v>18</v>
      </c>
      <c r="O47" s="3">
        <v>5999969</v>
      </c>
      <c r="Q47" s="3">
        <v>5513581306928</v>
      </c>
      <c r="S47" s="3">
        <v>5631461051467</v>
      </c>
      <c r="U47" s="3">
        <v>0</v>
      </c>
      <c r="W47" s="3">
        <v>0</v>
      </c>
      <c r="Y47" s="3">
        <v>0</v>
      </c>
      <c r="AA47" s="3">
        <v>0</v>
      </c>
      <c r="AC47" s="3">
        <v>5999969</v>
      </c>
      <c r="AE47" s="3">
        <v>946401</v>
      </c>
      <c r="AG47" s="3">
        <v>5513581306928</v>
      </c>
      <c r="AI47" s="3">
        <v>5678159674739</v>
      </c>
      <c r="AK47" s="5">
        <v>1.4589797763311076E-2</v>
      </c>
    </row>
    <row r="48" spans="1:37" ht="22.5">
      <c r="A48" s="2" t="s">
        <v>166</v>
      </c>
      <c r="C48" s="1" t="s">
        <v>57</v>
      </c>
      <c r="E48" s="1" t="s">
        <v>57</v>
      </c>
      <c r="G48" s="1" t="s">
        <v>167</v>
      </c>
      <c r="I48" s="1" t="s">
        <v>168</v>
      </c>
      <c r="K48" s="3">
        <v>23</v>
      </c>
      <c r="M48" s="3">
        <v>23</v>
      </c>
      <c r="O48" s="3">
        <v>1485000</v>
      </c>
      <c r="Q48" s="3">
        <v>1485000000000</v>
      </c>
      <c r="S48" s="3">
        <v>1407050296717</v>
      </c>
      <c r="U48" s="3">
        <v>0</v>
      </c>
      <c r="W48" s="3">
        <v>0</v>
      </c>
      <c r="Y48" s="3">
        <v>0</v>
      </c>
      <c r="AA48" s="3">
        <v>0</v>
      </c>
      <c r="AC48" s="3">
        <v>1485000</v>
      </c>
      <c r="AE48" s="3">
        <v>951942</v>
      </c>
      <c r="AG48" s="3">
        <v>1485000000000</v>
      </c>
      <c r="AI48" s="3">
        <v>1413580295084</v>
      </c>
      <c r="AK48" s="5">
        <v>3.6321364330821047E-3</v>
      </c>
    </row>
    <row r="49" spans="1:37" ht="22.5">
      <c r="A49" s="2" t="s">
        <v>169</v>
      </c>
      <c r="C49" s="1" t="s">
        <v>57</v>
      </c>
      <c r="E49" s="1" t="s">
        <v>57</v>
      </c>
      <c r="G49" s="1" t="s">
        <v>170</v>
      </c>
      <c r="I49" s="1" t="s">
        <v>98</v>
      </c>
      <c r="K49" s="3">
        <v>18</v>
      </c>
      <c r="M49" s="3">
        <v>18</v>
      </c>
      <c r="O49" s="3">
        <v>3990000</v>
      </c>
      <c r="Q49" s="3">
        <v>3758596250000</v>
      </c>
      <c r="S49" s="3">
        <v>3978207472523</v>
      </c>
      <c r="U49" s="3">
        <v>0</v>
      </c>
      <c r="W49" s="3">
        <v>0</v>
      </c>
      <c r="Y49" s="3">
        <v>3990000</v>
      </c>
      <c r="AA49" s="3">
        <v>3996300260981</v>
      </c>
      <c r="AC49" s="3">
        <v>0</v>
      </c>
      <c r="AE49" s="3">
        <v>0</v>
      </c>
      <c r="AG49" s="3">
        <v>0</v>
      </c>
      <c r="AI49" s="3">
        <v>0</v>
      </c>
      <c r="AK49" s="5">
        <v>0</v>
      </c>
    </row>
    <row r="50" spans="1:37" ht="22.5">
      <c r="A50" s="2" t="s">
        <v>171</v>
      </c>
      <c r="C50" s="1" t="s">
        <v>57</v>
      </c>
      <c r="E50" s="1" t="s">
        <v>57</v>
      </c>
      <c r="G50" s="1" t="s">
        <v>170</v>
      </c>
      <c r="I50" s="1" t="s">
        <v>98</v>
      </c>
      <c r="K50" s="3">
        <v>18</v>
      </c>
      <c r="M50" s="3">
        <v>18</v>
      </c>
      <c r="O50" s="3">
        <v>3000000</v>
      </c>
      <c r="Q50" s="3">
        <v>2946428125000</v>
      </c>
      <c r="S50" s="3">
        <v>2938313335846</v>
      </c>
      <c r="U50" s="3">
        <v>0</v>
      </c>
      <c r="W50" s="3">
        <v>0</v>
      </c>
      <c r="Y50" s="3">
        <v>0</v>
      </c>
      <c r="AA50" s="3">
        <v>0</v>
      </c>
      <c r="AC50" s="3">
        <v>3000000</v>
      </c>
      <c r="AE50" s="3">
        <v>981389</v>
      </c>
      <c r="AG50" s="3">
        <v>2946428125000</v>
      </c>
      <c r="AI50" s="3">
        <v>2944053513505</v>
      </c>
      <c r="AK50" s="5">
        <v>7.5646244253209961E-3</v>
      </c>
    </row>
    <row r="51" spans="1:37" ht="22.5">
      <c r="A51" s="2" t="s">
        <v>172</v>
      </c>
      <c r="C51" s="1" t="s">
        <v>57</v>
      </c>
      <c r="E51" s="1" t="s">
        <v>57</v>
      </c>
      <c r="G51" s="1" t="s">
        <v>173</v>
      </c>
      <c r="I51" s="1" t="s">
        <v>174</v>
      </c>
      <c r="K51" s="3">
        <v>18</v>
      </c>
      <c r="M51" s="3">
        <v>18</v>
      </c>
      <c r="O51" s="3">
        <v>7500000</v>
      </c>
      <c r="Q51" s="3">
        <v>6870977067786</v>
      </c>
      <c r="S51" s="3">
        <v>7180345327586</v>
      </c>
      <c r="U51" s="3">
        <v>0</v>
      </c>
      <c r="W51" s="3">
        <v>0</v>
      </c>
      <c r="Y51" s="3">
        <v>2500000</v>
      </c>
      <c r="AA51" s="3">
        <v>2450650924883</v>
      </c>
      <c r="AC51" s="3">
        <v>5000000</v>
      </c>
      <c r="AE51" s="3">
        <v>964763</v>
      </c>
      <c r="AG51" s="3">
        <v>4580651378511</v>
      </c>
      <c r="AI51" s="3">
        <v>4823631827023</v>
      </c>
      <c r="AK51" s="5">
        <v>1.2394123602057942E-2</v>
      </c>
    </row>
    <row r="52" spans="1:37" ht="22.5">
      <c r="A52" s="2" t="s">
        <v>175</v>
      </c>
      <c r="C52" s="1" t="s">
        <v>57</v>
      </c>
      <c r="E52" s="1" t="s">
        <v>57</v>
      </c>
      <c r="G52" s="1" t="s">
        <v>176</v>
      </c>
      <c r="I52" s="1" t="s">
        <v>177</v>
      </c>
      <c r="K52" s="3">
        <v>18</v>
      </c>
      <c r="M52" s="3">
        <v>18</v>
      </c>
      <c r="O52" s="3">
        <v>4001100</v>
      </c>
      <c r="Q52" s="3">
        <v>3790228167625</v>
      </c>
      <c r="S52" s="3">
        <v>3904040736992</v>
      </c>
      <c r="U52" s="3">
        <v>0</v>
      </c>
      <c r="W52" s="3">
        <v>0</v>
      </c>
      <c r="Y52" s="3">
        <v>0</v>
      </c>
      <c r="AA52" s="3">
        <v>0</v>
      </c>
      <c r="AC52" s="3">
        <v>4001100</v>
      </c>
      <c r="AE52" s="3">
        <v>981546</v>
      </c>
      <c r="AG52" s="3">
        <v>3790228167625</v>
      </c>
      <c r="AI52" s="3">
        <v>3927111519131</v>
      </c>
      <c r="AK52" s="5">
        <v>1.0090551541371414E-2</v>
      </c>
    </row>
    <row r="53" spans="1:37" ht="22.5">
      <c r="A53" s="2" t="s">
        <v>178</v>
      </c>
      <c r="C53" s="1" t="s">
        <v>57</v>
      </c>
      <c r="E53" s="1" t="s">
        <v>57</v>
      </c>
      <c r="G53" s="1" t="s">
        <v>105</v>
      </c>
      <c r="I53" s="1" t="s">
        <v>179</v>
      </c>
      <c r="K53" s="3">
        <v>18</v>
      </c>
      <c r="M53" s="3">
        <v>18</v>
      </c>
      <c r="O53" s="3">
        <v>2549000</v>
      </c>
      <c r="Q53" s="3">
        <v>2185470782175</v>
      </c>
      <c r="S53" s="3">
        <v>2193353861468</v>
      </c>
      <c r="U53" s="3">
        <v>0</v>
      </c>
      <c r="W53" s="3">
        <v>0</v>
      </c>
      <c r="Y53" s="3">
        <v>0</v>
      </c>
      <c r="AA53" s="3">
        <v>0</v>
      </c>
      <c r="AC53" s="3">
        <v>2549000</v>
      </c>
      <c r="AE53" s="3">
        <v>864536</v>
      </c>
      <c r="AG53" s="3">
        <v>2185470782175</v>
      </c>
      <c r="AI53" s="3">
        <v>2203617436903</v>
      </c>
      <c r="AK53" s="5">
        <v>5.6621043777882992E-3</v>
      </c>
    </row>
    <row r="54" spans="1:37" ht="22.5">
      <c r="A54" s="2" t="s">
        <v>180</v>
      </c>
      <c r="C54" s="1" t="s">
        <v>57</v>
      </c>
      <c r="E54" s="1" t="s">
        <v>57</v>
      </c>
      <c r="G54" s="1" t="s">
        <v>181</v>
      </c>
      <c r="I54" s="1" t="s">
        <v>182</v>
      </c>
      <c r="K54" s="3">
        <v>18.5</v>
      </c>
      <c r="M54" s="3">
        <v>18.5</v>
      </c>
      <c r="O54" s="3">
        <v>7120295</v>
      </c>
      <c r="Q54" s="3">
        <v>6731070163452</v>
      </c>
      <c r="S54" s="3">
        <v>6609675867673</v>
      </c>
      <c r="U54" s="3">
        <v>0</v>
      </c>
      <c r="W54" s="3">
        <v>0</v>
      </c>
      <c r="Y54" s="3">
        <v>0</v>
      </c>
      <c r="AA54" s="3">
        <v>0</v>
      </c>
      <c r="AC54" s="3">
        <v>7120295</v>
      </c>
      <c r="AE54" s="3">
        <v>932749</v>
      </c>
      <c r="AG54" s="3">
        <v>6731070163452</v>
      </c>
      <c r="AI54" s="3">
        <v>6641194343109</v>
      </c>
      <c r="AK54" s="5">
        <v>1.7064275737765269E-2</v>
      </c>
    </row>
    <row r="55" spans="1:37" ht="22.5">
      <c r="A55" s="2" t="s">
        <v>183</v>
      </c>
      <c r="C55" s="1" t="s">
        <v>57</v>
      </c>
      <c r="E55" s="1" t="s">
        <v>57</v>
      </c>
      <c r="G55" s="1" t="s">
        <v>181</v>
      </c>
      <c r="I55" s="1" t="s">
        <v>182</v>
      </c>
      <c r="K55" s="3">
        <v>18.5</v>
      </c>
      <c r="M55" s="3">
        <v>18.5</v>
      </c>
      <c r="O55" s="3">
        <v>9993800</v>
      </c>
      <c r="Q55" s="3">
        <v>9134925245593</v>
      </c>
      <c r="S55" s="3">
        <v>9277112631759</v>
      </c>
      <c r="U55" s="3">
        <v>0</v>
      </c>
      <c r="W55" s="3">
        <v>0</v>
      </c>
      <c r="Y55" s="3">
        <v>0</v>
      </c>
      <c r="AA55" s="3">
        <v>0</v>
      </c>
      <c r="AC55" s="3">
        <v>9993800</v>
      </c>
      <c r="AE55" s="3">
        <v>932749</v>
      </c>
      <c r="AG55" s="3">
        <v>9134925245593</v>
      </c>
      <c r="AI55" s="3">
        <v>9321350874670</v>
      </c>
      <c r="AK55" s="5">
        <v>2.3950827721051941E-2</v>
      </c>
    </row>
    <row r="56" spans="1:37" ht="22.5">
      <c r="A56" s="2" t="s">
        <v>184</v>
      </c>
      <c r="C56" s="1" t="s">
        <v>57</v>
      </c>
      <c r="E56" s="1" t="s">
        <v>57</v>
      </c>
      <c r="G56" s="1" t="s">
        <v>185</v>
      </c>
      <c r="I56" s="1" t="s">
        <v>6</v>
      </c>
      <c r="K56" s="3">
        <v>0</v>
      </c>
      <c r="M56" s="3">
        <v>0</v>
      </c>
      <c r="O56" s="3">
        <v>12030848</v>
      </c>
      <c r="Q56" s="3">
        <v>10291119719401</v>
      </c>
      <c r="S56" s="3">
        <v>11771100602691</v>
      </c>
      <c r="U56" s="3">
        <v>535597</v>
      </c>
      <c r="W56" s="3">
        <v>529449836914</v>
      </c>
      <c r="Y56" s="3">
        <v>12566445</v>
      </c>
      <c r="AA56" s="3">
        <v>12566445000000</v>
      </c>
      <c r="AC56" s="3">
        <v>0</v>
      </c>
      <c r="AE56" s="3">
        <v>0</v>
      </c>
      <c r="AG56" s="3">
        <v>0</v>
      </c>
      <c r="AI56" s="3">
        <v>0</v>
      </c>
      <c r="AK56" s="5">
        <v>0</v>
      </c>
    </row>
    <row r="57" spans="1:37" ht="22.5">
      <c r="A57" s="2" t="s">
        <v>186</v>
      </c>
      <c r="C57" s="1" t="s">
        <v>57</v>
      </c>
      <c r="E57" s="1" t="s">
        <v>57</v>
      </c>
      <c r="G57" s="1" t="s">
        <v>187</v>
      </c>
      <c r="I57" s="1" t="s">
        <v>188</v>
      </c>
      <c r="K57" s="3">
        <v>23</v>
      </c>
      <c r="M57" s="3">
        <v>23</v>
      </c>
      <c r="O57" s="3">
        <v>1480000</v>
      </c>
      <c r="Q57" s="3">
        <v>1365173684062</v>
      </c>
      <c r="S57" s="3">
        <v>1368522415937</v>
      </c>
      <c r="U57" s="3">
        <v>0</v>
      </c>
      <c r="W57" s="3">
        <v>0</v>
      </c>
      <c r="Y57" s="3">
        <v>0</v>
      </c>
      <c r="AA57" s="3">
        <v>0</v>
      </c>
      <c r="AC57" s="3">
        <v>1480000</v>
      </c>
      <c r="AE57" s="3">
        <v>925461</v>
      </c>
      <c r="AG57" s="3">
        <v>1365173684062</v>
      </c>
      <c r="AI57" s="3">
        <v>1369630514560</v>
      </c>
      <c r="AK57" s="5">
        <v>3.519209279511605E-3</v>
      </c>
    </row>
    <row r="58" spans="1:37" ht="22.5">
      <c r="A58" s="2" t="s">
        <v>189</v>
      </c>
      <c r="C58" s="1" t="s">
        <v>57</v>
      </c>
      <c r="E58" s="1" t="s">
        <v>57</v>
      </c>
      <c r="G58" s="1" t="s">
        <v>190</v>
      </c>
      <c r="I58" s="1" t="s">
        <v>191</v>
      </c>
      <c r="K58" s="3">
        <v>23</v>
      </c>
      <c r="M58" s="3">
        <v>23</v>
      </c>
      <c r="O58" s="3">
        <v>1980000</v>
      </c>
      <c r="Q58" s="3">
        <v>1979350362312</v>
      </c>
      <c r="S58" s="3">
        <v>1641881721879</v>
      </c>
      <c r="U58" s="3">
        <v>0</v>
      </c>
      <c r="W58" s="3">
        <v>0</v>
      </c>
      <c r="Y58" s="3">
        <v>0</v>
      </c>
      <c r="AA58" s="3">
        <v>0</v>
      </c>
      <c r="AC58" s="3">
        <v>1980000</v>
      </c>
      <c r="AE58" s="3">
        <v>830866</v>
      </c>
      <c r="AG58" s="3">
        <v>1979350362312</v>
      </c>
      <c r="AI58" s="3">
        <v>1645051270373</v>
      </c>
      <c r="AK58" s="5">
        <v>4.2268915845737037E-3</v>
      </c>
    </row>
    <row r="59" spans="1:37" ht="22.5">
      <c r="A59" s="2" t="s">
        <v>192</v>
      </c>
      <c r="C59" s="1" t="s">
        <v>57</v>
      </c>
      <c r="E59" s="1" t="s">
        <v>57</v>
      </c>
      <c r="G59" s="1" t="s">
        <v>193</v>
      </c>
      <c r="I59" s="1" t="s">
        <v>194</v>
      </c>
      <c r="K59" s="3">
        <v>16</v>
      </c>
      <c r="M59" s="3">
        <v>16</v>
      </c>
      <c r="O59" s="3">
        <v>883400</v>
      </c>
      <c r="Q59" s="3">
        <v>831352567792</v>
      </c>
      <c r="S59" s="3">
        <v>824492089893</v>
      </c>
      <c r="U59" s="3">
        <v>0</v>
      </c>
      <c r="W59" s="3">
        <v>0</v>
      </c>
      <c r="Y59" s="3">
        <v>883400</v>
      </c>
      <c r="AA59" s="3">
        <v>883400000000</v>
      </c>
      <c r="AC59" s="3">
        <v>0</v>
      </c>
      <c r="AE59" s="3">
        <v>0</v>
      </c>
      <c r="AG59" s="3">
        <v>0</v>
      </c>
      <c r="AI59" s="3">
        <v>0</v>
      </c>
      <c r="AK59" s="5">
        <v>0</v>
      </c>
    </row>
    <row r="60" spans="1:37" ht="22.5">
      <c r="A60" s="2" t="s">
        <v>195</v>
      </c>
      <c r="C60" s="1" t="s">
        <v>57</v>
      </c>
      <c r="E60" s="1" t="s">
        <v>57</v>
      </c>
      <c r="G60" s="1" t="s">
        <v>196</v>
      </c>
      <c r="I60" s="1" t="s">
        <v>197</v>
      </c>
      <c r="K60" s="3">
        <v>18</v>
      </c>
      <c r="M60" s="3">
        <v>18</v>
      </c>
      <c r="O60" s="3">
        <v>5860800</v>
      </c>
      <c r="Q60" s="3">
        <v>5428309744290</v>
      </c>
      <c r="S60" s="3">
        <v>5274515604600</v>
      </c>
      <c r="U60" s="3">
        <v>0</v>
      </c>
      <c r="W60" s="3">
        <v>0</v>
      </c>
      <c r="Y60" s="3">
        <v>0</v>
      </c>
      <c r="AA60" s="3">
        <v>0</v>
      </c>
      <c r="AC60" s="3">
        <v>5860800</v>
      </c>
      <c r="AE60" s="3">
        <v>904694</v>
      </c>
      <c r="AG60" s="3">
        <v>5428309744290</v>
      </c>
      <c r="AI60" s="3">
        <v>5302025133764</v>
      </c>
      <c r="AK60" s="5">
        <v>1.3623335529246949E-2</v>
      </c>
    </row>
    <row r="61" spans="1:37" ht="22.5">
      <c r="A61" s="2" t="s">
        <v>198</v>
      </c>
      <c r="C61" s="1" t="s">
        <v>57</v>
      </c>
      <c r="E61" s="1" t="s">
        <v>57</v>
      </c>
      <c r="G61" s="1" t="s">
        <v>199</v>
      </c>
      <c r="I61" s="1" t="s">
        <v>200</v>
      </c>
      <c r="K61" s="3">
        <v>18</v>
      </c>
      <c r="M61" s="3">
        <v>18</v>
      </c>
      <c r="O61" s="3">
        <v>195100</v>
      </c>
      <c r="Q61" s="3">
        <v>180357803750</v>
      </c>
      <c r="S61" s="3">
        <v>175583195887</v>
      </c>
      <c r="U61" s="3">
        <v>0</v>
      </c>
      <c r="W61" s="3">
        <v>0</v>
      </c>
      <c r="Y61" s="3">
        <v>0</v>
      </c>
      <c r="AA61" s="3">
        <v>0</v>
      </c>
      <c r="AC61" s="3">
        <v>195100</v>
      </c>
      <c r="AE61" s="3">
        <v>893905</v>
      </c>
      <c r="AG61" s="3">
        <v>180357803750</v>
      </c>
      <c r="AI61" s="3">
        <v>174394107466</v>
      </c>
      <c r="AK61" s="5">
        <v>4.4809848697307581E-4</v>
      </c>
    </row>
    <row r="62" spans="1:37" ht="22.5">
      <c r="A62" s="2" t="s">
        <v>201</v>
      </c>
      <c r="C62" s="1" t="s">
        <v>57</v>
      </c>
      <c r="E62" s="1" t="s">
        <v>57</v>
      </c>
      <c r="G62" s="1" t="s">
        <v>202</v>
      </c>
      <c r="I62" s="1" t="s">
        <v>203</v>
      </c>
      <c r="K62" s="3">
        <v>18</v>
      </c>
      <c r="M62" s="3">
        <v>18</v>
      </c>
      <c r="O62" s="3">
        <v>10000000</v>
      </c>
      <c r="Q62" s="3">
        <v>9728881250000</v>
      </c>
      <c r="S62" s="3">
        <v>9399365760462</v>
      </c>
      <c r="U62" s="3">
        <v>0</v>
      </c>
      <c r="W62" s="3">
        <v>0</v>
      </c>
      <c r="Y62" s="3">
        <v>0</v>
      </c>
      <c r="AA62" s="3">
        <v>0</v>
      </c>
      <c r="AC62" s="3">
        <v>10000000</v>
      </c>
      <c r="AE62" s="3">
        <v>929834</v>
      </c>
      <c r="AG62" s="3">
        <v>9728881250000</v>
      </c>
      <c r="AI62" s="3">
        <v>9297979689325</v>
      </c>
      <c r="AK62" s="5">
        <v>2.3890776421475184E-2</v>
      </c>
    </row>
    <row r="63" spans="1:37" ht="22.5">
      <c r="A63" s="2" t="s">
        <v>204</v>
      </c>
      <c r="C63" s="1" t="s">
        <v>57</v>
      </c>
      <c r="E63" s="1" t="s">
        <v>57</v>
      </c>
      <c r="G63" s="1" t="s">
        <v>205</v>
      </c>
      <c r="I63" s="1" t="s">
        <v>206</v>
      </c>
      <c r="K63" s="3">
        <v>18</v>
      </c>
      <c r="M63" s="3">
        <v>18</v>
      </c>
      <c r="O63" s="3">
        <v>4685000</v>
      </c>
      <c r="Q63" s="3">
        <v>4275110078124</v>
      </c>
      <c r="S63" s="3">
        <v>3924751917069</v>
      </c>
      <c r="U63" s="3">
        <v>875000</v>
      </c>
      <c r="W63" s="3">
        <v>800706139043</v>
      </c>
      <c r="Y63" s="3">
        <v>5000</v>
      </c>
      <c r="AA63" s="3">
        <v>4509825238</v>
      </c>
      <c r="AC63" s="3">
        <v>5555000</v>
      </c>
      <c r="AE63" s="3">
        <v>854865</v>
      </c>
      <c r="AG63" s="3">
        <v>5071253666390</v>
      </c>
      <c r="AI63" s="3">
        <v>4748591059965</v>
      </c>
      <c r="AK63" s="5">
        <v>1.2201309437241367E-2</v>
      </c>
    </row>
    <row r="64" spans="1:37" ht="22.5">
      <c r="A64" s="2" t="s">
        <v>207</v>
      </c>
      <c r="C64" s="1" t="s">
        <v>57</v>
      </c>
      <c r="E64" s="1" t="s">
        <v>57</v>
      </c>
      <c r="G64" s="1" t="s">
        <v>205</v>
      </c>
      <c r="I64" s="1" t="s">
        <v>208</v>
      </c>
      <c r="K64" s="3">
        <v>18</v>
      </c>
      <c r="M64" s="3">
        <v>18</v>
      </c>
      <c r="O64" s="3">
        <v>2773000</v>
      </c>
      <c r="Q64" s="3">
        <v>2442292020000</v>
      </c>
      <c r="S64" s="3">
        <v>2495603291625</v>
      </c>
      <c r="U64" s="3">
        <v>0</v>
      </c>
      <c r="W64" s="3">
        <v>0</v>
      </c>
      <c r="Y64" s="3">
        <v>0</v>
      </c>
      <c r="AA64" s="3">
        <v>0</v>
      </c>
      <c r="AC64" s="3">
        <v>2773000</v>
      </c>
      <c r="AE64" s="3">
        <v>892415</v>
      </c>
      <c r="AG64" s="3">
        <v>2442292020000</v>
      </c>
      <c r="AI64" s="3">
        <v>2474570901661</v>
      </c>
      <c r="AK64" s="5">
        <v>6.3583081622071236E-3</v>
      </c>
    </row>
    <row r="65" spans="1:37" ht="22.5">
      <c r="A65" s="2" t="s">
        <v>209</v>
      </c>
      <c r="C65" s="1" t="s">
        <v>57</v>
      </c>
      <c r="E65" s="1" t="s">
        <v>57</v>
      </c>
      <c r="G65" s="1" t="s">
        <v>210</v>
      </c>
      <c r="I65" s="1" t="s">
        <v>211</v>
      </c>
      <c r="K65" s="3">
        <v>20.5</v>
      </c>
      <c r="M65" s="3">
        <v>20.5</v>
      </c>
      <c r="O65" s="3">
        <v>16088044</v>
      </c>
      <c r="Q65" s="3">
        <v>15497816644326</v>
      </c>
      <c r="S65" s="3">
        <v>15134176568756</v>
      </c>
      <c r="U65" s="3">
        <v>5535000</v>
      </c>
      <c r="W65" s="3">
        <v>5211071603155</v>
      </c>
      <c r="Y65" s="3">
        <v>0</v>
      </c>
      <c r="AA65" s="3">
        <v>0</v>
      </c>
      <c r="AC65" s="3">
        <v>21623044</v>
      </c>
      <c r="AE65" s="3">
        <v>900095</v>
      </c>
      <c r="AG65" s="3">
        <v>20708888247481</v>
      </c>
      <c r="AI65" s="3">
        <v>19462039605920</v>
      </c>
      <c r="AK65" s="5">
        <v>5.0006910368362439E-2</v>
      </c>
    </row>
    <row r="66" spans="1:37" ht="22.5">
      <c r="A66" s="2" t="s">
        <v>212</v>
      </c>
      <c r="C66" s="1" t="s">
        <v>57</v>
      </c>
      <c r="E66" s="1" t="s">
        <v>57</v>
      </c>
      <c r="G66" s="1" t="s">
        <v>210</v>
      </c>
      <c r="I66" s="1" t="s">
        <v>213</v>
      </c>
      <c r="K66" s="3">
        <v>20.5</v>
      </c>
      <c r="M66" s="3">
        <v>20.5</v>
      </c>
      <c r="O66" s="3">
        <v>13922852</v>
      </c>
      <c r="Q66" s="3">
        <v>13061713742597</v>
      </c>
      <c r="S66" s="3">
        <v>11868743552660</v>
      </c>
      <c r="U66" s="3">
        <v>30000</v>
      </c>
      <c r="W66" s="3">
        <v>27019046947</v>
      </c>
      <c r="Y66" s="3">
        <v>0</v>
      </c>
      <c r="AA66" s="3">
        <v>0</v>
      </c>
      <c r="AC66" s="3">
        <v>13952852</v>
      </c>
      <c r="AE66" s="3">
        <v>884752</v>
      </c>
      <c r="AG66" s="3">
        <v>13088732789544</v>
      </c>
      <c r="AI66" s="3">
        <v>12344335351172</v>
      </c>
      <c r="AK66" s="5">
        <v>3.1718262009665932E-2</v>
      </c>
    </row>
    <row r="67" spans="1:37" ht="22.5">
      <c r="A67" s="2" t="s">
        <v>214</v>
      </c>
      <c r="C67" s="1" t="s">
        <v>57</v>
      </c>
      <c r="E67" s="1" t="s">
        <v>57</v>
      </c>
      <c r="G67" s="1" t="s">
        <v>215</v>
      </c>
      <c r="I67" s="1" t="s">
        <v>216</v>
      </c>
      <c r="K67" s="3">
        <v>20.5</v>
      </c>
      <c r="M67" s="3">
        <v>20.5</v>
      </c>
      <c r="O67" s="3">
        <v>9913595</v>
      </c>
      <c r="Q67" s="3">
        <v>9300946446664</v>
      </c>
      <c r="S67" s="3">
        <v>8675288730314</v>
      </c>
      <c r="U67" s="3">
        <v>0</v>
      </c>
      <c r="W67" s="3">
        <v>0</v>
      </c>
      <c r="Y67" s="3">
        <v>0</v>
      </c>
      <c r="AA67" s="3">
        <v>0</v>
      </c>
      <c r="AC67" s="3">
        <v>9913595</v>
      </c>
      <c r="AE67" s="3">
        <v>891000</v>
      </c>
      <c r="AG67" s="3">
        <v>9300946446664</v>
      </c>
      <c r="AI67" s="3">
        <v>8832670865740</v>
      </c>
      <c r="AK67" s="5">
        <v>2.2695184535640907E-2</v>
      </c>
    </row>
    <row r="68" spans="1:37" ht="22.5">
      <c r="A68" s="2" t="s">
        <v>217</v>
      </c>
      <c r="C68" s="1" t="s">
        <v>57</v>
      </c>
      <c r="E68" s="1" t="s">
        <v>57</v>
      </c>
      <c r="G68" s="1" t="s">
        <v>218</v>
      </c>
      <c r="I68" s="1" t="s">
        <v>219</v>
      </c>
      <c r="K68" s="3">
        <v>20.5</v>
      </c>
      <c r="M68" s="3">
        <v>20.5</v>
      </c>
      <c r="O68" s="3">
        <v>2000000</v>
      </c>
      <c r="Q68" s="3">
        <v>1877440000000</v>
      </c>
      <c r="S68" s="3">
        <v>1810501460349</v>
      </c>
      <c r="U68" s="3">
        <v>0</v>
      </c>
      <c r="W68" s="3">
        <v>0</v>
      </c>
      <c r="Y68" s="3">
        <v>0</v>
      </c>
      <c r="AA68" s="3">
        <v>0</v>
      </c>
      <c r="AC68" s="3">
        <v>2000000</v>
      </c>
      <c r="AE68" s="3">
        <v>885802</v>
      </c>
      <c r="AG68" s="3">
        <v>1877440000000</v>
      </c>
      <c r="AI68" s="3">
        <v>1771535350345</v>
      </c>
      <c r="AK68" s="5">
        <v>4.5518872262566351E-3</v>
      </c>
    </row>
    <row r="69" spans="1:37" ht="22.5">
      <c r="A69" s="2" t="s">
        <v>220</v>
      </c>
      <c r="C69" s="1" t="s">
        <v>57</v>
      </c>
      <c r="E69" s="1" t="s">
        <v>57</v>
      </c>
      <c r="G69" s="1" t="s">
        <v>221</v>
      </c>
      <c r="I69" s="1" t="s">
        <v>222</v>
      </c>
      <c r="K69" s="3">
        <v>15</v>
      </c>
      <c r="M69" s="3">
        <v>15</v>
      </c>
      <c r="O69" s="3">
        <v>4673289</v>
      </c>
      <c r="Q69" s="3">
        <v>4395241131665</v>
      </c>
      <c r="S69" s="3">
        <v>4634050074139</v>
      </c>
      <c r="U69" s="3">
        <v>0</v>
      </c>
      <c r="W69" s="3">
        <v>0</v>
      </c>
      <c r="Y69" s="3">
        <v>4673289</v>
      </c>
      <c r="AA69" s="3">
        <v>4673289000000</v>
      </c>
      <c r="AC69" s="3">
        <v>0</v>
      </c>
      <c r="AE69" s="3">
        <v>0</v>
      </c>
      <c r="AG69" s="3">
        <v>0</v>
      </c>
      <c r="AI69" s="3">
        <v>0</v>
      </c>
      <c r="AK69" s="5">
        <v>0</v>
      </c>
    </row>
    <row r="70" spans="1:37" ht="22.5">
      <c r="A70" s="2" t="s">
        <v>223</v>
      </c>
      <c r="C70" s="1" t="s">
        <v>57</v>
      </c>
      <c r="E70" s="1" t="s">
        <v>57</v>
      </c>
      <c r="G70" s="1" t="s">
        <v>224</v>
      </c>
      <c r="I70" s="1" t="s">
        <v>225</v>
      </c>
      <c r="K70" s="3">
        <v>18</v>
      </c>
      <c r="M70" s="3">
        <v>18</v>
      </c>
      <c r="O70" s="3">
        <v>15000</v>
      </c>
      <c r="Q70" s="3">
        <v>13689480442</v>
      </c>
      <c r="S70" s="3">
        <v>13327868525</v>
      </c>
      <c r="U70" s="3">
        <v>0</v>
      </c>
      <c r="W70" s="3">
        <v>0</v>
      </c>
      <c r="Y70" s="3">
        <v>0</v>
      </c>
      <c r="AA70" s="3">
        <v>0</v>
      </c>
      <c r="AC70" s="3">
        <v>15000</v>
      </c>
      <c r="AE70" s="3">
        <v>888559</v>
      </c>
      <c r="AG70" s="3">
        <v>13689480442</v>
      </c>
      <c r="AI70" s="3">
        <v>13327868525</v>
      </c>
      <c r="AK70" s="5">
        <v>3.4245410050869543E-5</v>
      </c>
    </row>
    <row r="71" spans="1:37" ht="22.5">
      <c r="A71" s="2" t="s">
        <v>226</v>
      </c>
      <c r="C71" s="1" t="s">
        <v>57</v>
      </c>
      <c r="E71" s="1" t="s">
        <v>57</v>
      </c>
      <c r="G71" s="1" t="s">
        <v>227</v>
      </c>
      <c r="I71" s="1" t="s">
        <v>228</v>
      </c>
      <c r="K71" s="3">
        <v>18</v>
      </c>
      <c r="M71" s="3">
        <v>18</v>
      </c>
      <c r="O71" s="3">
        <v>125000</v>
      </c>
      <c r="Q71" s="3">
        <v>112094095949</v>
      </c>
      <c r="S71" s="3">
        <v>108892030270</v>
      </c>
      <c r="U71" s="3">
        <v>0</v>
      </c>
      <c r="W71" s="3">
        <v>0</v>
      </c>
      <c r="Y71" s="3">
        <v>0</v>
      </c>
      <c r="AA71" s="3">
        <v>0</v>
      </c>
      <c r="AC71" s="3">
        <v>125000</v>
      </c>
      <c r="AE71" s="3">
        <v>870566</v>
      </c>
      <c r="AG71" s="3">
        <v>112094095949</v>
      </c>
      <c r="AI71" s="3">
        <v>108816533195</v>
      </c>
      <c r="AK71" s="5">
        <v>2.7959960683787076E-4</v>
      </c>
    </row>
    <row r="72" spans="1:37" ht="22.5">
      <c r="A72" s="2" t="s">
        <v>229</v>
      </c>
      <c r="C72" s="1" t="s">
        <v>57</v>
      </c>
      <c r="E72" s="1" t="s">
        <v>57</v>
      </c>
      <c r="G72" s="1" t="s">
        <v>230</v>
      </c>
      <c r="I72" s="1" t="s">
        <v>231</v>
      </c>
      <c r="K72" s="3">
        <v>18</v>
      </c>
      <c r="M72" s="3">
        <v>18</v>
      </c>
      <c r="O72" s="3">
        <v>170000</v>
      </c>
      <c r="Q72" s="3">
        <v>151489970005</v>
      </c>
      <c r="S72" s="3">
        <v>144060407442</v>
      </c>
      <c r="U72" s="3">
        <v>0</v>
      </c>
      <c r="W72" s="3">
        <v>0</v>
      </c>
      <c r="Y72" s="3">
        <v>0</v>
      </c>
      <c r="AA72" s="3">
        <v>0</v>
      </c>
      <c r="AC72" s="3">
        <v>170000</v>
      </c>
      <c r="AE72" s="3">
        <v>862633</v>
      </c>
      <c r="AG72" s="3">
        <v>151489970005</v>
      </c>
      <c r="AI72" s="3">
        <v>146641927405</v>
      </c>
      <c r="AK72" s="5">
        <v>3.7679040164706825E-4</v>
      </c>
    </row>
    <row r="73" spans="1:37" ht="22.5">
      <c r="A73" s="2" t="s">
        <v>232</v>
      </c>
      <c r="C73" s="1" t="s">
        <v>57</v>
      </c>
      <c r="E73" s="1" t="s">
        <v>57</v>
      </c>
      <c r="G73" s="1" t="s">
        <v>82</v>
      </c>
      <c r="I73" s="1" t="s">
        <v>83</v>
      </c>
      <c r="K73" s="3">
        <v>18</v>
      </c>
      <c r="M73" s="3">
        <v>18</v>
      </c>
      <c r="O73" s="3">
        <v>125000</v>
      </c>
      <c r="Q73" s="3">
        <v>111696632712</v>
      </c>
      <c r="S73" s="3">
        <v>111075945640</v>
      </c>
      <c r="U73" s="3">
        <v>0</v>
      </c>
      <c r="W73" s="3">
        <v>0</v>
      </c>
      <c r="Y73" s="3">
        <v>0</v>
      </c>
      <c r="AA73" s="3">
        <v>0</v>
      </c>
      <c r="AC73" s="3">
        <v>125000</v>
      </c>
      <c r="AE73" s="3">
        <v>888642</v>
      </c>
      <c r="AG73" s="3">
        <v>111696632712</v>
      </c>
      <c r="AI73" s="3">
        <v>111075945640</v>
      </c>
      <c r="AK73" s="5">
        <v>2.8540507419432958E-4</v>
      </c>
    </row>
    <row r="74" spans="1:37" ht="22.5">
      <c r="A74" s="2" t="s">
        <v>233</v>
      </c>
      <c r="C74" s="1" t="s">
        <v>57</v>
      </c>
      <c r="E74" s="1" t="s">
        <v>57</v>
      </c>
      <c r="G74" s="1" t="s">
        <v>234</v>
      </c>
      <c r="I74" s="1" t="s">
        <v>235</v>
      </c>
      <c r="K74" s="3">
        <v>17</v>
      </c>
      <c r="M74" s="3">
        <v>17</v>
      </c>
      <c r="O74" s="3">
        <v>337500</v>
      </c>
      <c r="Q74" s="3">
        <v>312531750000</v>
      </c>
      <c r="S74" s="3">
        <v>307553181852</v>
      </c>
      <c r="U74" s="3">
        <v>0</v>
      </c>
      <c r="W74" s="3">
        <v>0</v>
      </c>
      <c r="Y74" s="3">
        <v>0</v>
      </c>
      <c r="AA74" s="3">
        <v>0</v>
      </c>
      <c r="AC74" s="3">
        <v>337500</v>
      </c>
      <c r="AE74" s="3">
        <v>928912</v>
      </c>
      <c r="AG74" s="3">
        <v>312531750000</v>
      </c>
      <c r="AI74" s="3">
        <v>313495651572</v>
      </c>
      <c r="AK74" s="5">
        <v>8.0551418384041014E-4</v>
      </c>
    </row>
    <row r="75" spans="1:37" ht="22.5">
      <c r="A75" s="2" t="s">
        <v>236</v>
      </c>
      <c r="C75" s="1" t="s">
        <v>57</v>
      </c>
      <c r="E75" s="1" t="s">
        <v>57</v>
      </c>
      <c r="G75" s="1" t="s">
        <v>237</v>
      </c>
      <c r="I75" s="1" t="s">
        <v>238</v>
      </c>
      <c r="K75" s="3">
        <v>17</v>
      </c>
      <c r="M75" s="3">
        <v>17</v>
      </c>
      <c r="O75" s="3">
        <v>5877976</v>
      </c>
      <c r="Q75" s="3">
        <v>5464658632333</v>
      </c>
      <c r="S75" s="3">
        <v>5218552886863</v>
      </c>
      <c r="U75" s="3">
        <v>87250</v>
      </c>
      <c r="W75" s="3">
        <v>81398679072</v>
      </c>
      <c r="Y75" s="3">
        <v>0</v>
      </c>
      <c r="AA75" s="3">
        <v>0</v>
      </c>
      <c r="AC75" s="3">
        <v>5965226</v>
      </c>
      <c r="AE75" s="3">
        <v>886231</v>
      </c>
      <c r="AG75" s="3">
        <v>5546057311405</v>
      </c>
      <c r="AI75" s="3">
        <v>5286363348688</v>
      </c>
      <c r="AK75" s="5">
        <v>1.3583093216603321E-2</v>
      </c>
    </row>
    <row r="76" spans="1:37" ht="22.5">
      <c r="A76" s="2" t="s">
        <v>239</v>
      </c>
      <c r="C76" s="1" t="s">
        <v>57</v>
      </c>
      <c r="E76" s="1" t="s">
        <v>57</v>
      </c>
      <c r="G76" s="1" t="s">
        <v>240</v>
      </c>
      <c r="I76" s="1" t="s">
        <v>241</v>
      </c>
      <c r="K76" s="3">
        <v>23</v>
      </c>
      <c r="M76" s="3">
        <v>23</v>
      </c>
      <c r="O76" s="3">
        <v>2450000</v>
      </c>
      <c r="Q76" s="3">
        <v>2305694875000</v>
      </c>
      <c r="S76" s="3">
        <v>2313579269434</v>
      </c>
      <c r="U76" s="3">
        <v>0</v>
      </c>
      <c r="W76" s="3">
        <v>0</v>
      </c>
      <c r="Y76" s="3">
        <v>0</v>
      </c>
      <c r="AA76" s="3">
        <v>0</v>
      </c>
      <c r="AC76" s="3">
        <v>2450000</v>
      </c>
      <c r="AE76" s="3">
        <v>945515</v>
      </c>
      <c r="AG76" s="3">
        <v>2305694875000</v>
      </c>
      <c r="AI76" s="3">
        <v>2316424187389</v>
      </c>
      <c r="AK76" s="5">
        <v>5.9519566838530606E-3</v>
      </c>
    </row>
    <row r="77" spans="1:37" ht="22.5">
      <c r="A77" s="2" t="s">
        <v>242</v>
      </c>
      <c r="C77" s="1" t="s">
        <v>57</v>
      </c>
      <c r="E77" s="1" t="s">
        <v>57</v>
      </c>
      <c r="G77" s="1" t="s">
        <v>243</v>
      </c>
      <c r="I77" s="1" t="s">
        <v>244</v>
      </c>
      <c r="K77" s="3">
        <v>0</v>
      </c>
      <c r="M77" s="3">
        <v>0</v>
      </c>
      <c r="O77" s="3">
        <v>0</v>
      </c>
      <c r="Q77" s="3">
        <v>0</v>
      </c>
      <c r="S77" s="3">
        <v>0</v>
      </c>
      <c r="U77" s="3">
        <v>344900</v>
      </c>
      <c r="W77" s="3">
        <v>183574391164</v>
      </c>
      <c r="Y77" s="3">
        <v>0</v>
      </c>
      <c r="AA77" s="3">
        <v>0</v>
      </c>
      <c r="AC77" s="3">
        <v>344900</v>
      </c>
      <c r="AE77" s="3">
        <v>535010</v>
      </c>
      <c r="AG77" s="3">
        <v>183574391164</v>
      </c>
      <c r="AI77" s="3">
        <v>184517798658</v>
      </c>
      <c r="AK77" s="5">
        <v>4.7411089514232704E-4</v>
      </c>
    </row>
    <row r="78" spans="1:37" ht="22.5">
      <c r="A78" s="2" t="s">
        <v>245</v>
      </c>
      <c r="C78" s="1" t="s">
        <v>57</v>
      </c>
      <c r="E78" s="1" t="s">
        <v>57</v>
      </c>
      <c r="G78" s="1" t="s">
        <v>243</v>
      </c>
      <c r="I78" s="1" t="s">
        <v>246</v>
      </c>
      <c r="K78" s="3">
        <v>0</v>
      </c>
      <c r="M78" s="3">
        <v>0</v>
      </c>
      <c r="O78" s="3">
        <v>0</v>
      </c>
      <c r="Q78" s="3">
        <v>0</v>
      </c>
      <c r="S78" s="3">
        <v>0</v>
      </c>
      <c r="U78" s="3">
        <v>398900</v>
      </c>
      <c r="W78" s="3">
        <v>185582503976</v>
      </c>
      <c r="Y78" s="3">
        <v>0</v>
      </c>
      <c r="AA78" s="3">
        <v>0</v>
      </c>
      <c r="AC78" s="3">
        <v>398900</v>
      </c>
      <c r="AE78" s="3">
        <v>466590</v>
      </c>
      <c r="AG78" s="3">
        <v>185582503976</v>
      </c>
      <c r="AI78" s="3">
        <v>186115538743</v>
      </c>
      <c r="AK78" s="5">
        <v>4.7821622258181241E-4</v>
      </c>
    </row>
    <row r="79" spans="1:37" ht="22.5">
      <c r="A79" s="2" t="s">
        <v>247</v>
      </c>
      <c r="C79" s="1" t="s">
        <v>57</v>
      </c>
      <c r="E79" s="1" t="s">
        <v>57</v>
      </c>
      <c r="G79" s="1" t="s">
        <v>248</v>
      </c>
      <c r="I79" s="1" t="s">
        <v>249</v>
      </c>
      <c r="K79" s="3">
        <v>23</v>
      </c>
      <c r="M79" s="3">
        <v>23</v>
      </c>
      <c r="O79" s="3">
        <v>0</v>
      </c>
      <c r="Q79" s="3">
        <v>0</v>
      </c>
      <c r="S79" s="3">
        <v>0</v>
      </c>
      <c r="U79" s="3">
        <v>1995000</v>
      </c>
      <c r="W79" s="3">
        <v>1995000000000</v>
      </c>
      <c r="Y79" s="3">
        <v>0</v>
      </c>
      <c r="AA79" s="3">
        <v>0</v>
      </c>
      <c r="AC79" s="3">
        <v>1995000</v>
      </c>
      <c r="AE79" s="3">
        <v>959899</v>
      </c>
      <c r="AG79" s="3">
        <v>1995000000000</v>
      </c>
      <c r="AI79" s="3">
        <v>1914925695253</v>
      </c>
      <c r="AK79" s="5">
        <v>4.92032282040278E-3</v>
      </c>
    </row>
    <row r="80" spans="1:37" ht="22.5">
      <c r="A80" s="2" t="s">
        <v>250</v>
      </c>
      <c r="C80" s="1" t="s">
        <v>57</v>
      </c>
      <c r="E80" s="1" t="s">
        <v>57</v>
      </c>
      <c r="G80" s="1" t="s">
        <v>251</v>
      </c>
      <c r="I80" s="1" t="s">
        <v>252</v>
      </c>
      <c r="K80" s="3">
        <v>18</v>
      </c>
      <c r="M80" s="3">
        <v>18</v>
      </c>
      <c r="O80" s="3">
        <v>0</v>
      </c>
      <c r="Q80" s="3">
        <v>0</v>
      </c>
      <c r="S80" s="3">
        <v>0</v>
      </c>
      <c r="U80" s="3">
        <v>1049399</v>
      </c>
      <c r="W80" s="3">
        <v>952073168813</v>
      </c>
      <c r="Y80" s="3">
        <v>0</v>
      </c>
      <c r="AA80" s="3">
        <v>0</v>
      </c>
      <c r="AC80" s="3">
        <v>1049399</v>
      </c>
      <c r="AE80" s="3">
        <v>900000</v>
      </c>
      <c r="AG80" s="3">
        <v>952073168813</v>
      </c>
      <c r="AI80" s="3">
        <v>944422502209</v>
      </c>
      <c r="AK80" s="5">
        <v>2.426654778950519E-3</v>
      </c>
    </row>
    <row r="81" spans="1:37" ht="22.5">
      <c r="A81" s="2" t="s">
        <v>253</v>
      </c>
      <c r="C81" s="1" t="s">
        <v>57</v>
      </c>
      <c r="E81" s="1" t="s">
        <v>57</v>
      </c>
      <c r="G81" s="1" t="s">
        <v>254</v>
      </c>
      <c r="I81" s="1" t="s">
        <v>255</v>
      </c>
      <c r="K81" s="3">
        <v>40.5</v>
      </c>
      <c r="M81" s="3">
        <v>40.5</v>
      </c>
      <c r="O81" s="3">
        <v>0</v>
      </c>
      <c r="Q81" s="3">
        <v>0</v>
      </c>
      <c r="S81" s="3">
        <v>0</v>
      </c>
      <c r="U81" s="3">
        <v>43164</v>
      </c>
      <c r="W81" s="3">
        <v>148475527200</v>
      </c>
      <c r="Y81" s="3">
        <v>0</v>
      </c>
      <c r="AA81" s="3">
        <v>0</v>
      </c>
      <c r="AC81" s="3">
        <v>43164</v>
      </c>
      <c r="AE81" s="3">
        <v>3109583</v>
      </c>
      <c r="AG81" s="3">
        <v>148475527200</v>
      </c>
      <c r="AI81" s="3">
        <v>134201236195</v>
      </c>
      <c r="AK81" s="5">
        <v>3.4482455722089072E-4</v>
      </c>
    </row>
    <row r="82" spans="1:37" ht="22.5">
      <c r="A82" s="2" t="s">
        <v>256</v>
      </c>
      <c r="C82" s="1" t="s">
        <v>57</v>
      </c>
      <c r="E82" s="1" t="s">
        <v>57</v>
      </c>
      <c r="G82" s="1" t="s">
        <v>254</v>
      </c>
      <c r="I82" s="1" t="s">
        <v>255</v>
      </c>
      <c r="K82" s="3">
        <v>40.5</v>
      </c>
      <c r="M82" s="3">
        <v>40.5</v>
      </c>
      <c r="O82" s="3">
        <v>0</v>
      </c>
      <c r="Q82" s="3">
        <v>0</v>
      </c>
      <c r="S82" s="3">
        <v>0</v>
      </c>
      <c r="U82" s="3">
        <v>388476</v>
      </c>
      <c r="W82" s="3">
        <v>1336279744800</v>
      </c>
      <c r="Y82" s="3">
        <v>0</v>
      </c>
      <c r="AA82" s="3">
        <v>0</v>
      </c>
      <c r="AC82" s="3">
        <v>388476</v>
      </c>
      <c r="AE82" s="3">
        <v>3109583</v>
      </c>
      <c r="AG82" s="3">
        <v>1336279744800</v>
      </c>
      <c r="AI82" s="3">
        <v>1207811125761</v>
      </c>
      <c r="AK82" s="5">
        <v>3.1034210150034328E-3</v>
      </c>
    </row>
    <row r="83" spans="1:37" ht="22.5">
      <c r="A83" s="2" t="s">
        <v>257</v>
      </c>
      <c r="C83" s="1" t="s">
        <v>57</v>
      </c>
      <c r="E83" s="1" t="s">
        <v>57</v>
      </c>
      <c r="G83" s="1" t="s">
        <v>258</v>
      </c>
      <c r="I83" s="1" t="s">
        <v>80</v>
      </c>
      <c r="K83" s="3">
        <v>18</v>
      </c>
      <c r="M83" s="3">
        <v>18</v>
      </c>
      <c r="O83" s="3">
        <v>0</v>
      </c>
      <c r="Q83" s="3">
        <v>0</v>
      </c>
      <c r="S83" s="3">
        <v>0</v>
      </c>
      <c r="U83" s="3">
        <v>8289315</v>
      </c>
      <c r="W83" s="3">
        <v>7665431287975</v>
      </c>
      <c r="Y83" s="3">
        <v>0</v>
      </c>
      <c r="AA83" s="3">
        <v>0</v>
      </c>
      <c r="AC83" s="3">
        <v>8289315</v>
      </c>
      <c r="AE83" s="3">
        <v>930398</v>
      </c>
      <c r="AG83" s="3">
        <v>7665431287975</v>
      </c>
      <c r="AI83" s="3">
        <v>7712064209835</v>
      </c>
      <c r="AK83" s="5">
        <v>1.9815831819547065E-2</v>
      </c>
    </row>
    <row r="84" spans="1:37">
      <c r="A84" s="1" t="s">
        <v>39</v>
      </c>
      <c r="C84" s="1" t="s">
        <v>39</v>
      </c>
      <c r="E84" s="1" t="s">
        <v>39</v>
      </c>
      <c r="G84" s="1" t="s">
        <v>39</v>
      </c>
      <c r="I84" s="1" t="s">
        <v>39</v>
      </c>
      <c r="K84" s="1" t="s">
        <v>39</v>
      </c>
      <c r="M84" s="1" t="s">
        <v>39</v>
      </c>
      <c r="O84" s="1" t="s">
        <v>39</v>
      </c>
      <c r="Q84" s="4">
        <f>SUM(Q9:Q83)</f>
        <v>232067592246870</v>
      </c>
      <c r="S84" s="4">
        <f>SUM(S9:S83)</f>
        <v>235136229982445</v>
      </c>
      <c r="U84" s="1" t="s">
        <v>39</v>
      </c>
      <c r="W84" s="4">
        <f>SUM(W9:W83)</f>
        <v>30987155238692</v>
      </c>
      <c r="Y84" s="1" t="s">
        <v>39</v>
      </c>
      <c r="AA84" s="4">
        <f>SUM(AA9:AA83)</f>
        <v>33758291284366</v>
      </c>
      <c r="AC84" s="1" t="s">
        <v>39</v>
      </c>
      <c r="AE84" s="1" t="s">
        <v>39</v>
      </c>
      <c r="AG84" s="4">
        <f>SUM(AG9:AG83)</f>
        <v>232519915000132</v>
      </c>
      <c r="AI84" s="4">
        <f>SUM(AI9:AI83)</f>
        <v>233423504691487</v>
      </c>
      <c r="AK84" s="6">
        <f>SUM(AK9:AK83)</f>
        <v>0.59977209549124366</v>
      </c>
    </row>
    <row r="87" spans="1:37">
      <c r="AK87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9"/>
  <sheetViews>
    <sheetView rightToLeft="1" topLeftCell="A37" workbookViewId="0">
      <selection activeCell="I61" sqref="I61"/>
    </sheetView>
  </sheetViews>
  <sheetFormatPr defaultRowHeight="21.75"/>
  <cols>
    <col min="1" max="1" width="39.7109375" style="1" bestFit="1" customWidth="1"/>
    <col min="2" max="2" width="1" style="1" customWidth="1"/>
    <col min="3" max="3" width="18" style="1" customWidth="1"/>
    <col min="4" max="4" width="1" style="1" customWidth="1"/>
    <col min="5" max="5" width="17" style="1" customWidth="1"/>
    <col min="6" max="6" width="1" style="1" customWidth="1"/>
    <col min="7" max="7" width="22" style="1" customWidth="1"/>
    <col min="8" max="8" width="1" style="1" customWidth="1"/>
    <col min="9" max="9" width="17" style="1" customWidth="1"/>
    <col min="10" max="10" width="1" style="1" customWidth="1"/>
    <col min="11" max="11" width="28" style="1" customWidth="1"/>
    <col min="12" max="12" width="1" style="1" customWidth="1"/>
    <col min="13" max="13" width="46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</row>
    <row r="3" spans="1:13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</row>
    <row r="4" spans="1:13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</row>
    <row r="6" spans="1:13" ht="22.5">
      <c r="A6" s="11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</row>
    <row r="7" spans="1:13" ht="22.5">
      <c r="A7" s="11" t="s">
        <v>3</v>
      </c>
      <c r="C7" s="11" t="s">
        <v>7</v>
      </c>
      <c r="E7" s="11" t="s">
        <v>259</v>
      </c>
      <c r="G7" s="11" t="s">
        <v>260</v>
      </c>
      <c r="I7" s="11" t="s">
        <v>261</v>
      </c>
      <c r="K7" s="11" t="s">
        <v>262</v>
      </c>
      <c r="M7" s="11" t="s">
        <v>263</v>
      </c>
    </row>
    <row r="8" spans="1:13" ht="22.5">
      <c r="A8" s="2" t="s">
        <v>72</v>
      </c>
      <c r="C8" s="3">
        <v>3474082</v>
      </c>
      <c r="E8" s="3">
        <v>1000000</v>
      </c>
      <c r="G8" s="3">
        <v>999011.2</v>
      </c>
      <c r="I8" s="1" t="s">
        <v>264</v>
      </c>
      <c r="K8" s="3">
        <v>3470646827718.3999</v>
      </c>
      <c r="M8" s="1" t="s">
        <v>467</v>
      </c>
    </row>
    <row r="9" spans="1:13" ht="22.5">
      <c r="A9" s="2" t="s">
        <v>151</v>
      </c>
      <c r="C9" s="3">
        <v>1348714</v>
      </c>
      <c r="E9" s="3">
        <v>950000</v>
      </c>
      <c r="G9" s="3">
        <v>998654.96900000004</v>
      </c>
      <c r="I9" s="1" t="s">
        <v>265</v>
      </c>
      <c r="K9" s="3">
        <v>1346899937859.8701</v>
      </c>
      <c r="M9" s="1" t="s">
        <v>467</v>
      </c>
    </row>
    <row r="10" spans="1:13" ht="22.5">
      <c r="A10" s="2" t="s">
        <v>144</v>
      </c>
      <c r="C10" s="3">
        <v>3406145</v>
      </c>
      <c r="E10" s="3">
        <v>1000000</v>
      </c>
      <c r="G10" s="3">
        <v>949193.63740000001</v>
      </c>
      <c r="I10" s="1" t="s">
        <v>266</v>
      </c>
      <c r="K10" s="3">
        <v>3233091162061.8198</v>
      </c>
      <c r="M10" s="1" t="s">
        <v>467</v>
      </c>
    </row>
    <row r="11" spans="1:13" ht="22.5">
      <c r="A11" s="2" t="s">
        <v>171</v>
      </c>
      <c r="C11" s="3">
        <v>3000000</v>
      </c>
      <c r="E11" s="3">
        <v>1000000</v>
      </c>
      <c r="G11" s="3">
        <v>981389.2</v>
      </c>
      <c r="I11" s="1" t="s">
        <v>267</v>
      </c>
      <c r="K11" s="3">
        <v>2944167600000</v>
      </c>
      <c r="M11" s="1" t="s">
        <v>467</v>
      </c>
    </row>
    <row r="12" spans="1:13" ht="22.5">
      <c r="A12" s="2" t="s">
        <v>223</v>
      </c>
      <c r="C12" s="3">
        <v>15000</v>
      </c>
      <c r="E12" s="3">
        <v>940700</v>
      </c>
      <c r="G12" s="3">
        <v>888559</v>
      </c>
      <c r="I12" s="1" t="s">
        <v>268</v>
      </c>
      <c r="K12" s="3">
        <v>13328385000</v>
      </c>
      <c r="M12" s="1" t="s">
        <v>467</v>
      </c>
    </row>
    <row r="13" spans="1:13" ht="22.5">
      <c r="A13" s="2" t="s">
        <v>147</v>
      </c>
      <c r="C13" s="3">
        <v>5179565</v>
      </c>
      <c r="E13" s="3">
        <v>913975</v>
      </c>
      <c r="G13" s="3">
        <v>965273.54929999996</v>
      </c>
      <c r="I13" s="1" t="s">
        <v>269</v>
      </c>
      <c r="K13" s="3">
        <v>4999697091380.0498</v>
      </c>
      <c r="M13" s="1" t="s">
        <v>467</v>
      </c>
    </row>
    <row r="14" spans="1:13" ht="22.5">
      <c r="A14" s="2" t="s">
        <v>150</v>
      </c>
      <c r="C14" s="3">
        <v>2000000</v>
      </c>
      <c r="E14" s="3">
        <v>1000000</v>
      </c>
      <c r="G14" s="3">
        <v>957822.75630000001</v>
      </c>
      <c r="I14" s="1" t="s">
        <v>270</v>
      </c>
      <c r="K14" s="3">
        <v>1915645512600</v>
      </c>
      <c r="M14" s="1" t="s">
        <v>467</v>
      </c>
    </row>
    <row r="15" spans="1:13" ht="22.5">
      <c r="A15" s="2" t="s">
        <v>78</v>
      </c>
      <c r="C15" s="3">
        <v>5000000</v>
      </c>
      <c r="E15" s="3">
        <v>1000000</v>
      </c>
      <c r="G15" s="3">
        <v>947755.65410000004</v>
      </c>
      <c r="I15" s="1" t="s">
        <v>271</v>
      </c>
      <c r="K15" s="3">
        <v>4738778270500</v>
      </c>
      <c r="M15" s="1" t="s">
        <v>467</v>
      </c>
    </row>
    <row r="16" spans="1:13" ht="22.5">
      <c r="A16" s="2" t="s">
        <v>226</v>
      </c>
      <c r="C16" s="3">
        <v>125000</v>
      </c>
      <c r="E16" s="3">
        <v>950000</v>
      </c>
      <c r="G16" s="3">
        <v>870566</v>
      </c>
      <c r="I16" s="1" t="s">
        <v>272</v>
      </c>
      <c r="K16" s="3">
        <v>108820750000</v>
      </c>
      <c r="M16" s="1" t="s">
        <v>467</v>
      </c>
    </row>
    <row r="17" spans="1:13" ht="22.5">
      <c r="A17" s="2" t="s">
        <v>229</v>
      </c>
      <c r="C17" s="3">
        <v>170000</v>
      </c>
      <c r="E17" s="3">
        <v>940000</v>
      </c>
      <c r="G17" s="3">
        <v>862633</v>
      </c>
      <c r="I17" s="1" t="s">
        <v>273</v>
      </c>
      <c r="K17" s="3">
        <v>146647610000</v>
      </c>
      <c r="M17" s="1" t="s">
        <v>467</v>
      </c>
    </row>
    <row r="18" spans="1:13" ht="22.5">
      <c r="A18" s="2" t="s">
        <v>81</v>
      </c>
      <c r="C18" s="3">
        <v>4000000</v>
      </c>
      <c r="E18" s="3">
        <v>1000000</v>
      </c>
      <c r="G18" s="3">
        <v>997391.09089999995</v>
      </c>
      <c r="I18" s="1" t="s">
        <v>274</v>
      </c>
      <c r="K18" s="3">
        <v>3989564363600</v>
      </c>
      <c r="M18" s="1" t="s">
        <v>467</v>
      </c>
    </row>
    <row r="19" spans="1:13" ht="22.5">
      <c r="A19" s="2" t="s">
        <v>232</v>
      </c>
      <c r="C19" s="3">
        <v>125000</v>
      </c>
      <c r="E19" s="3">
        <v>987380</v>
      </c>
      <c r="G19" s="3">
        <v>888642</v>
      </c>
      <c r="I19" s="1" t="s">
        <v>275</v>
      </c>
      <c r="K19" s="3">
        <v>111080250000</v>
      </c>
      <c r="M19" s="1" t="s">
        <v>467</v>
      </c>
    </row>
    <row r="20" spans="1:13" ht="22.5">
      <c r="A20" s="2" t="s">
        <v>135</v>
      </c>
      <c r="C20" s="3">
        <v>7301000</v>
      </c>
      <c r="E20" s="3">
        <v>999321</v>
      </c>
      <c r="G20" s="3">
        <v>931399.07420000003</v>
      </c>
      <c r="I20" s="1" t="s">
        <v>276</v>
      </c>
      <c r="K20" s="3">
        <v>6800144640734.2002</v>
      </c>
      <c r="M20" s="1" t="s">
        <v>467</v>
      </c>
    </row>
    <row r="21" spans="1:13" ht="22.5">
      <c r="A21" s="2" t="s">
        <v>69</v>
      </c>
      <c r="C21" s="3">
        <v>8330000</v>
      </c>
      <c r="E21" s="3">
        <v>1000000</v>
      </c>
      <c r="G21" s="3">
        <v>942603.86739999999</v>
      </c>
      <c r="I21" s="1" t="s">
        <v>277</v>
      </c>
      <c r="K21" s="3">
        <v>7851890215442</v>
      </c>
      <c r="M21" s="1" t="s">
        <v>467</v>
      </c>
    </row>
    <row r="22" spans="1:13" ht="22.5">
      <c r="A22" s="2" t="s">
        <v>180</v>
      </c>
      <c r="C22" s="3">
        <v>7120295</v>
      </c>
      <c r="E22" s="3">
        <v>950000</v>
      </c>
      <c r="G22" s="3">
        <v>932749.51379999996</v>
      </c>
      <c r="I22" s="1" t="s">
        <v>278</v>
      </c>
      <c r="K22" s="3">
        <v>6641451699362.5703</v>
      </c>
      <c r="M22" s="1" t="s">
        <v>467</v>
      </c>
    </row>
    <row r="23" spans="1:13" ht="22.5">
      <c r="A23" s="2" t="s">
        <v>183</v>
      </c>
      <c r="C23" s="3">
        <v>9993800</v>
      </c>
      <c r="E23" s="3">
        <v>950200</v>
      </c>
      <c r="G23" s="3">
        <v>932749.51379999996</v>
      </c>
      <c r="I23" s="1" t="s">
        <v>279</v>
      </c>
      <c r="K23" s="3">
        <v>9321712091014.4395</v>
      </c>
      <c r="M23" s="1" t="s">
        <v>467</v>
      </c>
    </row>
    <row r="24" spans="1:13" ht="22.5">
      <c r="A24" s="2" t="s">
        <v>66</v>
      </c>
      <c r="C24" s="3">
        <v>3205000</v>
      </c>
      <c r="E24" s="3">
        <v>925000</v>
      </c>
      <c r="G24" s="3">
        <v>904912.13150000002</v>
      </c>
      <c r="I24" s="1" t="s">
        <v>280</v>
      </c>
      <c r="K24" s="3">
        <v>2900243381457.5</v>
      </c>
      <c r="M24" s="1" t="s">
        <v>467</v>
      </c>
    </row>
    <row r="25" spans="1:13" ht="22.5">
      <c r="A25" s="2" t="s">
        <v>233</v>
      </c>
      <c r="C25" s="3">
        <v>337500</v>
      </c>
      <c r="E25" s="3">
        <v>985000</v>
      </c>
      <c r="G25" s="3">
        <v>928912</v>
      </c>
      <c r="I25" s="1" t="s">
        <v>281</v>
      </c>
      <c r="K25" s="3">
        <v>313507800000</v>
      </c>
      <c r="M25" s="1" t="s">
        <v>467</v>
      </c>
    </row>
    <row r="26" spans="1:13" ht="22.5">
      <c r="A26" s="2" t="s">
        <v>99</v>
      </c>
      <c r="C26" s="3">
        <v>7076685</v>
      </c>
      <c r="E26" s="3">
        <v>789950</v>
      </c>
      <c r="G26" s="3">
        <v>779284</v>
      </c>
      <c r="I26" s="1" t="s">
        <v>282</v>
      </c>
      <c r="K26" s="3">
        <v>5514747393540</v>
      </c>
      <c r="M26" s="1" t="s">
        <v>467</v>
      </c>
    </row>
    <row r="27" spans="1:13" ht="22.5">
      <c r="A27" s="2" t="s">
        <v>138</v>
      </c>
      <c r="C27" s="3">
        <v>4516834</v>
      </c>
      <c r="E27" s="3">
        <v>899780</v>
      </c>
      <c r="G27" s="3">
        <v>884369.78430000006</v>
      </c>
      <c r="I27" s="1" t="s">
        <v>283</v>
      </c>
      <c r="K27" s="3">
        <v>3994551510298.9102</v>
      </c>
      <c r="M27" s="1" t="s">
        <v>467</v>
      </c>
    </row>
    <row r="28" spans="1:13" ht="22.5">
      <c r="A28" s="2" t="s">
        <v>154</v>
      </c>
      <c r="C28" s="3">
        <v>4560500</v>
      </c>
      <c r="E28" s="3">
        <v>951334</v>
      </c>
      <c r="G28" s="3">
        <v>875402.47620000003</v>
      </c>
      <c r="I28" s="1" t="s">
        <v>284</v>
      </c>
      <c r="K28" s="3">
        <v>3992272992710.1001</v>
      </c>
      <c r="M28" s="1" t="s">
        <v>467</v>
      </c>
    </row>
    <row r="29" spans="1:13" ht="22.5">
      <c r="A29" s="2" t="s">
        <v>236</v>
      </c>
      <c r="C29" s="3">
        <v>5965226</v>
      </c>
      <c r="E29" s="3">
        <v>942000</v>
      </c>
      <c r="G29" s="3">
        <v>886231</v>
      </c>
      <c r="I29" s="1" t="s">
        <v>285</v>
      </c>
      <c r="K29" s="3">
        <v>5286568203206</v>
      </c>
      <c r="M29" s="1" t="s">
        <v>467</v>
      </c>
    </row>
    <row r="30" spans="1:13" ht="22.5">
      <c r="A30" s="2" t="s">
        <v>257</v>
      </c>
      <c r="C30" s="3">
        <v>8289315</v>
      </c>
      <c r="E30" s="3">
        <v>924720</v>
      </c>
      <c r="G30" s="3">
        <v>930398.11659999995</v>
      </c>
      <c r="I30" s="1" t="s">
        <v>286</v>
      </c>
      <c r="K30" s="3">
        <v>7712363063904.1299</v>
      </c>
      <c r="M30" s="1" t="s">
        <v>467</v>
      </c>
    </row>
    <row r="31" spans="1:13" ht="22.5">
      <c r="A31" s="2" t="s">
        <v>172</v>
      </c>
      <c r="C31" s="3">
        <v>5000000</v>
      </c>
      <c r="E31" s="3">
        <v>1000000</v>
      </c>
      <c r="G31" s="3">
        <v>964763.75</v>
      </c>
      <c r="I31" s="1" t="s">
        <v>287</v>
      </c>
      <c r="K31" s="3">
        <v>4823818750000</v>
      </c>
      <c r="M31" s="1" t="s">
        <v>467</v>
      </c>
    </row>
    <row r="32" spans="1:13" ht="22.5">
      <c r="A32" s="2" t="s">
        <v>132</v>
      </c>
      <c r="C32" s="3">
        <v>1994901</v>
      </c>
      <c r="E32" s="3">
        <v>990000</v>
      </c>
      <c r="G32" s="3">
        <v>1014188</v>
      </c>
      <c r="I32" s="1" t="s">
        <v>288</v>
      </c>
      <c r="K32" s="3">
        <v>2023204655388</v>
      </c>
      <c r="M32" s="1" t="s">
        <v>467</v>
      </c>
    </row>
    <row r="33" spans="1:13" ht="22.5">
      <c r="A33" s="2" t="s">
        <v>250</v>
      </c>
      <c r="C33" s="3">
        <v>1049399</v>
      </c>
      <c r="E33" s="3">
        <v>1000000</v>
      </c>
      <c r="G33" s="3">
        <v>900000</v>
      </c>
      <c r="I33" s="1" t="s">
        <v>275</v>
      </c>
      <c r="K33" s="3">
        <v>944459100000</v>
      </c>
      <c r="M33" s="1" t="s">
        <v>467</v>
      </c>
    </row>
    <row r="34" spans="1:13" ht="22.5">
      <c r="A34" s="2" t="s">
        <v>175</v>
      </c>
      <c r="C34" s="3">
        <v>4001100</v>
      </c>
      <c r="E34" s="3">
        <v>1000000</v>
      </c>
      <c r="G34" s="3">
        <v>981546</v>
      </c>
      <c r="I34" s="1" t="s">
        <v>289</v>
      </c>
      <c r="K34" s="3">
        <v>3927263700600</v>
      </c>
      <c r="M34" s="1" t="s">
        <v>467</v>
      </c>
    </row>
    <row r="35" spans="1:13" ht="22.5">
      <c r="A35" s="2" t="s">
        <v>195</v>
      </c>
      <c r="C35" s="3">
        <v>5860800</v>
      </c>
      <c r="E35" s="3">
        <v>982000</v>
      </c>
      <c r="G35" s="3">
        <v>904694</v>
      </c>
      <c r="I35" s="1" t="s">
        <v>290</v>
      </c>
      <c r="K35" s="3">
        <v>5302230595200</v>
      </c>
      <c r="M35" s="1" t="s">
        <v>467</v>
      </c>
    </row>
    <row r="36" spans="1:13" ht="22.5">
      <c r="A36" s="2" t="s">
        <v>198</v>
      </c>
      <c r="C36" s="3">
        <v>195100</v>
      </c>
      <c r="E36" s="3">
        <v>901860</v>
      </c>
      <c r="G36" s="3">
        <v>893905</v>
      </c>
      <c r="I36" s="1" t="s">
        <v>291</v>
      </c>
      <c r="K36" s="3">
        <v>174400865500</v>
      </c>
      <c r="M36" s="1" t="s">
        <v>467</v>
      </c>
    </row>
    <row r="37" spans="1:13" ht="22.5">
      <c r="A37" s="2" t="s">
        <v>201</v>
      </c>
      <c r="C37" s="3">
        <v>10000000</v>
      </c>
      <c r="E37" s="3">
        <v>995590</v>
      </c>
      <c r="G37" s="3">
        <v>929834</v>
      </c>
      <c r="I37" s="1" t="s">
        <v>292</v>
      </c>
      <c r="K37" s="3">
        <v>9298340000000</v>
      </c>
      <c r="M37" s="1" t="s">
        <v>467</v>
      </c>
    </row>
    <row r="38" spans="1:13" ht="22.5">
      <c r="A38" s="2" t="s">
        <v>157</v>
      </c>
      <c r="C38" s="3">
        <v>1800000</v>
      </c>
      <c r="E38" s="3">
        <v>1000000</v>
      </c>
      <c r="G38" s="3">
        <v>997510.53570000001</v>
      </c>
      <c r="I38" s="1" t="s">
        <v>293</v>
      </c>
      <c r="K38" s="3">
        <v>1795518964260</v>
      </c>
      <c r="M38" s="1" t="s">
        <v>467</v>
      </c>
    </row>
    <row r="39" spans="1:13" ht="22.5">
      <c r="A39" s="2" t="s">
        <v>178</v>
      </c>
      <c r="C39" s="3">
        <v>2549000</v>
      </c>
      <c r="E39" s="3">
        <v>902500</v>
      </c>
      <c r="G39" s="3">
        <v>864536.22219999996</v>
      </c>
      <c r="I39" s="1" t="s">
        <v>294</v>
      </c>
      <c r="K39" s="3">
        <v>2203702830387.7998</v>
      </c>
      <c r="M39" s="1" t="s">
        <v>467</v>
      </c>
    </row>
    <row r="40" spans="1:13" ht="22.5">
      <c r="A40" s="2" t="s">
        <v>204</v>
      </c>
      <c r="C40" s="3">
        <v>5555000</v>
      </c>
      <c r="E40" s="3">
        <v>915080</v>
      </c>
      <c r="G40" s="3">
        <v>854865</v>
      </c>
      <c r="I40" s="1" t="s">
        <v>295</v>
      </c>
      <c r="K40" s="3">
        <v>4748775075000</v>
      </c>
      <c r="M40" s="1" t="s">
        <v>467</v>
      </c>
    </row>
    <row r="41" spans="1:13" ht="22.5">
      <c r="A41" s="2" t="s">
        <v>207</v>
      </c>
      <c r="C41" s="3">
        <v>2773000</v>
      </c>
      <c r="E41" s="3">
        <v>979200</v>
      </c>
      <c r="G41" s="3">
        <v>892415</v>
      </c>
      <c r="I41" s="1" t="s">
        <v>296</v>
      </c>
      <c r="K41" s="3">
        <v>2474666795000</v>
      </c>
      <c r="M41" s="1" t="s">
        <v>467</v>
      </c>
    </row>
    <row r="42" spans="1:13" ht="22.5">
      <c r="A42" s="2" t="s">
        <v>160</v>
      </c>
      <c r="C42" s="3">
        <v>5600000</v>
      </c>
      <c r="E42" s="3">
        <v>997800</v>
      </c>
      <c r="G42" s="3">
        <v>947499.26859999995</v>
      </c>
      <c r="I42" s="1" t="s">
        <v>297</v>
      </c>
      <c r="K42" s="3">
        <v>5305995904160</v>
      </c>
      <c r="M42" s="1" t="s">
        <v>467</v>
      </c>
    </row>
    <row r="43" spans="1:13" ht="22.5">
      <c r="A43" s="2" t="s">
        <v>163</v>
      </c>
      <c r="C43" s="3">
        <v>5999969</v>
      </c>
      <c r="E43" s="3">
        <v>918900</v>
      </c>
      <c r="G43" s="3">
        <v>946401.50840000005</v>
      </c>
      <c r="I43" s="1" t="s">
        <v>298</v>
      </c>
      <c r="K43" s="3">
        <v>5678379711953.2402</v>
      </c>
      <c r="M43" s="1" t="s">
        <v>467</v>
      </c>
    </row>
    <row r="44" spans="1:13" ht="22.5">
      <c r="A44" s="2" t="s">
        <v>209</v>
      </c>
      <c r="C44" s="3">
        <v>21623044</v>
      </c>
      <c r="E44" s="3">
        <v>941200</v>
      </c>
      <c r="G44" s="3">
        <v>900095</v>
      </c>
      <c r="I44" s="1" t="s">
        <v>299</v>
      </c>
      <c r="K44" s="3">
        <v>19462793789180</v>
      </c>
      <c r="M44" s="1" t="s">
        <v>467</v>
      </c>
    </row>
    <row r="45" spans="1:13" ht="22.5">
      <c r="A45" s="2" t="s">
        <v>212</v>
      </c>
      <c r="C45" s="3">
        <v>13952852</v>
      </c>
      <c r="E45" s="3">
        <v>900600</v>
      </c>
      <c r="G45" s="3">
        <v>884752</v>
      </c>
      <c r="I45" s="1" t="s">
        <v>300</v>
      </c>
      <c r="K45" s="3">
        <v>12344813712704</v>
      </c>
      <c r="M45" s="1" t="s">
        <v>467</v>
      </c>
    </row>
    <row r="46" spans="1:13" ht="22.5">
      <c r="A46" s="2" t="s">
        <v>186</v>
      </c>
      <c r="C46" s="3">
        <v>1480000</v>
      </c>
      <c r="E46" s="3">
        <v>922310</v>
      </c>
      <c r="G46" s="3">
        <v>925461.88500000001</v>
      </c>
      <c r="I46" s="1" t="s">
        <v>301</v>
      </c>
      <c r="K46" s="3">
        <v>1369683589800</v>
      </c>
      <c r="M46" s="1" t="s">
        <v>467</v>
      </c>
    </row>
    <row r="47" spans="1:13" ht="22.5">
      <c r="A47" s="2" t="s">
        <v>214</v>
      </c>
      <c r="C47" s="3">
        <v>9913595</v>
      </c>
      <c r="E47" s="3">
        <v>990000</v>
      </c>
      <c r="G47" s="3">
        <v>891000</v>
      </c>
      <c r="I47" s="1" t="s">
        <v>275</v>
      </c>
      <c r="K47" s="3">
        <v>8833013145000</v>
      </c>
      <c r="M47" s="1" t="s">
        <v>467</v>
      </c>
    </row>
    <row r="48" spans="1:13" ht="22.5">
      <c r="A48" s="2" t="s">
        <v>239</v>
      </c>
      <c r="C48" s="3">
        <v>2450000</v>
      </c>
      <c r="E48" s="3">
        <v>941090</v>
      </c>
      <c r="G48" s="3">
        <v>945515.89890000003</v>
      </c>
      <c r="I48" s="1" t="s">
        <v>118</v>
      </c>
      <c r="K48" s="3">
        <v>2316513952305</v>
      </c>
      <c r="M48" s="1" t="s">
        <v>467</v>
      </c>
    </row>
    <row r="49" spans="1:13" ht="22.5">
      <c r="A49" s="2" t="s">
        <v>141</v>
      </c>
      <c r="C49" s="3">
        <v>4061300</v>
      </c>
      <c r="E49" s="3">
        <v>861603</v>
      </c>
      <c r="G49" s="3">
        <v>871085.26430000004</v>
      </c>
      <c r="I49" s="1" t="s">
        <v>302</v>
      </c>
      <c r="K49" s="3">
        <v>3537738583901.5898</v>
      </c>
      <c r="M49" s="1" t="s">
        <v>467</v>
      </c>
    </row>
    <row r="50" spans="1:13" ht="22.5">
      <c r="A50" s="2" t="s">
        <v>217</v>
      </c>
      <c r="C50" s="3">
        <v>2000000</v>
      </c>
      <c r="E50" s="3">
        <v>901800</v>
      </c>
      <c r="G50" s="3">
        <v>885802</v>
      </c>
      <c r="I50" s="1" t="s">
        <v>303</v>
      </c>
      <c r="K50" s="3">
        <v>1771604000000</v>
      </c>
      <c r="M50" s="1" t="s">
        <v>467</v>
      </c>
    </row>
    <row r="51" spans="1:13" ht="22.5">
      <c r="A51" s="2" t="s">
        <v>56</v>
      </c>
      <c r="C51" s="3">
        <v>3211100</v>
      </c>
      <c r="E51" s="3">
        <v>1200880</v>
      </c>
      <c r="G51" s="3">
        <v>1166000.7342000001</v>
      </c>
      <c r="I51" s="1" t="s">
        <v>304</v>
      </c>
      <c r="K51" s="3">
        <v>3744144957589.6201</v>
      </c>
      <c r="M51" s="1" t="s">
        <v>467</v>
      </c>
    </row>
    <row r="52" spans="1:13" ht="22.5">
      <c r="A52" s="2" t="s">
        <v>166</v>
      </c>
      <c r="C52" s="3">
        <v>1485000</v>
      </c>
      <c r="E52" s="3">
        <v>1000000</v>
      </c>
      <c r="G52" s="3">
        <v>951942.81039999996</v>
      </c>
      <c r="I52" s="1" t="s">
        <v>305</v>
      </c>
      <c r="K52" s="3">
        <v>1413635073444</v>
      </c>
      <c r="M52" s="1" t="s">
        <v>467</v>
      </c>
    </row>
    <row r="53" spans="1:13" ht="22.5">
      <c r="A53" s="2" t="s">
        <v>189</v>
      </c>
      <c r="C53" s="3">
        <v>1980000</v>
      </c>
      <c r="E53" s="3">
        <v>920000</v>
      </c>
      <c r="G53" s="3">
        <v>830866.17099999997</v>
      </c>
      <c r="I53" s="1" t="s">
        <v>306</v>
      </c>
      <c r="K53" s="3">
        <v>1645115018580</v>
      </c>
      <c r="M53" s="1" t="s">
        <v>467</v>
      </c>
    </row>
    <row r="54" spans="1:13" ht="22.5">
      <c r="A54" s="2" t="s">
        <v>60</v>
      </c>
      <c r="C54" s="3">
        <v>1412900</v>
      </c>
      <c r="E54" s="3">
        <v>3538500</v>
      </c>
      <c r="G54" s="3">
        <v>3257702.0926999999</v>
      </c>
      <c r="I54" s="1" t="s">
        <v>307</v>
      </c>
      <c r="K54" s="3">
        <v>4602807286775.8301</v>
      </c>
      <c r="M54" s="1" t="s">
        <v>467</v>
      </c>
    </row>
    <row r="55" spans="1:13" ht="22.5">
      <c r="A55" s="2" t="s">
        <v>253</v>
      </c>
      <c r="C55" s="3">
        <v>43164</v>
      </c>
      <c r="E55" s="3">
        <v>3439800</v>
      </c>
      <c r="G55" s="3">
        <v>3109583</v>
      </c>
      <c r="I55" s="1" t="s">
        <v>308</v>
      </c>
      <c r="K55" s="3">
        <v>134222040612</v>
      </c>
      <c r="M55" s="1" t="s">
        <v>467</v>
      </c>
    </row>
    <row r="56" spans="1:13" ht="22.5">
      <c r="A56" s="2" t="s">
        <v>256</v>
      </c>
      <c r="C56" s="3">
        <v>388476</v>
      </c>
      <c r="E56" s="3">
        <v>3439800</v>
      </c>
      <c r="G56" s="3">
        <v>3109583</v>
      </c>
      <c r="I56" s="1" t="s">
        <v>308</v>
      </c>
      <c r="K56" s="3">
        <v>1207998365508</v>
      </c>
      <c r="M56" s="1" t="s">
        <v>467</v>
      </c>
    </row>
    <row r="57" spans="1:13" ht="22.5">
      <c r="A57" s="2" t="s">
        <v>247</v>
      </c>
      <c r="C57" s="3">
        <v>1995000</v>
      </c>
      <c r="E57" s="3">
        <v>1000000</v>
      </c>
      <c r="G57" s="3">
        <v>959900</v>
      </c>
      <c r="I57" s="5">
        <f>(G57-E57)/G57</f>
        <v>-4.1775184915095326E-2</v>
      </c>
      <c r="K57" s="3">
        <v>1914999901500</v>
      </c>
    </row>
    <row r="58" spans="1:13" ht="22.5" thickBot="1">
      <c r="K58" s="7">
        <f>SUM(K8:K57)</f>
        <v>200347661116739.06</v>
      </c>
    </row>
    <row r="59" spans="1:13" ht="22.5" thickTop="1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53"/>
  <sheetViews>
    <sheetView rightToLeft="1" topLeftCell="A38" workbookViewId="0">
      <selection activeCell="I54" sqref="I54"/>
    </sheetView>
  </sheetViews>
  <sheetFormatPr defaultRowHeight="21.75"/>
  <cols>
    <col min="1" max="1" width="28.7109375" style="1" bestFit="1" customWidth="1"/>
    <col min="2" max="2" width="1" style="1" customWidth="1"/>
    <col min="3" max="3" width="29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4" style="1" customWidth="1"/>
    <col min="10" max="10" width="1" style="1" customWidth="1"/>
    <col min="11" max="11" width="24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24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2.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</row>
    <row r="4" spans="1:19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6" spans="1:19" ht="22.5">
      <c r="A6" s="11" t="s">
        <v>310</v>
      </c>
      <c r="C6" s="11" t="s">
        <v>311</v>
      </c>
      <c r="D6" s="11" t="s">
        <v>311</v>
      </c>
      <c r="E6" s="11" t="s">
        <v>311</v>
      </c>
      <c r="F6" s="11" t="s">
        <v>311</v>
      </c>
      <c r="G6" s="11" t="s">
        <v>311</v>
      </c>
      <c r="H6" s="11" t="s">
        <v>311</v>
      </c>
      <c r="I6" s="11" t="s">
        <v>311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>
      <c r="A7" s="11" t="s">
        <v>310</v>
      </c>
      <c r="C7" s="11" t="s">
        <v>312</v>
      </c>
      <c r="E7" s="11" t="s">
        <v>313</v>
      </c>
      <c r="G7" s="11" t="s">
        <v>314</v>
      </c>
      <c r="I7" s="11" t="s">
        <v>54</v>
      </c>
      <c r="K7" s="11" t="s">
        <v>315</v>
      </c>
      <c r="M7" s="11" t="s">
        <v>316</v>
      </c>
      <c r="O7" s="11" t="s">
        <v>317</v>
      </c>
      <c r="Q7" s="11" t="s">
        <v>315</v>
      </c>
      <c r="S7" s="11" t="s">
        <v>309</v>
      </c>
    </row>
    <row r="8" spans="1:19" ht="22.5">
      <c r="A8" s="2" t="s">
        <v>318</v>
      </c>
      <c r="C8" s="1" t="s">
        <v>319</v>
      </c>
      <c r="E8" s="1" t="s">
        <v>320</v>
      </c>
      <c r="G8" s="1" t="s">
        <v>321</v>
      </c>
      <c r="I8" s="3">
        <v>0</v>
      </c>
      <c r="K8" s="3">
        <v>484294074502</v>
      </c>
      <c r="L8" s="3"/>
      <c r="M8" s="3">
        <v>5915792136594</v>
      </c>
      <c r="N8" s="3"/>
      <c r="O8" s="3">
        <v>6400001680000</v>
      </c>
      <c r="P8" s="3"/>
      <c r="Q8" s="3">
        <v>84531096</v>
      </c>
      <c r="S8" s="5">
        <v>2.1109387822396716E-7</v>
      </c>
    </row>
    <row r="9" spans="1:19" ht="22.5">
      <c r="A9" s="2" t="s">
        <v>322</v>
      </c>
      <c r="C9" s="1" t="s">
        <v>323</v>
      </c>
      <c r="E9" s="1" t="s">
        <v>320</v>
      </c>
      <c r="G9" s="1" t="s">
        <v>324</v>
      </c>
      <c r="I9" s="3">
        <v>0</v>
      </c>
      <c r="K9" s="3">
        <v>5540218124802</v>
      </c>
      <c r="L9" s="3"/>
      <c r="M9" s="3">
        <v>70709532312959</v>
      </c>
      <c r="N9" s="3"/>
      <c r="O9" s="3">
        <v>71923511294614</v>
      </c>
      <c r="P9" s="3"/>
      <c r="Q9" s="3">
        <v>4326239143147</v>
      </c>
      <c r="S9" s="5">
        <v>1.0803628984666577E-2</v>
      </c>
    </row>
    <row r="10" spans="1:19" ht="22.5">
      <c r="A10" s="2" t="s">
        <v>325</v>
      </c>
      <c r="C10" s="1" t="s">
        <v>326</v>
      </c>
      <c r="E10" s="1" t="s">
        <v>320</v>
      </c>
      <c r="G10" s="1" t="s">
        <v>327</v>
      </c>
      <c r="I10" s="3">
        <v>0</v>
      </c>
      <c r="K10" s="3">
        <v>242324739093</v>
      </c>
      <c r="L10" s="3"/>
      <c r="M10" s="3">
        <v>12029960234953</v>
      </c>
      <c r="N10" s="3"/>
      <c r="O10" s="3">
        <v>12150002014000</v>
      </c>
      <c r="P10" s="3"/>
      <c r="Q10" s="3">
        <v>122282960046</v>
      </c>
      <c r="S10" s="5">
        <v>3.0536909490463211E-4</v>
      </c>
    </row>
    <row r="11" spans="1:19" ht="22.5">
      <c r="A11" s="2" t="s">
        <v>328</v>
      </c>
      <c r="C11" s="1" t="s">
        <v>329</v>
      </c>
      <c r="E11" s="1" t="s">
        <v>330</v>
      </c>
      <c r="G11" s="1" t="s">
        <v>331</v>
      </c>
      <c r="I11" s="3">
        <v>18</v>
      </c>
      <c r="K11" s="3">
        <v>2000000000000</v>
      </c>
      <c r="L11" s="3"/>
      <c r="M11" s="3">
        <v>0</v>
      </c>
      <c r="N11" s="3"/>
      <c r="O11" s="3">
        <v>0</v>
      </c>
      <c r="P11" s="3"/>
      <c r="Q11" s="3">
        <v>2000000000000</v>
      </c>
      <c r="S11" s="5">
        <v>4.9944668462353113E-3</v>
      </c>
    </row>
    <row r="12" spans="1:19" ht="22.5">
      <c r="A12" s="2" t="s">
        <v>328</v>
      </c>
      <c r="C12" s="1" t="s">
        <v>332</v>
      </c>
      <c r="E12" s="1" t="s">
        <v>320</v>
      </c>
      <c r="G12" s="1" t="s">
        <v>331</v>
      </c>
      <c r="I12" s="3">
        <v>0</v>
      </c>
      <c r="K12" s="3">
        <v>11869171388</v>
      </c>
      <c r="L12" s="3"/>
      <c r="M12" s="3">
        <v>508934494806</v>
      </c>
      <c r="N12" s="3"/>
      <c r="O12" s="3">
        <v>254003808000</v>
      </c>
      <c r="P12" s="3"/>
      <c r="Q12" s="3">
        <v>266799858194</v>
      </c>
      <c r="S12" s="5">
        <v>6.6626152316510772E-4</v>
      </c>
    </row>
    <row r="13" spans="1:19" ht="22.5">
      <c r="A13" s="2" t="s">
        <v>333</v>
      </c>
      <c r="C13" s="1" t="s">
        <v>334</v>
      </c>
      <c r="E13" s="1" t="s">
        <v>330</v>
      </c>
      <c r="G13" s="1" t="s">
        <v>335</v>
      </c>
      <c r="I13" s="3">
        <v>18</v>
      </c>
      <c r="K13" s="3">
        <v>3000000000000</v>
      </c>
      <c r="L13" s="3"/>
      <c r="M13" s="3">
        <v>0</v>
      </c>
      <c r="N13" s="3"/>
      <c r="O13" s="3">
        <v>0</v>
      </c>
      <c r="P13" s="3"/>
      <c r="Q13" s="3">
        <v>3000000000000</v>
      </c>
      <c r="S13" s="5">
        <v>7.4917002693529666E-3</v>
      </c>
    </row>
    <row r="14" spans="1:19" ht="22.5">
      <c r="A14" s="2" t="s">
        <v>328</v>
      </c>
      <c r="C14" s="1" t="s">
        <v>336</v>
      </c>
      <c r="E14" s="1" t="s">
        <v>330</v>
      </c>
      <c r="G14" s="1" t="s">
        <v>337</v>
      </c>
      <c r="I14" s="3">
        <v>18</v>
      </c>
      <c r="K14" s="3">
        <v>3000000000000</v>
      </c>
      <c r="L14" s="3"/>
      <c r="M14" s="3">
        <v>0</v>
      </c>
      <c r="N14" s="3"/>
      <c r="O14" s="3">
        <v>0</v>
      </c>
      <c r="P14" s="3"/>
      <c r="Q14" s="3">
        <v>3000000000000</v>
      </c>
      <c r="S14" s="5">
        <v>7.4917002693529666E-3</v>
      </c>
    </row>
    <row r="15" spans="1:19" ht="22.5">
      <c r="A15" s="2" t="s">
        <v>338</v>
      </c>
      <c r="C15" s="1" t="s">
        <v>339</v>
      </c>
      <c r="E15" s="1" t="s">
        <v>330</v>
      </c>
      <c r="G15" s="1" t="s">
        <v>340</v>
      </c>
      <c r="I15" s="3">
        <v>18</v>
      </c>
      <c r="K15" s="3">
        <v>4000000000000</v>
      </c>
      <c r="L15" s="3"/>
      <c r="M15" s="3">
        <v>0</v>
      </c>
      <c r="N15" s="3"/>
      <c r="O15" s="3">
        <v>0</v>
      </c>
      <c r="P15" s="3"/>
      <c r="Q15" s="3">
        <v>4000000000000</v>
      </c>
      <c r="S15" s="5">
        <v>9.9889336924706227E-3</v>
      </c>
    </row>
    <row r="16" spans="1:19" ht="22.5">
      <c r="A16" s="2" t="s">
        <v>341</v>
      </c>
      <c r="C16" s="1" t="s">
        <v>342</v>
      </c>
      <c r="E16" s="1" t="s">
        <v>330</v>
      </c>
      <c r="G16" s="1" t="s">
        <v>343</v>
      </c>
      <c r="I16" s="3">
        <v>18</v>
      </c>
      <c r="K16" s="3">
        <v>4000000000000</v>
      </c>
      <c r="L16" s="3"/>
      <c r="M16" s="3">
        <v>0</v>
      </c>
      <c r="N16" s="3"/>
      <c r="O16" s="3">
        <v>0</v>
      </c>
      <c r="P16" s="3"/>
      <c r="Q16" s="3">
        <v>4000000000000</v>
      </c>
      <c r="S16" s="5">
        <v>9.9889336924706227E-3</v>
      </c>
    </row>
    <row r="17" spans="1:19" ht="22.5">
      <c r="A17" s="2" t="s">
        <v>325</v>
      </c>
      <c r="C17" s="1" t="s">
        <v>344</v>
      </c>
      <c r="E17" s="1" t="s">
        <v>345</v>
      </c>
      <c r="G17" s="1" t="s">
        <v>346</v>
      </c>
      <c r="I17" s="3">
        <v>0</v>
      </c>
      <c r="K17" s="3">
        <v>330000</v>
      </c>
      <c r="L17" s="3"/>
      <c r="M17" s="3">
        <v>0</v>
      </c>
      <c r="N17" s="3"/>
      <c r="O17" s="3">
        <v>0</v>
      </c>
      <c r="P17" s="3"/>
      <c r="Q17" s="3">
        <v>330000</v>
      </c>
      <c r="S17" s="5">
        <v>8.2408702962882638E-10</v>
      </c>
    </row>
    <row r="18" spans="1:19" ht="22.5">
      <c r="A18" s="2" t="s">
        <v>325</v>
      </c>
      <c r="C18" s="1" t="s">
        <v>347</v>
      </c>
      <c r="E18" s="1" t="s">
        <v>330</v>
      </c>
      <c r="G18" s="1" t="s">
        <v>348</v>
      </c>
      <c r="I18" s="3">
        <v>28.5</v>
      </c>
      <c r="K18" s="3">
        <v>10000000000000</v>
      </c>
      <c r="L18" s="3"/>
      <c r="M18" s="3">
        <v>0</v>
      </c>
      <c r="N18" s="3"/>
      <c r="O18" s="3">
        <v>0</v>
      </c>
      <c r="P18" s="3"/>
      <c r="Q18" s="3">
        <v>10000000000000</v>
      </c>
      <c r="S18" s="5">
        <v>2.4972334231176556E-2</v>
      </c>
    </row>
    <row r="19" spans="1:19" ht="22.5">
      <c r="A19" s="2" t="s">
        <v>349</v>
      </c>
      <c r="C19" s="1" t="s">
        <v>350</v>
      </c>
      <c r="E19" s="1" t="s">
        <v>330</v>
      </c>
      <c r="G19" s="1" t="s">
        <v>348</v>
      </c>
      <c r="I19" s="3">
        <v>26.8</v>
      </c>
      <c r="K19" s="3">
        <v>10900000000000</v>
      </c>
      <c r="L19" s="3"/>
      <c r="M19" s="3">
        <v>0</v>
      </c>
      <c r="N19" s="3"/>
      <c r="O19" s="3">
        <v>5600000000000</v>
      </c>
      <c r="P19" s="3"/>
      <c r="Q19" s="3">
        <v>5300000000000</v>
      </c>
      <c r="S19" s="5">
        <v>1.3235337142523574E-2</v>
      </c>
    </row>
    <row r="20" spans="1:19" ht="22.5">
      <c r="A20" s="2" t="s">
        <v>325</v>
      </c>
      <c r="C20" s="1" t="s">
        <v>351</v>
      </c>
      <c r="E20" s="1" t="s">
        <v>330</v>
      </c>
      <c r="G20" s="1" t="s">
        <v>167</v>
      </c>
      <c r="I20" s="3">
        <v>28.5</v>
      </c>
      <c r="K20" s="3">
        <v>5000000000000</v>
      </c>
      <c r="L20" s="3"/>
      <c r="M20" s="3">
        <v>0</v>
      </c>
      <c r="N20" s="3"/>
      <c r="O20" s="3">
        <v>5000000000000</v>
      </c>
      <c r="P20" s="3"/>
      <c r="Q20" s="3">
        <v>0</v>
      </c>
      <c r="S20" s="5">
        <v>0</v>
      </c>
    </row>
    <row r="21" spans="1:19" ht="22.5">
      <c r="A21" s="2" t="s">
        <v>352</v>
      </c>
      <c r="C21" s="1" t="s">
        <v>353</v>
      </c>
      <c r="E21" s="1" t="s">
        <v>320</v>
      </c>
      <c r="G21" s="1" t="s">
        <v>354</v>
      </c>
      <c r="I21" s="3">
        <v>0</v>
      </c>
      <c r="K21" s="3">
        <v>450756126792</v>
      </c>
      <c r="L21" s="3"/>
      <c r="M21" s="3">
        <v>27406306878532</v>
      </c>
      <c r="N21" s="3"/>
      <c r="O21" s="3">
        <v>27720001392800</v>
      </c>
      <c r="P21" s="3"/>
      <c r="Q21" s="3">
        <v>137061612524</v>
      </c>
      <c r="S21" s="5">
        <v>3.4227483982133427E-4</v>
      </c>
    </row>
    <row r="22" spans="1:19" ht="22.5">
      <c r="A22" s="2" t="s">
        <v>355</v>
      </c>
      <c r="C22" s="1" t="s">
        <v>356</v>
      </c>
      <c r="E22" s="1" t="s">
        <v>330</v>
      </c>
      <c r="G22" s="1" t="s">
        <v>354</v>
      </c>
      <c r="I22" s="3">
        <v>29</v>
      </c>
      <c r="K22" s="3">
        <v>5000000000000</v>
      </c>
      <c r="L22" s="3"/>
      <c r="M22" s="3">
        <v>0</v>
      </c>
      <c r="N22" s="3"/>
      <c r="O22" s="3">
        <v>5000000000000</v>
      </c>
      <c r="P22" s="3"/>
      <c r="Q22" s="3">
        <v>0</v>
      </c>
      <c r="S22" s="5">
        <v>0</v>
      </c>
    </row>
    <row r="23" spans="1:19" ht="22.5">
      <c r="A23" s="2" t="s">
        <v>352</v>
      </c>
      <c r="C23" s="1" t="s">
        <v>357</v>
      </c>
      <c r="E23" s="1" t="s">
        <v>330</v>
      </c>
      <c r="G23" s="1" t="s">
        <v>358</v>
      </c>
      <c r="I23" s="3">
        <v>29</v>
      </c>
      <c r="K23" s="3">
        <v>3000000000000</v>
      </c>
      <c r="L23" s="3"/>
      <c r="M23" s="3">
        <v>0</v>
      </c>
      <c r="N23" s="3"/>
      <c r="O23" s="3">
        <v>3000000000000</v>
      </c>
      <c r="P23" s="3"/>
      <c r="Q23" s="3">
        <v>0</v>
      </c>
      <c r="S23" s="5">
        <v>0</v>
      </c>
    </row>
    <row r="24" spans="1:19" ht="22.5">
      <c r="A24" s="2" t="s">
        <v>352</v>
      </c>
      <c r="C24" s="1" t="s">
        <v>359</v>
      </c>
      <c r="E24" s="1" t="s">
        <v>330</v>
      </c>
      <c r="G24" s="1" t="s">
        <v>360</v>
      </c>
      <c r="I24" s="3">
        <v>29</v>
      </c>
      <c r="K24" s="3">
        <v>2000000000000</v>
      </c>
      <c r="L24" s="3"/>
      <c r="M24" s="3">
        <v>0</v>
      </c>
      <c r="N24" s="3"/>
      <c r="O24" s="3">
        <v>2000000000000</v>
      </c>
      <c r="P24" s="3"/>
      <c r="Q24" s="3">
        <v>0</v>
      </c>
      <c r="S24" s="5">
        <v>0</v>
      </c>
    </row>
    <row r="25" spans="1:19" ht="22.5">
      <c r="A25" s="2" t="s">
        <v>349</v>
      </c>
      <c r="C25" s="1" t="s">
        <v>361</v>
      </c>
      <c r="E25" s="1" t="s">
        <v>330</v>
      </c>
      <c r="G25" s="1" t="s">
        <v>362</v>
      </c>
      <c r="I25" s="3">
        <v>26.8</v>
      </c>
      <c r="K25" s="3">
        <v>4000000000000</v>
      </c>
      <c r="L25" s="3"/>
      <c r="M25" s="3">
        <v>0</v>
      </c>
      <c r="N25" s="3"/>
      <c r="O25" s="3">
        <v>0</v>
      </c>
      <c r="P25" s="3"/>
      <c r="Q25" s="3">
        <v>4000000000000</v>
      </c>
      <c r="S25" s="5">
        <v>9.9889336924706227E-3</v>
      </c>
    </row>
    <row r="26" spans="1:19" ht="22.5">
      <c r="A26" s="2" t="s">
        <v>349</v>
      </c>
      <c r="C26" s="1" t="s">
        <v>363</v>
      </c>
      <c r="E26" s="1" t="s">
        <v>330</v>
      </c>
      <c r="G26" s="1" t="s">
        <v>364</v>
      </c>
      <c r="I26" s="3">
        <v>26.8</v>
      </c>
      <c r="K26" s="3">
        <v>5000000000000</v>
      </c>
      <c r="L26" s="3"/>
      <c r="M26" s="3">
        <v>0</v>
      </c>
      <c r="N26" s="3"/>
      <c r="O26" s="3">
        <v>0</v>
      </c>
      <c r="P26" s="3"/>
      <c r="Q26" s="3">
        <v>5000000000000</v>
      </c>
      <c r="S26" s="5">
        <v>1.2486167115588278E-2</v>
      </c>
    </row>
    <row r="27" spans="1:19" ht="22.5">
      <c r="A27" s="2" t="s">
        <v>349</v>
      </c>
      <c r="C27" s="1" t="s">
        <v>365</v>
      </c>
      <c r="E27" s="1" t="s">
        <v>330</v>
      </c>
      <c r="G27" s="1" t="s">
        <v>366</v>
      </c>
      <c r="I27" s="3">
        <v>26.8</v>
      </c>
      <c r="K27" s="3">
        <v>5000000000000</v>
      </c>
      <c r="L27" s="3"/>
      <c r="M27" s="3">
        <v>0</v>
      </c>
      <c r="N27" s="3"/>
      <c r="O27" s="3">
        <v>0</v>
      </c>
      <c r="P27" s="3"/>
      <c r="Q27" s="3">
        <v>5000000000000</v>
      </c>
      <c r="S27" s="5">
        <v>1.2486167115588278E-2</v>
      </c>
    </row>
    <row r="28" spans="1:19" ht="22.5">
      <c r="A28" s="2" t="s">
        <v>352</v>
      </c>
      <c r="C28" s="1" t="s">
        <v>367</v>
      </c>
      <c r="E28" s="1" t="s">
        <v>330</v>
      </c>
      <c r="G28" s="1" t="s">
        <v>368</v>
      </c>
      <c r="I28" s="3">
        <v>29</v>
      </c>
      <c r="K28" s="3">
        <v>3000000000000</v>
      </c>
      <c r="L28" s="3"/>
      <c r="M28" s="3">
        <v>0</v>
      </c>
      <c r="N28" s="3"/>
      <c r="O28" s="3">
        <v>3000000000000</v>
      </c>
      <c r="P28" s="3"/>
      <c r="Q28" s="3">
        <v>0</v>
      </c>
      <c r="S28" s="5">
        <v>0</v>
      </c>
    </row>
    <row r="29" spans="1:19" ht="22.5">
      <c r="A29" s="2" t="s">
        <v>352</v>
      </c>
      <c r="C29" s="1" t="s">
        <v>369</v>
      </c>
      <c r="E29" s="1" t="s">
        <v>330</v>
      </c>
      <c r="G29" s="1" t="s">
        <v>370</v>
      </c>
      <c r="I29" s="3">
        <v>29</v>
      </c>
      <c r="K29" s="3">
        <v>3000000000000</v>
      </c>
      <c r="L29" s="3"/>
      <c r="M29" s="3">
        <v>0</v>
      </c>
      <c r="N29" s="3"/>
      <c r="O29" s="3">
        <v>3000000000000</v>
      </c>
      <c r="P29" s="3"/>
      <c r="Q29" s="3">
        <v>0</v>
      </c>
      <c r="S29" s="5">
        <v>0</v>
      </c>
    </row>
    <row r="30" spans="1:19" ht="22.5">
      <c r="A30" s="2" t="s">
        <v>352</v>
      </c>
      <c r="C30" s="1" t="s">
        <v>371</v>
      </c>
      <c r="E30" s="1" t="s">
        <v>330</v>
      </c>
      <c r="G30" s="1" t="s">
        <v>372</v>
      </c>
      <c r="I30" s="3">
        <v>29</v>
      </c>
      <c r="K30" s="3">
        <v>2000000000000</v>
      </c>
      <c r="L30" s="3"/>
      <c r="M30" s="3">
        <v>0</v>
      </c>
      <c r="N30" s="3"/>
      <c r="O30" s="3">
        <v>2000000000000</v>
      </c>
      <c r="P30" s="3"/>
      <c r="Q30" s="3">
        <v>0</v>
      </c>
      <c r="S30" s="5">
        <v>0</v>
      </c>
    </row>
    <row r="31" spans="1:19" ht="22.5">
      <c r="A31" s="2" t="s">
        <v>352</v>
      </c>
      <c r="C31" s="1" t="s">
        <v>373</v>
      </c>
      <c r="E31" s="1" t="s">
        <v>330</v>
      </c>
      <c r="G31" s="1" t="s">
        <v>374</v>
      </c>
      <c r="I31" s="3">
        <v>29</v>
      </c>
      <c r="K31" s="3">
        <v>3000000000000</v>
      </c>
      <c r="L31" s="3"/>
      <c r="M31" s="3">
        <v>0</v>
      </c>
      <c r="N31" s="3"/>
      <c r="O31" s="3">
        <v>3000000000000</v>
      </c>
      <c r="P31" s="3"/>
      <c r="Q31" s="3">
        <v>0</v>
      </c>
      <c r="S31" s="5">
        <v>0</v>
      </c>
    </row>
    <row r="32" spans="1:19" ht="22.5">
      <c r="A32" s="2" t="s">
        <v>375</v>
      </c>
      <c r="C32" s="1" t="s">
        <v>376</v>
      </c>
      <c r="E32" s="1" t="s">
        <v>330</v>
      </c>
      <c r="G32" s="1" t="s">
        <v>377</v>
      </c>
      <c r="I32" s="3">
        <v>26.5</v>
      </c>
      <c r="K32" s="3">
        <v>7000000000000</v>
      </c>
      <c r="L32" s="3"/>
      <c r="M32" s="3">
        <v>0</v>
      </c>
      <c r="N32" s="3"/>
      <c r="O32" s="3">
        <v>0</v>
      </c>
      <c r="P32" s="3"/>
      <c r="Q32" s="3">
        <v>7000000000000</v>
      </c>
      <c r="S32" s="5">
        <v>1.7480633961823588E-2</v>
      </c>
    </row>
    <row r="33" spans="1:19" ht="22.5">
      <c r="A33" s="2" t="s">
        <v>375</v>
      </c>
      <c r="C33" s="1" t="s">
        <v>378</v>
      </c>
      <c r="E33" s="1" t="s">
        <v>330</v>
      </c>
      <c r="G33" s="1" t="s">
        <v>377</v>
      </c>
      <c r="I33" s="3">
        <v>26.5</v>
      </c>
      <c r="K33" s="3">
        <v>3000000000000</v>
      </c>
      <c r="L33" s="3"/>
      <c r="M33" s="3">
        <v>0</v>
      </c>
      <c r="N33" s="3"/>
      <c r="O33" s="3">
        <v>0</v>
      </c>
      <c r="P33" s="3"/>
      <c r="Q33" s="3">
        <v>3000000000000</v>
      </c>
      <c r="S33" s="5">
        <v>7.4917002693529666E-3</v>
      </c>
    </row>
    <row r="34" spans="1:19" ht="22.5">
      <c r="A34" s="2" t="s">
        <v>375</v>
      </c>
      <c r="C34" s="1" t="s">
        <v>379</v>
      </c>
      <c r="E34" s="1" t="s">
        <v>330</v>
      </c>
      <c r="G34" s="1" t="s">
        <v>377</v>
      </c>
      <c r="I34" s="3">
        <v>26.5</v>
      </c>
      <c r="K34" s="3">
        <v>5000000000000</v>
      </c>
      <c r="L34" s="3"/>
      <c r="M34" s="3">
        <v>0</v>
      </c>
      <c r="N34" s="3"/>
      <c r="O34" s="3">
        <v>0</v>
      </c>
      <c r="P34" s="3"/>
      <c r="Q34" s="3">
        <v>5000000000000</v>
      </c>
      <c r="S34" s="5">
        <v>1.2486167115588278E-2</v>
      </c>
    </row>
    <row r="35" spans="1:19" ht="22.5">
      <c r="A35" s="2" t="s">
        <v>325</v>
      </c>
      <c r="C35" s="1" t="s">
        <v>380</v>
      </c>
      <c r="E35" s="1" t="s">
        <v>330</v>
      </c>
      <c r="G35" s="1" t="s">
        <v>377</v>
      </c>
      <c r="I35" s="3">
        <v>28.5</v>
      </c>
      <c r="K35" s="3">
        <v>2000000000000</v>
      </c>
      <c r="L35" s="3"/>
      <c r="M35" s="3">
        <v>0</v>
      </c>
      <c r="N35" s="3"/>
      <c r="O35" s="3">
        <v>2000000000000</v>
      </c>
      <c r="P35" s="3"/>
      <c r="Q35" s="3">
        <v>0</v>
      </c>
      <c r="S35" s="5">
        <v>0</v>
      </c>
    </row>
    <row r="36" spans="1:19" ht="22.5">
      <c r="A36" s="2" t="s">
        <v>352</v>
      </c>
      <c r="C36" s="1" t="s">
        <v>381</v>
      </c>
      <c r="E36" s="1" t="s">
        <v>330</v>
      </c>
      <c r="G36" s="1" t="s">
        <v>382</v>
      </c>
      <c r="I36" s="3">
        <v>29</v>
      </c>
      <c r="K36" s="3">
        <v>2000000000000</v>
      </c>
      <c r="L36" s="3"/>
      <c r="M36" s="3">
        <v>0</v>
      </c>
      <c r="N36" s="3"/>
      <c r="O36" s="3">
        <v>2000000000000</v>
      </c>
      <c r="P36" s="3"/>
      <c r="Q36" s="3">
        <v>0</v>
      </c>
      <c r="S36" s="5">
        <v>0</v>
      </c>
    </row>
    <row r="37" spans="1:19" ht="22.5">
      <c r="A37" s="2" t="s">
        <v>383</v>
      </c>
      <c r="C37" s="1" t="s">
        <v>384</v>
      </c>
      <c r="E37" s="1" t="s">
        <v>330</v>
      </c>
      <c r="G37" s="1" t="s">
        <v>382</v>
      </c>
      <c r="I37" s="3">
        <v>28.5</v>
      </c>
      <c r="K37" s="3">
        <v>500000000000</v>
      </c>
      <c r="L37" s="3"/>
      <c r="M37" s="3">
        <v>0</v>
      </c>
      <c r="N37" s="3"/>
      <c r="O37" s="3">
        <v>500000000000</v>
      </c>
      <c r="P37" s="3"/>
      <c r="Q37" s="3">
        <v>0</v>
      </c>
      <c r="S37" s="5">
        <v>0</v>
      </c>
    </row>
    <row r="38" spans="1:19" ht="22.5">
      <c r="A38" s="2" t="s">
        <v>385</v>
      </c>
      <c r="C38" s="1" t="s">
        <v>386</v>
      </c>
      <c r="E38" s="1" t="s">
        <v>320</v>
      </c>
      <c r="G38" s="1" t="s">
        <v>387</v>
      </c>
      <c r="I38" s="3">
        <v>0</v>
      </c>
      <c r="K38" s="3">
        <v>375000</v>
      </c>
      <c r="L38" s="3"/>
      <c r="M38" s="3">
        <v>12020958904108</v>
      </c>
      <c r="N38" s="3"/>
      <c r="O38" s="3">
        <v>12018000996000</v>
      </c>
      <c r="P38" s="3"/>
      <c r="Q38" s="3">
        <v>2958283108</v>
      </c>
      <c r="S38" s="5">
        <v>7.3875234523419776E-6</v>
      </c>
    </row>
    <row r="39" spans="1:19" ht="22.5">
      <c r="A39" s="2" t="s">
        <v>325</v>
      </c>
      <c r="C39" s="1" t="s">
        <v>388</v>
      </c>
      <c r="E39" s="1" t="s">
        <v>330</v>
      </c>
      <c r="G39" s="1" t="s">
        <v>387</v>
      </c>
      <c r="I39" s="3">
        <v>28.5</v>
      </c>
      <c r="K39" s="3">
        <v>2000000000000</v>
      </c>
      <c r="L39" s="3"/>
      <c r="M39" s="3">
        <v>0</v>
      </c>
      <c r="N39" s="3"/>
      <c r="O39" s="3">
        <v>2000000000000</v>
      </c>
      <c r="P39" s="3"/>
      <c r="Q39" s="3">
        <v>0</v>
      </c>
      <c r="S39" s="5">
        <v>0</v>
      </c>
    </row>
    <row r="40" spans="1:19" ht="22.5">
      <c r="A40" s="2" t="s">
        <v>389</v>
      </c>
      <c r="C40" s="1" t="s">
        <v>390</v>
      </c>
      <c r="E40" s="1" t="s">
        <v>330</v>
      </c>
      <c r="G40" s="1" t="s">
        <v>391</v>
      </c>
      <c r="I40" s="3">
        <v>27</v>
      </c>
      <c r="K40" s="3">
        <v>2500000000000</v>
      </c>
      <c r="L40" s="3"/>
      <c r="M40" s="3">
        <v>0</v>
      </c>
      <c r="N40" s="3"/>
      <c r="O40" s="3">
        <v>2500000000000</v>
      </c>
      <c r="P40" s="3"/>
      <c r="Q40" s="3">
        <v>0</v>
      </c>
      <c r="S40" s="5">
        <v>0</v>
      </c>
    </row>
    <row r="41" spans="1:19" ht="22.5">
      <c r="A41" s="2" t="s">
        <v>385</v>
      </c>
      <c r="C41" s="1" t="s">
        <v>392</v>
      </c>
      <c r="E41" s="1" t="s">
        <v>330</v>
      </c>
      <c r="G41" s="1" t="s">
        <v>391</v>
      </c>
      <c r="I41" s="3">
        <v>27</v>
      </c>
      <c r="K41" s="3">
        <v>2500000000000</v>
      </c>
      <c r="L41" s="3"/>
      <c r="M41" s="3">
        <v>0</v>
      </c>
      <c r="N41" s="3"/>
      <c r="O41" s="3">
        <v>2500000000000</v>
      </c>
      <c r="P41" s="3"/>
      <c r="Q41" s="3">
        <v>0</v>
      </c>
      <c r="S41" s="5">
        <v>0</v>
      </c>
    </row>
    <row r="42" spans="1:19" ht="22.5">
      <c r="A42" s="2" t="s">
        <v>349</v>
      </c>
      <c r="C42" s="1" t="s">
        <v>393</v>
      </c>
      <c r="E42" s="1" t="s">
        <v>330</v>
      </c>
      <c r="G42" s="1" t="s">
        <v>391</v>
      </c>
      <c r="I42" s="3">
        <v>26.8</v>
      </c>
      <c r="K42" s="3">
        <v>3000000000000</v>
      </c>
      <c r="L42" s="3"/>
      <c r="M42" s="3">
        <v>0</v>
      </c>
      <c r="N42" s="3"/>
      <c r="O42" s="3">
        <v>0</v>
      </c>
      <c r="P42" s="3"/>
      <c r="Q42" s="3">
        <v>3000000000000</v>
      </c>
      <c r="S42" s="5">
        <v>7.4917002693529666E-3</v>
      </c>
    </row>
    <row r="43" spans="1:19" ht="22.5">
      <c r="A43" s="2" t="s">
        <v>394</v>
      </c>
      <c r="C43" s="1" t="s">
        <v>395</v>
      </c>
      <c r="E43" s="1" t="s">
        <v>330</v>
      </c>
      <c r="G43" s="1" t="s">
        <v>391</v>
      </c>
      <c r="I43" s="3">
        <v>18</v>
      </c>
      <c r="K43" s="3">
        <v>2000000000000</v>
      </c>
      <c r="L43" s="3"/>
      <c r="M43" s="3">
        <v>0</v>
      </c>
      <c r="N43" s="3"/>
      <c r="O43" s="3">
        <v>0</v>
      </c>
      <c r="P43" s="3"/>
      <c r="Q43" s="3">
        <v>2000000000000</v>
      </c>
      <c r="S43" s="5">
        <v>4.9944668462353113E-3</v>
      </c>
    </row>
    <row r="44" spans="1:19" ht="22.5">
      <c r="A44" s="2" t="s">
        <v>385</v>
      </c>
      <c r="C44" s="1" t="s">
        <v>396</v>
      </c>
      <c r="E44" s="1" t="s">
        <v>330</v>
      </c>
      <c r="G44" s="1" t="s">
        <v>248</v>
      </c>
      <c r="I44" s="3">
        <v>30</v>
      </c>
      <c r="K44" s="3">
        <v>0</v>
      </c>
      <c r="L44" s="3"/>
      <c r="M44" s="3">
        <v>5000000000000</v>
      </c>
      <c r="N44" s="3"/>
      <c r="O44" s="3">
        <v>0</v>
      </c>
      <c r="P44" s="3"/>
      <c r="Q44" s="3">
        <v>5000000000000</v>
      </c>
      <c r="S44" s="5">
        <v>1.2486167115588278E-2</v>
      </c>
    </row>
    <row r="45" spans="1:19" ht="22.5">
      <c r="A45" s="2" t="s">
        <v>352</v>
      </c>
      <c r="C45" s="1" t="s">
        <v>397</v>
      </c>
      <c r="E45" s="1" t="s">
        <v>330</v>
      </c>
      <c r="G45" s="1" t="s">
        <v>398</v>
      </c>
      <c r="I45" s="3">
        <v>29</v>
      </c>
      <c r="K45" s="3">
        <v>0</v>
      </c>
      <c r="L45" s="3"/>
      <c r="M45" s="3">
        <v>18000000000000</v>
      </c>
      <c r="N45" s="3"/>
      <c r="O45" s="3">
        <v>0</v>
      </c>
      <c r="P45" s="3"/>
      <c r="Q45" s="3">
        <v>18000000000000</v>
      </c>
      <c r="S45" s="5">
        <v>4.4950201616117798E-2</v>
      </c>
    </row>
    <row r="46" spans="1:19" ht="22.5">
      <c r="A46" s="2" t="s">
        <v>385</v>
      </c>
      <c r="C46" s="1" t="s">
        <v>399</v>
      </c>
      <c r="E46" s="1" t="s">
        <v>330</v>
      </c>
      <c r="G46" s="1" t="s">
        <v>400</v>
      </c>
      <c r="I46" s="3">
        <v>30</v>
      </c>
      <c r="K46" s="3">
        <v>0</v>
      </c>
      <c r="L46" s="3"/>
      <c r="M46" s="3">
        <v>2500000000000</v>
      </c>
      <c r="N46" s="3"/>
      <c r="O46" s="3">
        <v>0</v>
      </c>
      <c r="P46" s="3"/>
      <c r="Q46" s="3">
        <v>2500000000000</v>
      </c>
      <c r="S46" s="5">
        <v>6.243083557794139E-3</v>
      </c>
    </row>
    <row r="47" spans="1:19" ht="22.5">
      <c r="A47" s="2" t="s">
        <v>389</v>
      </c>
      <c r="C47" s="1" t="s">
        <v>401</v>
      </c>
      <c r="E47" s="1" t="s">
        <v>330</v>
      </c>
      <c r="G47" s="1" t="s">
        <v>400</v>
      </c>
      <c r="I47" s="3">
        <v>30</v>
      </c>
      <c r="K47" s="3">
        <v>0</v>
      </c>
      <c r="L47" s="3"/>
      <c r="M47" s="3">
        <v>2500000000000</v>
      </c>
      <c r="N47" s="3"/>
      <c r="O47" s="3">
        <v>0</v>
      </c>
      <c r="P47" s="3"/>
      <c r="Q47" s="3">
        <v>2500000000000</v>
      </c>
      <c r="S47" s="5">
        <v>6.243083557794139E-3</v>
      </c>
    </row>
    <row r="48" spans="1:19" ht="22.5">
      <c r="A48" s="2" t="s">
        <v>352</v>
      </c>
      <c r="C48" s="1" t="s">
        <v>402</v>
      </c>
      <c r="E48" s="1" t="s">
        <v>330</v>
      </c>
      <c r="G48" s="1" t="s">
        <v>6</v>
      </c>
      <c r="I48" s="3">
        <v>29</v>
      </c>
      <c r="K48" s="3">
        <v>0</v>
      </c>
      <c r="L48" s="3"/>
      <c r="M48" s="3">
        <v>4000000000000</v>
      </c>
      <c r="N48" s="3"/>
      <c r="O48" s="3">
        <v>0</v>
      </c>
      <c r="P48" s="3"/>
      <c r="Q48" s="3">
        <v>4000000000000</v>
      </c>
      <c r="S48" s="5">
        <v>9.9889336924706227E-3</v>
      </c>
    </row>
    <row r="49" spans="1:19" ht="22.5">
      <c r="A49" s="2" t="s">
        <v>385</v>
      </c>
      <c r="C49" s="1" t="s">
        <v>403</v>
      </c>
      <c r="E49" s="1" t="s">
        <v>330</v>
      </c>
      <c r="G49" s="1" t="s">
        <v>6</v>
      </c>
      <c r="I49" s="3">
        <v>30</v>
      </c>
      <c r="K49" s="3">
        <v>0</v>
      </c>
      <c r="L49" s="3"/>
      <c r="M49" s="3">
        <v>2000000000000</v>
      </c>
      <c r="N49" s="3"/>
      <c r="O49" s="3">
        <v>0</v>
      </c>
      <c r="P49" s="3"/>
      <c r="Q49" s="3">
        <v>2000000000000</v>
      </c>
      <c r="S49" s="5">
        <v>4.9944668462353113E-3</v>
      </c>
    </row>
    <row r="50" spans="1:19" ht="22.5">
      <c r="A50" s="2" t="s">
        <v>325</v>
      </c>
      <c r="C50" s="1" t="s">
        <v>404</v>
      </c>
      <c r="E50" s="1" t="s">
        <v>330</v>
      </c>
      <c r="G50" s="1" t="s">
        <v>6</v>
      </c>
      <c r="I50" s="3">
        <v>28.5</v>
      </c>
      <c r="K50" s="3">
        <v>0</v>
      </c>
      <c r="L50" s="3"/>
      <c r="M50" s="3">
        <v>11500000000000</v>
      </c>
      <c r="N50" s="3"/>
      <c r="O50" s="3">
        <v>0</v>
      </c>
      <c r="P50" s="3"/>
      <c r="Q50" s="3">
        <v>11500000000000</v>
      </c>
      <c r="S50" s="5">
        <v>2.871818436585304E-2</v>
      </c>
    </row>
    <row r="51" spans="1:19">
      <c r="A51" s="1" t="s">
        <v>39</v>
      </c>
      <c r="C51" s="1" t="s">
        <v>39</v>
      </c>
      <c r="E51" s="1" t="s">
        <v>39</v>
      </c>
      <c r="G51" s="1" t="s">
        <v>39</v>
      </c>
      <c r="I51" s="1" t="s">
        <v>39</v>
      </c>
      <c r="K51" s="4">
        <f>SUM(K8:K50)</f>
        <v>115129462941577</v>
      </c>
      <c r="M51" s="4">
        <f>SUM(M8:M50)</f>
        <v>174091484961952</v>
      </c>
      <c r="O51" s="4">
        <f>SUM(O8:O50)</f>
        <v>173565521185414</v>
      </c>
      <c r="Q51" s="4">
        <f>SUM(Q8:Q50)</f>
        <v>115655426718115</v>
      </c>
      <c r="S51" s="6">
        <f>SUM(S8:S50)</f>
        <v>0.28881859716541153</v>
      </c>
    </row>
    <row r="52" spans="1:19" ht="22.5" thickTop="1"/>
    <row r="53" spans="1:19">
      <c r="S53" s="3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5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1" sqref="G11"/>
    </sheetView>
  </sheetViews>
  <sheetFormatPr defaultRowHeight="21.75"/>
  <cols>
    <col min="1" max="1" width="28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</row>
    <row r="3" spans="1:7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</row>
    <row r="4" spans="1: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</row>
    <row r="6" spans="1:7" ht="22.5">
      <c r="A6" s="11" t="s">
        <v>409</v>
      </c>
      <c r="C6" s="11" t="s">
        <v>315</v>
      </c>
      <c r="E6" s="11" t="s">
        <v>450</v>
      </c>
      <c r="G6" s="11" t="s">
        <v>13</v>
      </c>
    </row>
    <row r="7" spans="1:7" ht="22.5">
      <c r="A7" s="2" t="s">
        <v>464</v>
      </c>
      <c r="C7" s="3">
        <f>'سرمایه‌گذاری در سهام'!I39</f>
        <v>1000054800032</v>
      </c>
      <c r="E7" s="5">
        <f>C7/$C$11</f>
        <v>0.11241319859154347</v>
      </c>
      <c r="G7" s="5">
        <v>2.5695996802636667E-3</v>
      </c>
    </row>
    <row r="8" spans="1:7" ht="22.5">
      <c r="A8" s="2" t="s">
        <v>465</v>
      </c>
      <c r="C8" s="3">
        <f>'سرمایه‌گذاری در اوراق بهادار'!I106</f>
        <v>5617656369819</v>
      </c>
      <c r="E8" s="5">
        <f t="shared" ref="E8:E10" si="0">C8/$C$11</f>
        <v>0.63146411686570136</v>
      </c>
      <c r="G8" s="5">
        <v>1.4434337009588028E-2</v>
      </c>
    </row>
    <row r="9" spans="1:7" ht="22.5">
      <c r="A9" s="2" t="s">
        <v>466</v>
      </c>
      <c r="C9" s="3">
        <f>'درآمد سپرده بانکی'!E55</f>
        <v>2278528885249</v>
      </c>
      <c r="E9" s="5">
        <f t="shared" si="0"/>
        <v>0.25612268454275516</v>
      </c>
      <c r="G9" s="5">
        <v>5.8545862634927729E-3</v>
      </c>
    </row>
    <row r="10" spans="1:7" ht="23.25" thickBot="1">
      <c r="A10" s="2" t="s">
        <v>463</v>
      </c>
      <c r="C10" s="3">
        <f>'سایر درآمدها'!C10</f>
        <v>92108</v>
      </c>
      <c r="E10" s="5">
        <f t="shared" si="0"/>
        <v>1.0353587518942534E-8</v>
      </c>
      <c r="G10" s="5">
        <v>2.3666771795120871E-10</v>
      </c>
    </row>
    <row r="11" spans="1:7" ht="22.5" thickBot="1">
      <c r="C11" s="4">
        <f>SUM(C7:C9)</f>
        <v>8896240055100</v>
      </c>
      <c r="E11" s="6">
        <f>SUM(E7:E10)</f>
        <v>1.0000000103535875</v>
      </c>
      <c r="G11" s="6">
        <f>SUM(G7:G10)</f>
        <v>2.2858523190012182E-2</v>
      </c>
    </row>
    <row r="12" spans="1:7" ht="22.5" thickTop="1"/>
    <row r="14" spans="1:7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7"/>
  <sheetViews>
    <sheetView rightToLeft="1" topLeftCell="A93" workbookViewId="0">
      <selection activeCell="O69" sqref="O69:O115"/>
    </sheetView>
  </sheetViews>
  <sheetFormatPr defaultRowHeight="21.75"/>
  <cols>
    <col min="1" max="1" width="42" style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19" style="1" customWidth="1"/>
    <col min="18" max="18" width="1" style="1" customWidth="1"/>
    <col min="19" max="19" width="23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  <c r="L3" s="12" t="s">
        <v>405</v>
      </c>
      <c r="M3" s="12" t="s">
        <v>405</v>
      </c>
      <c r="N3" s="12" t="s">
        <v>405</v>
      </c>
      <c r="O3" s="12" t="s">
        <v>405</v>
      </c>
      <c r="P3" s="12" t="s">
        <v>405</v>
      </c>
      <c r="Q3" s="12" t="s">
        <v>405</v>
      </c>
      <c r="R3" s="12" t="s">
        <v>405</v>
      </c>
      <c r="S3" s="12" t="s">
        <v>405</v>
      </c>
    </row>
    <row r="4" spans="1:19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6" spans="1:19" ht="22.5">
      <c r="A6" s="11" t="s">
        <v>406</v>
      </c>
      <c r="B6" s="11" t="s">
        <v>406</v>
      </c>
      <c r="C6" s="11" t="s">
        <v>406</v>
      </c>
      <c r="D6" s="11" t="s">
        <v>406</v>
      </c>
      <c r="E6" s="11" t="s">
        <v>406</v>
      </c>
      <c r="F6" s="11" t="s">
        <v>406</v>
      </c>
      <c r="G6" s="11" t="s">
        <v>406</v>
      </c>
      <c r="I6" s="11" t="s">
        <v>407</v>
      </c>
      <c r="J6" s="11" t="s">
        <v>407</v>
      </c>
      <c r="K6" s="11" t="s">
        <v>407</v>
      </c>
      <c r="L6" s="11" t="s">
        <v>407</v>
      </c>
      <c r="M6" s="11" t="s">
        <v>407</v>
      </c>
      <c r="O6" s="11" t="s">
        <v>408</v>
      </c>
      <c r="P6" s="11" t="s">
        <v>408</v>
      </c>
      <c r="Q6" s="11" t="s">
        <v>408</v>
      </c>
      <c r="R6" s="11" t="s">
        <v>408</v>
      </c>
      <c r="S6" s="11" t="s">
        <v>408</v>
      </c>
    </row>
    <row r="7" spans="1:19" ht="22.5">
      <c r="A7" s="11" t="s">
        <v>409</v>
      </c>
      <c r="C7" s="11" t="s">
        <v>410</v>
      </c>
      <c r="E7" s="11" t="s">
        <v>53</v>
      </c>
      <c r="G7" s="11" t="s">
        <v>54</v>
      </c>
      <c r="I7" s="11" t="s">
        <v>411</v>
      </c>
      <c r="K7" s="11" t="s">
        <v>412</v>
      </c>
      <c r="M7" s="11" t="s">
        <v>413</v>
      </c>
      <c r="O7" s="11" t="s">
        <v>411</v>
      </c>
      <c r="Q7" s="11" t="s">
        <v>412</v>
      </c>
      <c r="S7" s="11" t="s">
        <v>413</v>
      </c>
    </row>
    <row r="8" spans="1:19" ht="22.5">
      <c r="A8" s="2" t="s">
        <v>247</v>
      </c>
      <c r="C8" s="1" t="s">
        <v>39</v>
      </c>
      <c r="E8" s="1" t="s">
        <v>249</v>
      </c>
      <c r="G8" s="3">
        <v>23</v>
      </c>
      <c r="I8" s="3">
        <v>14325272988</v>
      </c>
      <c r="K8" s="1" t="s">
        <v>39</v>
      </c>
      <c r="M8" s="3">
        <v>14325272988</v>
      </c>
      <c r="O8" s="3">
        <v>14325272988</v>
      </c>
      <c r="Q8" s="1" t="s">
        <v>39</v>
      </c>
      <c r="S8" s="3">
        <v>14325272988</v>
      </c>
    </row>
    <row r="9" spans="1:19" ht="22.5">
      <c r="A9" s="2" t="s">
        <v>189</v>
      </c>
      <c r="C9" s="1" t="s">
        <v>39</v>
      </c>
      <c r="E9" s="1" t="s">
        <v>191</v>
      </c>
      <c r="G9" s="3">
        <v>23</v>
      </c>
      <c r="I9" s="3">
        <v>37865420040</v>
      </c>
      <c r="K9" s="1" t="s">
        <v>39</v>
      </c>
      <c r="M9" s="3">
        <v>37865420040</v>
      </c>
      <c r="O9" s="3">
        <v>84791820798</v>
      </c>
      <c r="Q9" s="1" t="s">
        <v>39</v>
      </c>
      <c r="S9" s="3">
        <v>84791820798</v>
      </c>
    </row>
    <row r="10" spans="1:19" ht="22.5">
      <c r="A10" s="2" t="s">
        <v>166</v>
      </c>
      <c r="C10" s="1" t="s">
        <v>39</v>
      </c>
      <c r="E10" s="1" t="s">
        <v>168</v>
      </c>
      <c r="G10" s="3">
        <v>23</v>
      </c>
      <c r="I10" s="3">
        <v>28906895259</v>
      </c>
      <c r="K10" s="1" t="s">
        <v>39</v>
      </c>
      <c r="M10" s="3">
        <v>28906895259</v>
      </c>
      <c r="O10" s="3">
        <v>167316285004</v>
      </c>
      <c r="Q10" s="1" t="s">
        <v>39</v>
      </c>
      <c r="S10" s="3">
        <v>167316285004</v>
      </c>
    </row>
    <row r="11" spans="1:19" ht="22.5">
      <c r="A11" s="2" t="s">
        <v>217</v>
      </c>
      <c r="C11" s="1" t="s">
        <v>39</v>
      </c>
      <c r="E11" s="1" t="s">
        <v>219</v>
      </c>
      <c r="G11" s="3">
        <v>20.5</v>
      </c>
      <c r="I11" s="3">
        <v>33930190556</v>
      </c>
      <c r="K11" s="1" t="s">
        <v>39</v>
      </c>
      <c r="M11" s="3">
        <v>33930190556</v>
      </c>
      <c r="O11" s="3">
        <v>105527307339</v>
      </c>
      <c r="Q11" s="1" t="s">
        <v>39</v>
      </c>
      <c r="S11" s="3">
        <v>105527307339</v>
      </c>
    </row>
    <row r="12" spans="1:19" ht="22.5">
      <c r="A12" s="2" t="s">
        <v>250</v>
      </c>
      <c r="C12" s="1" t="s">
        <v>39</v>
      </c>
      <c r="E12" s="1" t="s">
        <v>252</v>
      </c>
      <c r="G12" s="3">
        <v>18</v>
      </c>
      <c r="I12" s="3">
        <v>99412060036</v>
      </c>
      <c r="K12" s="1" t="s">
        <v>39</v>
      </c>
      <c r="M12" s="3">
        <v>99412060036</v>
      </c>
      <c r="O12" s="3">
        <v>99412060036</v>
      </c>
      <c r="Q12" s="1" t="s">
        <v>39</v>
      </c>
      <c r="S12" s="3">
        <v>99412060036</v>
      </c>
    </row>
    <row r="13" spans="1:19" ht="22.5">
      <c r="A13" s="2" t="s">
        <v>141</v>
      </c>
      <c r="C13" s="1" t="s">
        <v>39</v>
      </c>
      <c r="E13" s="1" t="s">
        <v>143</v>
      </c>
      <c r="G13" s="3">
        <v>19</v>
      </c>
      <c r="I13" s="3">
        <v>66937734623</v>
      </c>
      <c r="K13" s="1" t="s">
        <v>39</v>
      </c>
      <c r="M13" s="3">
        <v>66937734623</v>
      </c>
      <c r="O13" s="3">
        <v>208356427471</v>
      </c>
      <c r="Q13" s="1" t="s">
        <v>39</v>
      </c>
      <c r="S13" s="3">
        <v>208356427471</v>
      </c>
    </row>
    <row r="14" spans="1:19" ht="22.5">
      <c r="A14" s="2" t="s">
        <v>239</v>
      </c>
      <c r="C14" s="1" t="s">
        <v>39</v>
      </c>
      <c r="E14" s="1" t="s">
        <v>241</v>
      </c>
      <c r="G14" s="3">
        <v>23</v>
      </c>
      <c r="I14" s="3">
        <v>45013772960</v>
      </c>
      <c r="K14" s="1" t="s">
        <v>39</v>
      </c>
      <c r="M14" s="3">
        <v>45013772960</v>
      </c>
      <c r="O14" s="3">
        <v>183959613161</v>
      </c>
      <c r="Q14" s="1" t="s">
        <v>39</v>
      </c>
      <c r="S14" s="3">
        <v>183959613161</v>
      </c>
    </row>
    <row r="15" spans="1:19" ht="22.5">
      <c r="A15" s="2" t="s">
        <v>214</v>
      </c>
      <c r="C15" s="1" t="s">
        <v>39</v>
      </c>
      <c r="E15" s="1" t="s">
        <v>216</v>
      </c>
      <c r="G15" s="3">
        <v>20.5</v>
      </c>
      <c r="I15" s="3">
        <v>175020823299</v>
      </c>
      <c r="K15" s="1" t="s">
        <v>39</v>
      </c>
      <c r="M15" s="3">
        <v>175020823299</v>
      </c>
      <c r="O15" s="3">
        <v>613528106471</v>
      </c>
      <c r="Q15" s="1" t="s">
        <v>39</v>
      </c>
      <c r="S15" s="3">
        <v>613528106471</v>
      </c>
    </row>
    <row r="16" spans="1:19" ht="22.5">
      <c r="A16" s="2" t="s">
        <v>186</v>
      </c>
      <c r="C16" s="1" t="s">
        <v>39</v>
      </c>
      <c r="E16" s="1" t="s">
        <v>188</v>
      </c>
      <c r="G16" s="3">
        <v>23</v>
      </c>
      <c r="I16" s="3">
        <v>28918020009</v>
      </c>
      <c r="K16" s="1" t="s">
        <v>39</v>
      </c>
      <c r="M16" s="3">
        <v>28918020009</v>
      </c>
      <c r="O16" s="3">
        <v>83940954376</v>
      </c>
      <c r="Q16" s="1" t="s">
        <v>39</v>
      </c>
      <c r="S16" s="3">
        <v>83940954376</v>
      </c>
    </row>
    <row r="17" spans="1:19" ht="22.5">
      <c r="A17" s="2" t="s">
        <v>212</v>
      </c>
      <c r="C17" s="1" t="s">
        <v>39</v>
      </c>
      <c r="E17" s="1" t="s">
        <v>213</v>
      </c>
      <c r="G17" s="3">
        <v>20.5</v>
      </c>
      <c r="I17" s="3">
        <v>227850297534</v>
      </c>
      <c r="K17" s="1" t="s">
        <v>39</v>
      </c>
      <c r="M17" s="3">
        <v>227850297534</v>
      </c>
      <c r="O17" s="3">
        <v>948060653132</v>
      </c>
      <c r="Q17" s="1" t="s">
        <v>39</v>
      </c>
      <c r="S17" s="3">
        <v>948060653132</v>
      </c>
    </row>
    <row r="18" spans="1:19" ht="22.5">
      <c r="A18" s="2" t="s">
        <v>209</v>
      </c>
      <c r="C18" s="1" t="s">
        <v>39</v>
      </c>
      <c r="E18" s="1" t="s">
        <v>211</v>
      </c>
      <c r="G18" s="3">
        <v>20.5</v>
      </c>
      <c r="I18" s="3">
        <v>268993775497</v>
      </c>
      <c r="K18" s="1" t="s">
        <v>39</v>
      </c>
      <c r="M18" s="3">
        <v>268993775497</v>
      </c>
      <c r="O18" s="3">
        <v>1107095752921</v>
      </c>
      <c r="Q18" s="1" t="s">
        <v>39</v>
      </c>
      <c r="S18" s="3">
        <v>1107095752921</v>
      </c>
    </row>
    <row r="19" spans="1:19" ht="22.5">
      <c r="A19" s="2" t="s">
        <v>192</v>
      </c>
      <c r="C19" s="1" t="s">
        <v>39</v>
      </c>
      <c r="E19" s="1" t="s">
        <v>194</v>
      </c>
      <c r="G19" s="3">
        <v>16</v>
      </c>
      <c r="I19" s="3">
        <v>11171877675</v>
      </c>
      <c r="K19" s="1" t="s">
        <v>39</v>
      </c>
      <c r="M19" s="3">
        <v>11171877675</v>
      </c>
      <c r="O19" s="3">
        <v>59639220112</v>
      </c>
      <c r="Q19" s="1" t="s">
        <v>39</v>
      </c>
      <c r="S19" s="3">
        <v>59639220112</v>
      </c>
    </row>
    <row r="20" spans="1:19" ht="22.5">
      <c r="A20" s="2" t="s">
        <v>163</v>
      </c>
      <c r="C20" s="1" t="s">
        <v>39</v>
      </c>
      <c r="E20" s="1" t="s">
        <v>165</v>
      </c>
      <c r="G20" s="3">
        <v>18</v>
      </c>
      <c r="I20" s="3">
        <v>87689496141</v>
      </c>
      <c r="K20" s="1" t="s">
        <v>39</v>
      </c>
      <c r="M20" s="3">
        <v>87689496141</v>
      </c>
      <c r="O20" s="3">
        <v>309269542624</v>
      </c>
      <c r="Q20" s="1" t="s">
        <v>39</v>
      </c>
      <c r="S20" s="3">
        <v>309269542624</v>
      </c>
    </row>
    <row r="21" spans="1:19" ht="22.5">
      <c r="A21" s="2" t="s">
        <v>160</v>
      </c>
      <c r="C21" s="1" t="s">
        <v>39</v>
      </c>
      <c r="E21" s="1" t="s">
        <v>162</v>
      </c>
      <c r="G21" s="3">
        <v>18</v>
      </c>
      <c r="I21" s="3">
        <v>82298555417</v>
      </c>
      <c r="K21" s="1" t="s">
        <v>39</v>
      </c>
      <c r="M21" s="3">
        <v>82298555417</v>
      </c>
      <c r="O21" s="3">
        <v>330854529557</v>
      </c>
      <c r="Q21" s="1" t="s">
        <v>39</v>
      </c>
      <c r="S21" s="3">
        <v>330854529557</v>
      </c>
    </row>
    <row r="22" spans="1:19" ht="22.5">
      <c r="A22" s="2" t="s">
        <v>207</v>
      </c>
      <c r="C22" s="1" t="s">
        <v>39</v>
      </c>
      <c r="E22" s="1" t="s">
        <v>208</v>
      </c>
      <c r="G22" s="3">
        <v>18</v>
      </c>
      <c r="I22" s="3">
        <v>43179028767</v>
      </c>
      <c r="K22" s="1" t="s">
        <v>39</v>
      </c>
      <c r="M22" s="3">
        <v>43179028767</v>
      </c>
      <c r="O22" s="3">
        <v>165331578082</v>
      </c>
      <c r="Q22" s="1" t="s">
        <v>39</v>
      </c>
      <c r="S22" s="3">
        <v>165331578082</v>
      </c>
    </row>
    <row r="23" spans="1:19" ht="22.5">
      <c r="A23" s="2" t="s">
        <v>204</v>
      </c>
      <c r="C23" s="1" t="s">
        <v>39</v>
      </c>
      <c r="E23" s="1" t="s">
        <v>206</v>
      </c>
      <c r="G23" s="3">
        <v>18</v>
      </c>
      <c r="I23" s="3">
        <v>73359493149</v>
      </c>
      <c r="K23" s="1" t="s">
        <v>39</v>
      </c>
      <c r="M23" s="3">
        <v>73359493149</v>
      </c>
      <c r="O23" s="3">
        <v>82929215340</v>
      </c>
      <c r="Q23" s="1" t="s">
        <v>39</v>
      </c>
      <c r="S23" s="3">
        <v>82929215340</v>
      </c>
    </row>
    <row r="24" spans="1:19" ht="22.5">
      <c r="A24" s="2" t="s">
        <v>178</v>
      </c>
      <c r="C24" s="1" t="s">
        <v>39</v>
      </c>
      <c r="E24" s="1" t="s">
        <v>179</v>
      </c>
      <c r="G24" s="3">
        <v>18</v>
      </c>
      <c r="I24" s="3">
        <v>38550201879</v>
      </c>
      <c r="K24" s="1" t="s">
        <v>39</v>
      </c>
      <c r="M24" s="3">
        <v>38550201879</v>
      </c>
      <c r="O24" s="3">
        <v>170493657057</v>
      </c>
      <c r="Q24" s="1" t="s">
        <v>39</v>
      </c>
      <c r="S24" s="3">
        <v>170493657057</v>
      </c>
    </row>
    <row r="25" spans="1:19" ht="22.5">
      <c r="A25" s="2" t="s">
        <v>157</v>
      </c>
      <c r="C25" s="1" t="s">
        <v>39</v>
      </c>
      <c r="E25" s="1" t="s">
        <v>159</v>
      </c>
      <c r="G25" s="3">
        <v>18</v>
      </c>
      <c r="I25" s="3">
        <v>26737854395</v>
      </c>
      <c r="K25" s="1" t="s">
        <v>39</v>
      </c>
      <c r="M25" s="3">
        <v>26737854395</v>
      </c>
      <c r="O25" s="3">
        <v>106630948427</v>
      </c>
      <c r="Q25" s="1" t="s">
        <v>39</v>
      </c>
      <c r="S25" s="3">
        <v>106630948427</v>
      </c>
    </row>
    <row r="26" spans="1:19" ht="22.5">
      <c r="A26" s="2" t="s">
        <v>414</v>
      </c>
      <c r="C26" s="1" t="s">
        <v>39</v>
      </c>
      <c r="E26" s="1" t="s">
        <v>415</v>
      </c>
      <c r="G26" s="3">
        <v>18</v>
      </c>
      <c r="I26" s="3">
        <v>0</v>
      </c>
      <c r="K26" s="1" t="s">
        <v>39</v>
      </c>
      <c r="M26" s="3">
        <v>0</v>
      </c>
      <c r="O26" s="3">
        <v>123125170149</v>
      </c>
      <c r="Q26" s="1" t="s">
        <v>39</v>
      </c>
      <c r="S26" s="3">
        <v>123125170149</v>
      </c>
    </row>
    <row r="27" spans="1:19" ht="22.5">
      <c r="A27" s="2" t="s">
        <v>416</v>
      </c>
      <c r="C27" s="1" t="s">
        <v>39</v>
      </c>
      <c r="E27" s="1" t="s">
        <v>417</v>
      </c>
      <c r="G27" s="3">
        <v>19</v>
      </c>
      <c r="I27" s="3">
        <v>0</v>
      </c>
      <c r="K27" s="1" t="s">
        <v>39</v>
      </c>
      <c r="M27" s="3">
        <v>0</v>
      </c>
      <c r="O27" s="3">
        <v>129588298170</v>
      </c>
      <c r="Q27" s="1" t="s">
        <v>39</v>
      </c>
      <c r="S27" s="3">
        <v>129588298170</v>
      </c>
    </row>
    <row r="28" spans="1:19" ht="22.5">
      <c r="A28" s="2" t="s">
        <v>201</v>
      </c>
      <c r="C28" s="1" t="s">
        <v>39</v>
      </c>
      <c r="E28" s="1" t="s">
        <v>203</v>
      </c>
      <c r="G28" s="3">
        <v>18</v>
      </c>
      <c r="I28" s="3">
        <v>154824657533</v>
      </c>
      <c r="K28" s="1" t="s">
        <v>39</v>
      </c>
      <c r="M28" s="3">
        <v>154824657533</v>
      </c>
      <c r="O28" s="3">
        <v>592668493150</v>
      </c>
      <c r="Q28" s="1" t="s">
        <v>39</v>
      </c>
      <c r="S28" s="3">
        <v>592668493150</v>
      </c>
    </row>
    <row r="29" spans="1:19" ht="22.5">
      <c r="A29" s="2" t="s">
        <v>198</v>
      </c>
      <c r="C29" s="1" t="s">
        <v>39</v>
      </c>
      <c r="E29" s="1" t="s">
        <v>200</v>
      </c>
      <c r="G29" s="3">
        <v>18</v>
      </c>
      <c r="I29" s="3">
        <v>3081243699</v>
      </c>
      <c r="K29" s="1" t="s">
        <v>39</v>
      </c>
      <c r="M29" s="3">
        <v>3081243699</v>
      </c>
      <c r="O29" s="3">
        <v>11805420822</v>
      </c>
      <c r="Q29" s="1" t="s">
        <v>39</v>
      </c>
      <c r="S29" s="3">
        <v>11805420822</v>
      </c>
    </row>
    <row r="30" spans="1:19" ht="22.5">
      <c r="A30" s="2" t="s">
        <v>195</v>
      </c>
      <c r="C30" s="1" t="s">
        <v>39</v>
      </c>
      <c r="E30" s="1" t="s">
        <v>197</v>
      </c>
      <c r="G30" s="3">
        <v>18</v>
      </c>
      <c r="I30" s="3">
        <v>83282770849</v>
      </c>
      <c r="K30" s="1" t="s">
        <v>39</v>
      </c>
      <c r="M30" s="3">
        <v>83282770849</v>
      </c>
      <c r="O30" s="3">
        <v>345840872453</v>
      </c>
      <c r="Q30" s="1" t="s">
        <v>39</v>
      </c>
      <c r="S30" s="3">
        <v>345840872453</v>
      </c>
    </row>
    <row r="31" spans="1:19" ht="22.5">
      <c r="A31" s="2" t="s">
        <v>175</v>
      </c>
      <c r="C31" s="1" t="s">
        <v>39</v>
      </c>
      <c r="E31" s="1" t="s">
        <v>177</v>
      </c>
      <c r="G31" s="3">
        <v>18</v>
      </c>
      <c r="I31" s="3">
        <v>60990140002</v>
      </c>
      <c r="K31" s="1" t="s">
        <v>39</v>
      </c>
      <c r="M31" s="3">
        <v>60990140002</v>
      </c>
      <c r="O31" s="3">
        <v>238582852520</v>
      </c>
      <c r="Q31" s="1" t="s">
        <v>39</v>
      </c>
      <c r="S31" s="3">
        <v>238582852520</v>
      </c>
    </row>
    <row r="32" spans="1:19" ht="22.5">
      <c r="A32" s="2" t="s">
        <v>132</v>
      </c>
      <c r="C32" s="1" t="s">
        <v>39</v>
      </c>
      <c r="E32" s="1" t="s">
        <v>134</v>
      </c>
      <c r="G32" s="3">
        <v>20</v>
      </c>
      <c r="I32" s="3">
        <v>33343230804</v>
      </c>
      <c r="K32" s="1" t="s">
        <v>39</v>
      </c>
      <c r="M32" s="3">
        <v>33343230804</v>
      </c>
      <c r="O32" s="3">
        <v>134765670506</v>
      </c>
      <c r="Q32" s="1" t="s">
        <v>39</v>
      </c>
      <c r="S32" s="3">
        <v>134765670506</v>
      </c>
    </row>
    <row r="33" spans="1:19" ht="22.5">
      <c r="A33" s="2" t="s">
        <v>75</v>
      </c>
      <c r="C33" s="1" t="s">
        <v>39</v>
      </c>
      <c r="E33" s="1" t="s">
        <v>77</v>
      </c>
      <c r="G33" s="3">
        <v>18</v>
      </c>
      <c r="I33" s="3">
        <v>4796210959</v>
      </c>
      <c r="K33" s="1" t="s">
        <v>39</v>
      </c>
      <c r="M33" s="3">
        <v>4796210959</v>
      </c>
      <c r="O33" s="3">
        <v>226938915109</v>
      </c>
      <c r="Q33" s="1" t="s">
        <v>39</v>
      </c>
      <c r="S33" s="3">
        <v>226938915109</v>
      </c>
    </row>
    <row r="34" spans="1:19" ht="22.5">
      <c r="A34" s="2" t="s">
        <v>418</v>
      </c>
      <c r="C34" s="1" t="s">
        <v>39</v>
      </c>
      <c r="E34" s="1" t="s">
        <v>174</v>
      </c>
      <c r="G34" s="3">
        <v>18</v>
      </c>
      <c r="I34" s="3">
        <v>0</v>
      </c>
      <c r="K34" s="1" t="s">
        <v>39</v>
      </c>
      <c r="M34" s="3">
        <v>0</v>
      </c>
      <c r="O34" s="3">
        <v>8680264275</v>
      </c>
      <c r="Q34" s="1" t="s">
        <v>39</v>
      </c>
      <c r="S34" s="3">
        <v>8680264275</v>
      </c>
    </row>
    <row r="35" spans="1:19" ht="22.5">
      <c r="A35" s="2" t="s">
        <v>172</v>
      </c>
      <c r="C35" s="1" t="s">
        <v>39</v>
      </c>
      <c r="E35" s="1" t="s">
        <v>174</v>
      </c>
      <c r="G35" s="3">
        <v>18</v>
      </c>
      <c r="I35" s="3">
        <v>103164576135</v>
      </c>
      <c r="K35" s="1" t="s">
        <v>39</v>
      </c>
      <c r="M35" s="3">
        <v>103164576135</v>
      </c>
      <c r="O35" s="3">
        <v>436100757450</v>
      </c>
      <c r="Q35" s="1" t="s">
        <v>39</v>
      </c>
      <c r="S35" s="3">
        <v>436100757450</v>
      </c>
    </row>
    <row r="36" spans="1:19" ht="22.5">
      <c r="A36" s="2" t="s">
        <v>236</v>
      </c>
      <c r="C36" s="1" t="s">
        <v>39</v>
      </c>
      <c r="E36" s="1" t="s">
        <v>238</v>
      </c>
      <c r="G36" s="3">
        <v>17</v>
      </c>
      <c r="I36" s="3">
        <v>80558031688</v>
      </c>
      <c r="K36" s="1" t="s">
        <v>39</v>
      </c>
      <c r="M36" s="3">
        <v>80558031688</v>
      </c>
      <c r="O36" s="3">
        <v>327229061719</v>
      </c>
      <c r="Q36" s="1" t="s">
        <v>39</v>
      </c>
      <c r="S36" s="3">
        <v>327229061719</v>
      </c>
    </row>
    <row r="37" spans="1:19" ht="22.5">
      <c r="A37" s="2" t="s">
        <v>257</v>
      </c>
      <c r="C37" s="1" t="s">
        <v>39</v>
      </c>
      <c r="E37" s="1" t="s">
        <v>80</v>
      </c>
      <c r="G37" s="3">
        <v>18</v>
      </c>
      <c r="I37" s="3">
        <v>103255795522</v>
      </c>
      <c r="K37" s="1" t="s">
        <v>39</v>
      </c>
      <c r="M37" s="3">
        <v>103255795522</v>
      </c>
      <c r="O37" s="3">
        <v>103255795522</v>
      </c>
      <c r="Q37" s="1" t="s">
        <v>39</v>
      </c>
      <c r="S37" s="3">
        <v>103255795522</v>
      </c>
    </row>
    <row r="38" spans="1:19" ht="22.5">
      <c r="A38" s="2" t="s">
        <v>220</v>
      </c>
      <c r="C38" s="1" t="s">
        <v>39</v>
      </c>
      <c r="E38" s="1" t="s">
        <v>222</v>
      </c>
      <c r="G38" s="3">
        <v>15</v>
      </c>
      <c r="I38" s="3">
        <v>25464108328</v>
      </c>
      <c r="K38" s="1" t="s">
        <v>39</v>
      </c>
      <c r="M38" s="3">
        <v>25464108328</v>
      </c>
      <c r="O38" s="3">
        <v>264113827095</v>
      </c>
      <c r="Q38" s="1" t="s">
        <v>39</v>
      </c>
      <c r="S38" s="3">
        <v>264113827095</v>
      </c>
    </row>
    <row r="39" spans="1:19" ht="22.5">
      <c r="A39" s="2" t="s">
        <v>154</v>
      </c>
      <c r="C39" s="1" t="s">
        <v>39</v>
      </c>
      <c r="E39" s="1" t="s">
        <v>156</v>
      </c>
      <c r="G39" s="3">
        <v>18</v>
      </c>
      <c r="I39" s="3">
        <v>62379767886</v>
      </c>
      <c r="K39" s="1" t="s">
        <v>39</v>
      </c>
      <c r="M39" s="3">
        <v>62379767886</v>
      </c>
      <c r="O39" s="3">
        <v>232331145169</v>
      </c>
      <c r="Q39" s="1" t="s">
        <v>39</v>
      </c>
      <c r="S39" s="3">
        <v>232331145169</v>
      </c>
    </row>
    <row r="40" spans="1:19" ht="22.5">
      <c r="A40" s="2" t="s">
        <v>138</v>
      </c>
      <c r="C40" s="1" t="s">
        <v>39</v>
      </c>
      <c r="E40" s="1" t="s">
        <v>140</v>
      </c>
      <c r="G40" s="3">
        <v>18</v>
      </c>
      <c r="I40" s="3">
        <v>60992299772</v>
      </c>
      <c r="K40" s="1" t="s">
        <v>39</v>
      </c>
      <c r="M40" s="3">
        <v>60992299772</v>
      </c>
      <c r="O40" s="3">
        <v>227097369027</v>
      </c>
      <c r="Q40" s="1" t="s">
        <v>39</v>
      </c>
      <c r="S40" s="3">
        <v>227097369027</v>
      </c>
    </row>
    <row r="41" spans="1:19" ht="22.5">
      <c r="A41" s="2" t="s">
        <v>129</v>
      </c>
      <c r="C41" s="1" t="s">
        <v>39</v>
      </c>
      <c r="E41" s="1" t="s">
        <v>131</v>
      </c>
      <c r="G41" s="3">
        <v>18</v>
      </c>
      <c r="I41" s="3">
        <v>2275597865</v>
      </c>
      <c r="K41" s="1" t="s">
        <v>39</v>
      </c>
      <c r="M41" s="3">
        <v>2275597865</v>
      </c>
      <c r="O41" s="3">
        <v>22418136987</v>
      </c>
      <c r="Q41" s="1" t="s">
        <v>39</v>
      </c>
      <c r="S41" s="3">
        <v>22418136987</v>
      </c>
    </row>
    <row r="42" spans="1:19" ht="22.5">
      <c r="A42" s="2" t="s">
        <v>233</v>
      </c>
      <c r="C42" s="1" t="s">
        <v>39</v>
      </c>
      <c r="E42" s="1" t="s">
        <v>235</v>
      </c>
      <c r="G42" s="3">
        <v>17</v>
      </c>
      <c r="I42" s="3">
        <v>4628904966</v>
      </c>
      <c r="K42" s="1" t="s">
        <v>39</v>
      </c>
      <c r="M42" s="3">
        <v>4628904966</v>
      </c>
      <c r="O42" s="3">
        <v>18628923210</v>
      </c>
      <c r="Q42" s="1" t="s">
        <v>39</v>
      </c>
      <c r="S42" s="3">
        <v>18628923210</v>
      </c>
    </row>
    <row r="43" spans="1:19" ht="22.5">
      <c r="A43" s="2" t="s">
        <v>66</v>
      </c>
      <c r="C43" s="1" t="s">
        <v>39</v>
      </c>
      <c r="E43" s="1" t="s">
        <v>68</v>
      </c>
      <c r="G43" s="3">
        <v>18</v>
      </c>
      <c r="I43" s="3">
        <v>50910144062</v>
      </c>
      <c r="K43" s="1" t="s">
        <v>39</v>
      </c>
      <c r="M43" s="3">
        <v>50910144062</v>
      </c>
      <c r="O43" s="3">
        <v>166236678130</v>
      </c>
      <c r="Q43" s="1" t="s">
        <v>39</v>
      </c>
      <c r="S43" s="3">
        <v>166236678130</v>
      </c>
    </row>
    <row r="44" spans="1:19" ht="22.5">
      <c r="A44" s="2" t="s">
        <v>183</v>
      </c>
      <c r="C44" s="1" t="s">
        <v>39</v>
      </c>
      <c r="E44" s="1" t="s">
        <v>182</v>
      </c>
      <c r="G44" s="3">
        <v>18.5</v>
      </c>
      <c r="I44" s="3">
        <v>161097146846</v>
      </c>
      <c r="K44" s="1" t="s">
        <v>39</v>
      </c>
      <c r="M44" s="3">
        <v>161097146846</v>
      </c>
      <c r="O44" s="3">
        <v>616275891082</v>
      </c>
      <c r="Q44" s="1" t="s">
        <v>39</v>
      </c>
      <c r="S44" s="3">
        <v>616275891082</v>
      </c>
    </row>
    <row r="45" spans="1:19" ht="22.5">
      <c r="A45" s="2" t="s">
        <v>180</v>
      </c>
      <c r="C45" s="1" t="s">
        <v>39</v>
      </c>
      <c r="E45" s="1" t="s">
        <v>182</v>
      </c>
      <c r="G45" s="3">
        <v>18.5</v>
      </c>
      <c r="I45" s="3">
        <v>114777082713</v>
      </c>
      <c r="K45" s="1" t="s">
        <v>39</v>
      </c>
      <c r="M45" s="3">
        <v>114777082713</v>
      </c>
      <c r="O45" s="3">
        <v>430462775286</v>
      </c>
      <c r="Q45" s="1" t="s">
        <v>39</v>
      </c>
      <c r="S45" s="3">
        <v>430462775286</v>
      </c>
    </row>
    <row r="46" spans="1:19" ht="22.5">
      <c r="A46" s="2" t="s">
        <v>69</v>
      </c>
      <c r="C46" s="1" t="s">
        <v>39</v>
      </c>
      <c r="E46" s="1" t="s">
        <v>71</v>
      </c>
      <c r="G46" s="3">
        <v>18</v>
      </c>
      <c r="I46" s="3">
        <v>126603178698</v>
      </c>
      <c r="K46" s="1" t="s">
        <v>39</v>
      </c>
      <c r="M46" s="3">
        <v>126603178698</v>
      </c>
      <c r="O46" s="3">
        <v>496342617921</v>
      </c>
      <c r="Q46" s="1" t="s">
        <v>39</v>
      </c>
      <c r="S46" s="3">
        <v>496342617921</v>
      </c>
    </row>
    <row r="47" spans="1:19" ht="22.5">
      <c r="A47" s="2" t="s">
        <v>135</v>
      </c>
      <c r="C47" s="1" t="s">
        <v>39</v>
      </c>
      <c r="E47" s="1" t="s">
        <v>137</v>
      </c>
      <c r="G47" s="3">
        <v>18</v>
      </c>
      <c r="I47" s="3">
        <v>113457111185</v>
      </c>
      <c r="K47" s="1" t="s">
        <v>39</v>
      </c>
      <c r="M47" s="3">
        <v>113457111185</v>
      </c>
      <c r="O47" s="3">
        <v>444268830492</v>
      </c>
      <c r="Q47" s="1" t="s">
        <v>39</v>
      </c>
      <c r="S47" s="3">
        <v>444268830492</v>
      </c>
    </row>
    <row r="48" spans="1:19" ht="22.5">
      <c r="A48" s="2" t="s">
        <v>81</v>
      </c>
      <c r="C48" s="1" t="s">
        <v>39</v>
      </c>
      <c r="E48" s="1" t="s">
        <v>83</v>
      </c>
      <c r="G48" s="3">
        <v>20</v>
      </c>
      <c r="I48" s="3">
        <v>65162382637</v>
      </c>
      <c r="K48" s="1" t="s">
        <v>39</v>
      </c>
      <c r="M48" s="3">
        <v>65162382637</v>
      </c>
      <c r="O48" s="3">
        <v>262425633469</v>
      </c>
      <c r="Q48" s="1" t="s">
        <v>39</v>
      </c>
      <c r="S48" s="3">
        <v>262425633469</v>
      </c>
    </row>
    <row r="49" spans="1:19" ht="22.5">
      <c r="A49" s="2" t="s">
        <v>232</v>
      </c>
      <c r="C49" s="1" t="s">
        <v>39</v>
      </c>
      <c r="E49" s="1" t="s">
        <v>83</v>
      </c>
      <c r="G49" s="3">
        <v>18</v>
      </c>
      <c r="I49" s="3">
        <v>1830633067</v>
      </c>
      <c r="K49" s="1" t="s">
        <v>39</v>
      </c>
      <c r="M49" s="3">
        <v>1830633067</v>
      </c>
      <c r="O49" s="3">
        <v>7560648960</v>
      </c>
      <c r="Q49" s="1" t="s">
        <v>39</v>
      </c>
      <c r="S49" s="3">
        <v>7560648960</v>
      </c>
    </row>
    <row r="50" spans="1:19" ht="22.5">
      <c r="A50" s="2" t="s">
        <v>229</v>
      </c>
      <c r="C50" s="1" t="s">
        <v>39</v>
      </c>
      <c r="E50" s="1" t="s">
        <v>231</v>
      </c>
      <c r="G50" s="3">
        <v>18</v>
      </c>
      <c r="I50" s="3">
        <v>2426254400</v>
      </c>
      <c r="K50" s="1" t="s">
        <v>39</v>
      </c>
      <c r="M50" s="3">
        <v>2426254400</v>
      </c>
      <c r="O50" s="3">
        <v>10256593612</v>
      </c>
      <c r="Q50" s="1" t="s">
        <v>39</v>
      </c>
      <c r="S50" s="3">
        <v>10256593612</v>
      </c>
    </row>
    <row r="51" spans="1:19" ht="22.5">
      <c r="A51" s="2" t="s">
        <v>226</v>
      </c>
      <c r="C51" s="1" t="s">
        <v>39</v>
      </c>
      <c r="E51" s="1" t="s">
        <v>228</v>
      </c>
      <c r="G51" s="3">
        <v>18</v>
      </c>
      <c r="I51" s="3">
        <v>1726095512</v>
      </c>
      <c r="K51" s="1" t="s">
        <v>39</v>
      </c>
      <c r="M51" s="3">
        <v>1726095512</v>
      </c>
      <c r="O51" s="3">
        <v>7478168454</v>
      </c>
      <c r="Q51" s="1" t="s">
        <v>39</v>
      </c>
      <c r="S51" s="3">
        <v>7478168454</v>
      </c>
    </row>
    <row r="52" spans="1:19" ht="22.5">
      <c r="A52" s="2" t="s">
        <v>419</v>
      </c>
      <c r="C52" s="1" t="s">
        <v>39</v>
      </c>
      <c r="E52" s="1" t="s">
        <v>420</v>
      </c>
      <c r="G52" s="3">
        <v>17</v>
      </c>
      <c r="I52" s="3">
        <v>0</v>
      </c>
      <c r="K52" s="1" t="s">
        <v>39</v>
      </c>
      <c r="M52" s="3">
        <v>0</v>
      </c>
      <c r="O52" s="3">
        <v>37919768878</v>
      </c>
      <c r="Q52" s="1" t="s">
        <v>39</v>
      </c>
      <c r="S52" s="3">
        <v>37919768878</v>
      </c>
    </row>
    <row r="53" spans="1:19" ht="22.5">
      <c r="A53" s="2" t="s">
        <v>421</v>
      </c>
      <c r="C53" s="1" t="s">
        <v>39</v>
      </c>
      <c r="E53" s="1" t="s">
        <v>391</v>
      </c>
      <c r="G53" s="3">
        <v>17</v>
      </c>
      <c r="I53" s="3">
        <v>0</v>
      </c>
      <c r="K53" s="1" t="s">
        <v>39</v>
      </c>
      <c r="M53" s="3">
        <v>0</v>
      </c>
      <c r="O53" s="3">
        <v>293577386691</v>
      </c>
      <c r="Q53" s="1" t="s">
        <v>39</v>
      </c>
      <c r="S53" s="3">
        <v>293577386691</v>
      </c>
    </row>
    <row r="54" spans="1:19" ht="22.5">
      <c r="A54" s="2" t="s">
        <v>78</v>
      </c>
      <c r="C54" s="1" t="s">
        <v>39</v>
      </c>
      <c r="E54" s="1" t="s">
        <v>80</v>
      </c>
      <c r="G54" s="3">
        <v>18</v>
      </c>
      <c r="I54" s="3">
        <v>75094659073</v>
      </c>
      <c r="K54" s="1" t="s">
        <v>39</v>
      </c>
      <c r="M54" s="3">
        <v>75094659073</v>
      </c>
      <c r="O54" s="3">
        <v>297039895336</v>
      </c>
      <c r="Q54" s="1" t="s">
        <v>39</v>
      </c>
      <c r="S54" s="3">
        <v>297039895336</v>
      </c>
    </row>
    <row r="55" spans="1:19" ht="22.5">
      <c r="A55" s="2" t="s">
        <v>150</v>
      </c>
      <c r="C55" s="1" t="s">
        <v>39</v>
      </c>
      <c r="E55" s="1" t="s">
        <v>149</v>
      </c>
      <c r="G55" s="3">
        <v>20</v>
      </c>
      <c r="I55" s="3">
        <v>33615514853</v>
      </c>
      <c r="K55" s="1" t="s">
        <v>39</v>
      </c>
      <c r="M55" s="3">
        <v>33615514853</v>
      </c>
      <c r="O55" s="3">
        <v>132256323424</v>
      </c>
      <c r="Q55" s="1" t="s">
        <v>39</v>
      </c>
      <c r="S55" s="3">
        <v>132256323424</v>
      </c>
    </row>
    <row r="56" spans="1:19" ht="22.5">
      <c r="A56" s="2" t="s">
        <v>147</v>
      </c>
      <c r="C56" s="1" t="s">
        <v>39</v>
      </c>
      <c r="E56" s="1" t="s">
        <v>149</v>
      </c>
      <c r="G56" s="3">
        <v>20</v>
      </c>
      <c r="I56" s="3">
        <v>87056872094</v>
      </c>
      <c r="K56" s="1" t="s">
        <v>39</v>
      </c>
      <c r="M56" s="3">
        <v>87056872094</v>
      </c>
      <c r="O56" s="3">
        <v>342515111935</v>
      </c>
      <c r="Q56" s="1" t="s">
        <v>39</v>
      </c>
      <c r="S56" s="3">
        <v>342515111935</v>
      </c>
    </row>
    <row r="57" spans="1:19" ht="22.5">
      <c r="A57" s="2" t="s">
        <v>223</v>
      </c>
      <c r="C57" s="1" t="s">
        <v>39</v>
      </c>
      <c r="E57" s="1" t="s">
        <v>225</v>
      </c>
      <c r="G57" s="3">
        <v>18</v>
      </c>
      <c r="I57" s="3">
        <v>217368493</v>
      </c>
      <c r="K57" s="1" t="s">
        <v>39</v>
      </c>
      <c r="M57" s="3">
        <v>217368493</v>
      </c>
      <c r="O57" s="3">
        <v>876462569</v>
      </c>
      <c r="Q57" s="1" t="s">
        <v>39</v>
      </c>
      <c r="S57" s="3">
        <v>876462569</v>
      </c>
    </row>
    <row r="58" spans="1:19" ht="22.5">
      <c r="A58" s="2" t="s">
        <v>422</v>
      </c>
      <c r="C58" s="1" t="s">
        <v>39</v>
      </c>
      <c r="E58" s="1" t="s">
        <v>362</v>
      </c>
      <c r="G58" s="3">
        <v>17</v>
      </c>
      <c r="I58" s="3">
        <v>0</v>
      </c>
      <c r="K58" s="1" t="s">
        <v>39</v>
      </c>
      <c r="M58" s="3">
        <v>0</v>
      </c>
      <c r="O58" s="3">
        <v>185102520603</v>
      </c>
      <c r="Q58" s="1" t="s">
        <v>39</v>
      </c>
      <c r="S58" s="3">
        <v>185102520603</v>
      </c>
    </row>
    <row r="59" spans="1:19" ht="22.5">
      <c r="A59" s="2" t="s">
        <v>171</v>
      </c>
      <c r="C59" s="1" t="s">
        <v>39</v>
      </c>
      <c r="E59" s="1" t="s">
        <v>98</v>
      </c>
      <c r="G59" s="3">
        <v>18</v>
      </c>
      <c r="I59" s="3">
        <v>44922148684</v>
      </c>
      <c r="K59" s="1" t="s">
        <v>39</v>
      </c>
      <c r="M59" s="3">
        <v>44922148684</v>
      </c>
      <c r="O59" s="3">
        <v>178079738578</v>
      </c>
      <c r="Q59" s="1" t="s">
        <v>39</v>
      </c>
      <c r="S59" s="3">
        <v>178079738578</v>
      </c>
    </row>
    <row r="60" spans="1:19" ht="22.5">
      <c r="A60" s="2" t="s">
        <v>169</v>
      </c>
      <c r="C60" s="1" t="s">
        <v>39</v>
      </c>
      <c r="E60" s="1" t="s">
        <v>98</v>
      </c>
      <c r="G60" s="3">
        <v>18</v>
      </c>
      <c r="I60" s="3">
        <v>52172734862</v>
      </c>
      <c r="K60" s="1" t="s">
        <v>39</v>
      </c>
      <c r="M60" s="3">
        <v>52172734862</v>
      </c>
      <c r="O60" s="3">
        <v>229272329420</v>
      </c>
      <c r="Q60" s="1" t="s">
        <v>39</v>
      </c>
      <c r="S60" s="3">
        <v>229272329420</v>
      </c>
    </row>
    <row r="61" spans="1:19" ht="22.5">
      <c r="A61" s="2" t="s">
        <v>144</v>
      </c>
      <c r="C61" s="1" t="s">
        <v>39</v>
      </c>
      <c r="E61" s="1" t="s">
        <v>146</v>
      </c>
      <c r="G61" s="3">
        <v>18</v>
      </c>
      <c r="I61" s="3">
        <v>49748062675</v>
      </c>
      <c r="K61" s="1" t="s">
        <v>39</v>
      </c>
      <c r="M61" s="3">
        <v>49748062675</v>
      </c>
      <c r="O61" s="3">
        <v>200927534385</v>
      </c>
      <c r="Q61" s="1" t="s">
        <v>39</v>
      </c>
      <c r="S61" s="3">
        <v>200927534385</v>
      </c>
    </row>
    <row r="62" spans="1:19" ht="22.5">
      <c r="A62" s="2" t="s">
        <v>151</v>
      </c>
      <c r="C62" s="1" t="s">
        <v>39</v>
      </c>
      <c r="E62" s="1" t="s">
        <v>153</v>
      </c>
      <c r="G62" s="3">
        <v>21</v>
      </c>
      <c r="I62" s="3">
        <v>24949453825</v>
      </c>
      <c r="K62" s="1" t="s">
        <v>39</v>
      </c>
      <c r="M62" s="3">
        <v>24949453825</v>
      </c>
      <c r="O62" s="3">
        <v>99043024553</v>
      </c>
      <c r="Q62" s="1" t="s">
        <v>39</v>
      </c>
      <c r="S62" s="3">
        <v>99043024553</v>
      </c>
    </row>
    <row r="63" spans="1:19" ht="22.5">
      <c r="A63" s="2" t="s">
        <v>72</v>
      </c>
      <c r="C63" s="1" t="s">
        <v>39</v>
      </c>
      <c r="E63" s="1" t="s">
        <v>74</v>
      </c>
      <c r="G63" s="3">
        <v>18</v>
      </c>
      <c r="I63" s="3">
        <v>52644774562</v>
      </c>
      <c r="K63" s="1" t="s">
        <v>39</v>
      </c>
      <c r="M63" s="3">
        <v>52644774562</v>
      </c>
      <c r="O63" s="3">
        <v>206849034636</v>
      </c>
      <c r="Q63" s="1" t="s">
        <v>39</v>
      </c>
      <c r="S63" s="3">
        <v>206849034636</v>
      </c>
    </row>
    <row r="64" spans="1:19" ht="22.5">
      <c r="A64" s="2" t="s">
        <v>468</v>
      </c>
      <c r="E64" s="1" t="s">
        <v>348</v>
      </c>
      <c r="I64" s="1">
        <v>0</v>
      </c>
      <c r="M64" s="1">
        <v>0</v>
      </c>
      <c r="O64" s="3">
        <v>2920492164</v>
      </c>
      <c r="S64" s="3">
        <v>2920492164</v>
      </c>
    </row>
    <row r="65" spans="1:19" ht="22.5">
      <c r="A65" s="2" t="s">
        <v>469</v>
      </c>
      <c r="I65" s="3">
        <v>376712</v>
      </c>
      <c r="M65" s="3">
        <v>376712</v>
      </c>
      <c r="O65" s="3">
        <v>43713156603</v>
      </c>
      <c r="S65" s="3">
        <v>43713156603</v>
      </c>
    </row>
    <row r="66" spans="1:19" ht="22.5">
      <c r="A66" s="2" t="s">
        <v>470</v>
      </c>
      <c r="I66" s="3">
        <v>13294117650</v>
      </c>
      <c r="M66" s="3">
        <v>13294117650</v>
      </c>
      <c r="O66" s="3">
        <v>52733333345</v>
      </c>
      <c r="S66" s="3">
        <v>52733333345</v>
      </c>
    </row>
    <row r="67" spans="1:19" ht="22.5">
      <c r="A67" s="2" t="s">
        <v>471</v>
      </c>
      <c r="E67" s="1" t="s">
        <v>59</v>
      </c>
      <c r="I67" s="1">
        <v>0</v>
      </c>
      <c r="M67" s="1">
        <v>0</v>
      </c>
      <c r="O67" s="3">
        <v>380000000000</v>
      </c>
      <c r="S67" s="3">
        <v>380000000000</v>
      </c>
    </row>
    <row r="68" spans="1:19" ht="22.5">
      <c r="A68" s="2" t="s">
        <v>472</v>
      </c>
      <c r="E68" s="1" t="s">
        <v>62</v>
      </c>
      <c r="I68" s="1">
        <v>0</v>
      </c>
      <c r="M68" s="1">
        <v>0</v>
      </c>
      <c r="O68" s="3">
        <v>540000000000</v>
      </c>
      <c r="S68" s="3">
        <v>540000000000</v>
      </c>
    </row>
    <row r="69" spans="1:19" ht="22.5">
      <c r="A69" s="2" t="s">
        <v>318</v>
      </c>
      <c r="C69" s="3">
        <v>1</v>
      </c>
      <c r="E69" s="1" t="s">
        <v>39</v>
      </c>
      <c r="G69" s="3">
        <v>0</v>
      </c>
      <c r="I69" s="3">
        <v>136604</v>
      </c>
      <c r="K69" s="3">
        <v>0</v>
      </c>
      <c r="M69" s="3">
        <v>136604</v>
      </c>
      <c r="O69" s="3">
        <v>9522925790</v>
      </c>
      <c r="Q69" s="3">
        <v>0</v>
      </c>
      <c r="S69" s="3">
        <v>9522925790</v>
      </c>
    </row>
    <row r="70" spans="1:19" ht="22.5">
      <c r="A70" s="2" t="s">
        <v>322</v>
      </c>
      <c r="C70" s="3">
        <v>1</v>
      </c>
      <c r="E70" s="1" t="s">
        <v>39</v>
      </c>
      <c r="G70" s="3">
        <v>0</v>
      </c>
      <c r="I70" s="3">
        <v>92860930339</v>
      </c>
      <c r="K70" s="3">
        <v>0</v>
      </c>
      <c r="M70" s="3">
        <v>92860930339</v>
      </c>
      <c r="O70" s="3">
        <v>273687832728</v>
      </c>
      <c r="Q70" s="3">
        <v>0</v>
      </c>
      <c r="S70" s="3">
        <v>273687832728</v>
      </c>
    </row>
    <row r="71" spans="1:19" ht="22.5">
      <c r="A71" s="2" t="s">
        <v>325</v>
      </c>
      <c r="C71" s="3">
        <v>17</v>
      </c>
      <c r="E71" s="1" t="s">
        <v>39</v>
      </c>
      <c r="G71" s="3">
        <v>0</v>
      </c>
      <c r="I71" s="3">
        <v>73685798</v>
      </c>
      <c r="K71" s="3">
        <v>0</v>
      </c>
      <c r="M71" s="3">
        <v>73685798</v>
      </c>
      <c r="O71" s="3">
        <v>122299051490</v>
      </c>
      <c r="Q71" s="3">
        <v>0</v>
      </c>
      <c r="S71" s="3">
        <v>122299051490</v>
      </c>
    </row>
    <row r="72" spans="1:19" ht="22.5">
      <c r="A72" s="2" t="s">
        <v>325</v>
      </c>
      <c r="C72" s="3">
        <v>13</v>
      </c>
      <c r="E72" s="1" t="s">
        <v>39</v>
      </c>
      <c r="G72" s="3">
        <v>28.5</v>
      </c>
      <c r="I72" s="3">
        <v>0</v>
      </c>
      <c r="K72" s="3">
        <v>0</v>
      </c>
      <c r="M72" s="3">
        <v>0</v>
      </c>
      <c r="O72" s="3">
        <v>27419960242</v>
      </c>
      <c r="Q72" s="3">
        <v>0</v>
      </c>
      <c r="S72" s="3">
        <v>27419960242</v>
      </c>
    </row>
    <row r="73" spans="1:19" ht="22.5">
      <c r="A73" s="2" t="s">
        <v>325</v>
      </c>
      <c r="C73" s="3">
        <v>13</v>
      </c>
      <c r="E73" s="1" t="s">
        <v>39</v>
      </c>
      <c r="G73" s="3">
        <v>28.5</v>
      </c>
      <c r="I73" s="3">
        <v>0</v>
      </c>
      <c r="K73" s="3">
        <v>0</v>
      </c>
      <c r="M73" s="3">
        <v>0</v>
      </c>
      <c r="O73" s="3">
        <v>79890410992</v>
      </c>
      <c r="Q73" s="3">
        <v>0</v>
      </c>
      <c r="S73" s="3">
        <v>79890410992</v>
      </c>
    </row>
    <row r="74" spans="1:19" ht="22.5">
      <c r="A74" s="2" t="s">
        <v>333</v>
      </c>
      <c r="C74" s="3">
        <v>1</v>
      </c>
      <c r="E74" s="1" t="s">
        <v>39</v>
      </c>
      <c r="G74" s="3">
        <v>18</v>
      </c>
      <c r="I74" s="3">
        <v>0</v>
      </c>
      <c r="K74" s="3">
        <v>0</v>
      </c>
      <c r="M74" s="3">
        <v>0</v>
      </c>
      <c r="O74" s="3">
        <v>71013698656</v>
      </c>
      <c r="Q74" s="3">
        <v>0</v>
      </c>
      <c r="S74" s="3">
        <v>71013698656</v>
      </c>
    </row>
    <row r="75" spans="1:19" ht="22.5">
      <c r="A75" s="2" t="s">
        <v>328</v>
      </c>
      <c r="C75" s="3">
        <v>1</v>
      </c>
      <c r="E75" s="1" t="s">
        <v>39</v>
      </c>
      <c r="G75" s="3">
        <v>18</v>
      </c>
      <c r="I75" s="3">
        <v>29589041122</v>
      </c>
      <c r="K75" s="3">
        <v>0</v>
      </c>
      <c r="M75" s="3">
        <v>29603625785</v>
      </c>
      <c r="O75" s="3">
        <v>118356164410</v>
      </c>
      <c r="Q75" s="3">
        <v>0</v>
      </c>
      <c r="S75" s="3">
        <v>118356164410</v>
      </c>
    </row>
    <row r="76" spans="1:19" ht="22.5">
      <c r="A76" s="2" t="s">
        <v>328</v>
      </c>
      <c r="C76" s="3">
        <v>1</v>
      </c>
      <c r="E76" s="1" t="s">
        <v>39</v>
      </c>
      <c r="G76" s="3">
        <v>0</v>
      </c>
      <c r="I76" s="3">
        <v>2611243</v>
      </c>
      <c r="K76" s="3">
        <v>0</v>
      </c>
      <c r="M76" s="3">
        <v>2611243</v>
      </c>
      <c r="O76" s="3">
        <v>3746573</v>
      </c>
      <c r="Q76" s="3">
        <v>0</v>
      </c>
      <c r="S76" s="3">
        <v>3746573</v>
      </c>
    </row>
    <row r="77" spans="1:19" ht="22.5">
      <c r="A77" s="2" t="s">
        <v>333</v>
      </c>
      <c r="C77" s="3">
        <v>1</v>
      </c>
      <c r="E77" s="1" t="s">
        <v>39</v>
      </c>
      <c r="G77" s="3">
        <v>18</v>
      </c>
      <c r="I77" s="3">
        <v>44383561668</v>
      </c>
      <c r="K77" s="3">
        <v>0</v>
      </c>
      <c r="M77" s="3">
        <v>44405438663</v>
      </c>
      <c r="O77" s="3">
        <v>177534246600</v>
      </c>
      <c r="Q77" s="3">
        <v>0</v>
      </c>
      <c r="S77" s="3">
        <v>177534246600</v>
      </c>
    </row>
    <row r="78" spans="1:19" ht="22.5">
      <c r="A78" s="2" t="s">
        <v>328</v>
      </c>
      <c r="C78" s="3">
        <v>1</v>
      </c>
      <c r="E78" s="1" t="s">
        <v>39</v>
      </c>
      <c r="G78" s="3">
        <v>18</v>
      </c>
      <c r="I78" s="3">
        <v>44383561668</v>
      </c>
      <c r="K78" s="3">
        <v>0</v>
      </c>
      <c r="M78" s="3">
        <v>44405438663</v>
      </c>
      <c r="O78" s="3">
        <v>177534246600</v>
      </c>
      <c r="Q78" s="3">
        <v>0</v>
      </c>
      <c r="S78" s="3">
        <v>177534246600</v>
      </c>
    </row>
    <row r="79" spans="1:19" ht="22.5">
      <c r="A79" s="2" t="s">
        <v>338</v>
      </c>
      <c r="C79" s="3">
        <v>1</v>
      </c>
      <c r="E79" s="1" t="s">
        <v>39</v>
      </c>
      <c r="G79" s="3">
        <v>18</v>
      </c>
      <c r="I79" s="3">
        <v>59178082214</v>
      </c>
      <c r="K79" s="3">
        <v>0</v>
      </c>
      <c r="M79" s="3">
        <v>59207251541</v>
      </c>
      <c r="O79" s="3">
        <v>236712328790</v>
      </c>
      <c r="Q79" s="3">
        <v>0</v>
      </c>
      <c r="S79" s="3">
        <v>236712328790</v>
      </c>
    </row>
    <row r="80" spans="1:19" ht="22.5">
      <c r="A80" s="2" t="s">
        <v>341</v>
      </c>
      <c r="C80" s="3">
        <v>1</v>
      </c>
      <c r="E80" s="1" t="s">
        <v>39</v>
      </c>
      <c r="G80" s="3">
        <v>18</v>
      </c>
      <c r="I80" s="3">
        <v>59178082214</v>
      </c>
      <c r="K80" s="3">
        <v>0</v>
      </c>
      <c r="M80" s="3">
        <v>59207251541</v>
      </c>
      <c r="O80" s="3">
        <v>236712328790</v>
      </c>
      <c r="Q80" s="3">
        <v>0</v>
      </c>
      <c r="S80" s="3">
        <v>236712328790</v>
      </c>
    </row>
    <row r="81" spans="1:19" ht="22.5">
      <c r="A81" s="2" t="s">
        <v>375</v>
      </c>
      <c r="C81" s="3">
        <v>30</v>
      </c>
      <c r="E81" s="1" t="s">
        <v>39</v>
      </c>
      <c r="G81" s="3">
        <v>26</v>
      </c>
      <c r="I81" s="3">
        <v>0</v>
      </c>
      <c r="K81" s="3">
        <v>0</v>
      </c>
      <c r="M81" s="3">
        <v>0</v>
      </c>
      <c r="O81" s="3">
        <v>102575342466</v>
      </c>
      <c r="Q81" s="3">
        <v>0</v>
      </c>
      <c r="S81" s="3">
        <v>102575342466</v>
      </c>
    </row>
    <row r="82" spans="1:19" ht="22.5">
      <c r="A82" s="2" t="s">
        <v>325</v>
      </c>
      <c r="C82" s="3">
        <v>30</v>
      </c>
      <c r="E82" s="1" t="s">
        <v>39</v>
      </c>
      <c r="G82" s="3">
        <v>28.5</v>
      </c>
      <c r="I82" s="3">
        <v>223698630137</v>
      </c>
      <c r="K82" s="3">
        <v>0</v>
      </c>
      <c r="M82" s="3">
        <v>223698630137</v>
      </c>
      <c r="O82" s="3">
        <v>669452054791</v>
      </c>
      <c r="Q82" s="3">
        <v>0</v>
      </c>
      <c r="S82" s="3">
        <v>669452054791</v>
      </c>
    </row>
    <row r="83" spans="1:19" ht="22.5">
      <c r="A83" s="2" t="s">
        <v>349</v>
      </c>
      <c r="C83" s="3">
        <v>30</v>
      </c>
      <c r="E83" s="1" t="s">
        <v>39</v>
      </c>
      <c r="G83" s="3">
        <v>26.8</v>
      </c>
      <c r="I83" s="3">
        <v>190951452038</v>
      </c>
      <c r="K83" s="3">
        <v>0</v>
      </c>
      <c r="M83" s="3">
        <v>190951452038</v>
      </c>
      <c r="O83" s="3">
        <v>827816109551</v>
      </c>
      <c r="Q83" s="3">
        <v>0</v>
      </c>
      <c r="S83" s="3">
        <v>827816109551</v>
      </c>
    </row>
    <row r="84" spans="1:19" ht="22.5">
      <c r="A84" s="2" t="s">
        <v>375</v>
      </c>
      <c r="C84" s="3">
        <v>30</v>
      </c>
      <c r="E84" s="1" t="s">
        <v>39</v>
      </c>
      <c r="G84" s="3">
        <v>26</v>
      </c>
      <c r="I84" s="3">
        <v>0</v>
      </c>
      <c r="K84" s="3">
        <v>0</v>
      </c>
      <c r="M84" s="3">
        <v>0</v>
      </c>
      <c r="O84" s="3">
        <v>174520547945</v>
      </c>
      <c r="Q84" s="3">
        <v>0</v>
      </c>
      <c r="S84" s="3">
        <v>174520547945</v>
      </c>
    </row>
    <row r="85" spans="1:19" ht="22.5">
      <c r="A85" s="2" t="s">
        <v>423</v>
      </c>
      <c r="C85" s="3">
        <v>7</v>
      </c>
      <c r="E85" s="1" t="s">
        <v>39</v>
      </c>
      <c r="G85" s="3">
        <v>26.8</v>
      </c>
      <c r="I85" s="3">
        <v>0</v>
      </c>
      <c r="K85" s="3">
        <v>0</v>
      </c>
      <c r="M85" s="3">
        <v>0</v>
      </c>
      <c r="O85" s="3">
        <v>117534246574</v>
      </c>
      <c r="Q85" s="3">
        <v>0</v>
      </c>
      <c r="S85" s="3">
        <v>117534246574</v>
      </c>
    </row>
    <row r="86" spans="1:19" ht="22.5">
      <c r="A86" s="2" t="s">
        <v>325</v>
      </c>
      <c r="C86" s="3">
        <v>7</v>
      </c>
      <c r="E86" s="1" t="s">
        <v>39</v>
      </c>
      <c r="G86" s="3">
        <v>28.5</v>
      </c>
      <c r="I86" s="3">
        <v>108013698631</v>
      </c>
      <c r="K86" s="3">
        <v>0</v>
      </c>
      <c r="M86" s="3">
        <v>108415510614</v>
      </c>
      <c r="O86" s="3">
        <v>301712328748</v>
      </c>
      <c r="Q86" s="3">
        <v>34999170</v>
      </c>
      <c r="S86" s="3">
        <v>301677329578</v>
      </c>
    </row>
    <row r="87" spans="1:19" ht="22.5">
      <c r="A87" s="2" t="s">
        <v>352</v>
      </c>
      <c r="C87" s="3">
        <v>30</v>
      </c>
      <c r="E87" s="1" t="s">
        <v>39</v>
      </c>
      <c r="G87" s="3">
        <v>0</v>
      </c>
      <c r="I87" s="3">
        <v>343033</v>
      </c>
      <c r="K87" s="3">
        <v>0</v>
      </c>
      <c r="M87" s="3">
        <v>343033</v>
      </c>
      <c r="O87" s="3">
        <v>9666089494</v>
      </c>
      <c r="Q87" s="3">
        <v>0</v>
      </c>
      <c r="S87" s="3">
        <v>9666089494</v>
      </c>
    </row>
    <row r="88" spans="1:19" ht="22.5">
      <c r="A88" s="2" t="s">
        <v>355</v>
      </c>
      <c r="C88" s="3">
        <v>30</v>
      </c>
      <c r="E88" s="1" t="s">
        <v>39</v>
      </c>
      <c r="G88" s="3">
        <v>29</v>
      </c>
      <c r="I88" s="3">
        <v>-3630136964</v>
      </c>
      <c r="K88" s="3">
        <v>0</v>
      </c>
      <c r="M88" s="3">
        <v>-3630136964</v>
      </c>
      <c r="O88" s="3">
        <v>181369862994</v>
      </c>
      <c r="Q88" s="3">
        <v>0</v>
      </c>
      <c r="S88" s="3">
        <v>181369862994</v>
      </c>
    </row>
    <row r="89" spans="1:19" ht="22.5">
      <c r="A89" s="2" t="s">
        <v>352</v>
      </c>
      <c r="C89" s="3">
        <v>30</v>
      </c>
      <c r="E89" s="1" t="s">
        <v>39</v>
      </c>
      <c r="G89" s="3">
        <v>29</v>
      </c>
      <c r="I89" s="3">
        <v>49808219189</v>
      </c>
      <c r="K89" s="3">
        <v>0</v>
      </c>
      <c r="M89" s="3">
        <v>49808219189</v>
      </c>
      <c r="O89" s="3">
        <v>151635616433</v>
      </c>
      <c r="Q89" s="3">
        <v>0</v>
      </c>
      <c r="S89" s="3">
        <v>151635616433</v>
      </c>
    </row>
    <row r="90" spans="1:19" ht="22.5">
      <c r="A90" s="2" t="s">
        <v>352</v>
      </c>
      <c r="C90" s="3">
        <v>30</v>
      </c>
      <c r="E90" s="1" t="s">
        <v>39</v>
      </c>
      <c r="G90" s="3">
        <v>29</v>
      </c>
      <c r="I90" s="3">
        <v>33205479460</v>
      </c>
      <c r="K90" s="3">
        <v>0</v>
      </c>
      <c r="M90" s="3">
        <v>33205479460</v>
      </c>
      <c r="O90" s="3">
        <v>86986301363</v>
      </c>
      <c r="Q90" s="3">
        <v>0</v>
      </c>
      <c r="S90" s="3">
        <v>86986301363</v>
      </c>
    </row>
    <row r="91" spans="1:19" ht="22.5">
      <c r="A91" s="2" t="s">
        <v>349</v>
      </c>
      <c r="C91" s="3">
        <v>30</v>
      </c>
      <c r="E91" s="1" t="s">
        <v>39</v>
      </c>
      <c r="G91" s="3">
        <v>26.8</v>
      </c>
      <c r="I91" s="3">
        <v>89161643822</v>
      </c>
      <c r="K91" s="3">
        <v>0</v>
      </c>
      <c r="M91" s="3">
        <v>89161643822</v>
      </c>
      <c r="O91" s="3">
        <v>186038356148</v>
      </c>
      <c r="Q91" s="3">
        <v>0</v>
      </c>
      <c r="S91" s="3">
        <v>186038356148</v>
      </c>
    </row>
    <row r="92" spans="1:19" ht="22.5">
      <c r="A92" s="2" t="s">
        <v>349</v>
      </c>
      <c r="C92" s="3">
        <v>30</v>
      </c>
      <c r="E92" s="1" t="s">
        <v>39</v>
      </c>
      <c r="G92" s="3">
        <v>26.8</v>
      </c>
      <c r="I92" s="3">
        <v>111452054791</v>
      </c>
      <c r="K92" s="3">
        <v>0</v>
      </c>
      <c r="M92" s="3">
        <v>111452054791</v>
      </c>
      <c r="O92" s="3">
        <v>218301369841</v>
      </c>
      <c r="Q92" s="3">
        <v>0</v>
      </c>
      <c r="S92" s="3">
        <v>218301369841</v>
      </c>
    </row>
    <row r="93" spans="1:19" ht="22.5">
      <c r="A93" s="2" t="s">
        <v>349</v>
      </c>
      <c r="C93" s="3">
        <v>2</v>
      </c>
      <c r="E93" s="1" t="s">
        <v>39</v>
      </c>
      <c r="G93" s="3">
        <v>26.8</v>
      </c>
      <c r="I93" s="3">
        <v>114904109585</v>
      </c>
      <c r="K93" s="3">
        <v>11670544</v>
      </c>
      <c r="M93" s="3">
        <v>114892439041</v>
      </c>
      <c r="O93" s="3">
        <v>214630136965</v>
      </c>
      <c r="Q93" s="3">
        <v>153543859</v>
      </c>
      <c r="S93" s="3">
        <v>214476593106</v>
      </c>
    </row>
    <row r="94" spans="1:19" ht="22.5">
      <c r="A94" s="2" t="s">
        <v>352</v>
      </c>
      <c r="C94" s="3">
        <v>3</v>
      </c>
      <c r="E94" s="1" t="s">
        <v>39</v>
      </c>
      <c r="G94" s="3">
        <v>29</v>
      </c>
      <c r="I94" s="3">
        <v>54246575353</v>
      </c>
      <c r="K94" s="3">
        <v>0</v>
      </c>
      <c r="M94" s="3">
        <v>54383461487</v>
      </c>
      <c r="O94" s="3">
        <v>114945205477</v>
      </c>
      <c r="Q94" s="3">
        <v>0</v>
      </c>
      <c r="S94" s="3">
        <v>114945205477</v>
      </c>
    </row>
    <row r="95" spans="1:19" ht="22.5">
      <c r="A95" s="2" t="s">
        <v>352</v>
      </c>
      <c r="C95" s="3">
        <v>5</v>
      </c>
      <c r="E95" s="1" t="s">
        <v>39</v>
      </c>
      <c r="G95" s="3">
        <v>29</v>
      </c>
      <c r="I95" s="3">
        <v>54246575353</v>
      </c>
      <c r="K95" s="3">
        <v>0</v>
      </c>
      <c r="M95" s="3">
        <v>54457719336</v>
      </c>
      <c r="O95" s="3">
        <v>110506849313</v>
      </c>
      <c r="Q95" s="3">
        <v>0</v>
      </c>
      <c r="S95" s="3">
        <v>110506849313</v>
      </c>
    </row>
    <row r="96" spans="1:19" ht="22.5">
      <c r="A96" s="2" t="s">
        <v>352</v>
      </c>
      <c r="C96" s="3">
        <v>6</v>
      </c>
      <c r="E96" s="1" t="s">
        <v>39</v>
      </c>
      <c r="G96" s="3">
        <v>29</v>
      </c>
      <c r="I96" s="3">
        <v>36164383565</v>
      </c>
      <c r="K96" s="3">
        <v>0</v>
      </c>
      <c r="M96" s="3">
        <v>36326514222</v>
      </c>
      <c r="O96" s="3">
        <v>72191780820</v>
      </c>
      <c r="Q96" s="3">
        <v>0</v>
      </c>
      <c r="S96" s="3">
        <v>72191780820</v>
      </c>
    </row>
    <row r="97" spans="1:19" ht="22.5">
      <c r="A97" s="2" t="s">
        <v>352</v>
      </c>
      <c r="C97" s="3">
        <v>9</v>
      </c>
      <c r="E97" s="1" t="s">
        <v>39</v>
      </c>
      <c r="G97" s="3">
        <v>29</v>
      </c>
      <c r="I97" s="3">
        <v>54246575352</v>
      </c>
      <c r="K97" s="3">
        <v>0</v>
      </c>
      <c r="M97" s="3">
        <v>54565710844</v>
      </c>
      <c r="O97" s="3">
        <v>101630136984</v>
      </c>
      <c r="Q97" s="3">
        <v>0</v>
      </c>
      <c r="S97" s="3">
        <v>101630136984</v>
      </c>
    </row>
    <row r="98" spans="1:19" ht="22.5">
      <c r="A98" s="2" t="s">
        <v>375</v>
      </c>
      <c r="C98" s="3">
        <v>30</v>
      </c>
      <c r="E98" s="1" t="s">
        <v>39</v>
      </c>
      <c r="G98" s="3">
        <v>26.5</v>
      </c>
      <c r="I98" s="3">
        <v>152465753425</v>
      </c>
      <c r="K98" s="3">
        <v>0</v>
      </c>
      <c r="M98" s="3">
        <v>152465753425</v>
      </c>
      <c r="O98" s="3">
        <v>259191780821</v>
      </c>
      <c r="Q98" s="3">
        <v>0</v>
      </c>
      <c r="S98" s="3">
        <v>259191780821</v>
      </c>
    </row>
    <row r="99" spans="1:19" ht="22.5">
      <c r="A99" s="2" t="s">
        <v>375</v>
      </c>
      <c r="C99" s="3">
        <v>30</v>
      </c>
      <c r="E99" s="1" t="s">
        <v>39</v>
      </c>
      <c r="G99" s="3">
        <v>26.5</v>
      </c>
      <c r="I99" s="3">
        <v>65342465753</v>
      </c>
      <c r="K99" s="3">
        <v>0</v>
      </c>
      <c r="M99" s="3">
        <v>65342465753</v>
      </c>
      <c r="O99" s="3">
        <v>111082191780</v>
      </c>
      <c r="Q99" s="3">
        <v>0</v>
      </c>
      <c r="S99" s="3">
        <v>111082191780</v>
      </c>
    </row>
    <row r="100" spans="1:19" ht="22.5">
      <c r="A100" s="2" t="s">
        <v>375</v>
      </c>
      <c r="C100" s="3">
        <v>30</v>
      </c>
      <c r="E100" s="1" t="s">
        <v>39</v>
      </c>
      <c r="G100" s="3">
        <v>26.5</v>
      </c>
      <c r="I100" s="3">
        <v>108904109589</v>
      </c>
      <c r="K100" s="3">
        <v>0</v>
      </c>
      <c r="M100" s="3">
        <v>108904109589</v>
      </c>
      <c r="O100" s="3">
        <v>185136986301</v>
      </c>
      <c r="Q100" s="3">
        <v>0</v>
      </c>
      <c r="S100" s="3">
        <v>185136986301</v>
      </c>
    </row>
    <row r="101" spans="1:19" ht="22.5">
      <c r="A101" s="2" t="s">
        <v>325</v>
      </c>
      <c r="C101" s="3">
        <v>10</v>
      </c>
      <c r="E101" s="1" t="s">
        <v>39</v>
      </c>
      <c r="G101" s="3">
        <v>28.5</v>
      </c>
      <c r="I101" s="3">
        <v>43178082194</v>
      </c>
      <c r="K101" s="3">
        <v>0</v>
      </c>
      <c r="M101" s="3">
        <v>43378621725</v>
      </c>
      <c r="O101" s="3">
        <v>74246575328</v>
      </c>
      <c r="Q101" s="3">
        <v>27594631</v>
      </c>
      <c r="S101" s="3">
        <v>74218980697</v>
      </c>
    </row>
    <row r="102" spans="1:19" ht="22.5">
      <c r="A102" s="2" t="s">
        <v>352</v>
      </c>
      <c r="C102" s="3">
        <v>11</v>
      </c>
      <c r="E102" s="1" t="s">
        <v>39</v>
      </c>
      <c r="G102" s="3">
        <v>29</v>
      </c>
      <c r="I102" s="3">
        <v>34684931507</v>
      </c>
      <c r="K102" s="3">
        <v>0</v>
      </c>
      <c r="M102" s="3">
        <v>34932418789</v>
      </c>
      <c r="O102" s="3">
        <v>64794520546</v>
      </c>
      <c r="Q102" s="3">
        <v>0</v>
      </c>
      <c r="S102" s="3">
        <v>64794520546</v>
      </c>
    </row>
    <row r="103" spans="1:19" ht="22.5">
      <c r="A103" s="2" t="s">
        <v>383</v>
      </c>
      <c r="C103" s="3">
        <v>11</v>
      </c>
      <c r="E103" s="1" t="s">
        <v>39</v>
      </c>
      <c r="G103" s="3">
        <v>28.5</v>
      </c>
      <c r="I103" s="3">
        <v>10794520547</v>
      </c>
      <c r="K103" s="3">
        <v>0</v>
      </c>
      <c r="M103" s="3">
        <v>10846993449</v>
      </c>
      <c r="O103" s="3">
        <v>18191780807</v>
      </c>
      <c r="Q103" s="3">
        <v>7232680</v>
      </c>
      <c r="S103" s="3">
        <v>18184548127</v>
      </c>
    </row>
    <row r="104" spans="1:19" ht="22.5">
      <c r="A104" s="2" t="s">
        <v>325</v>
      </c>
      <c r="C104" s="3">
        <v>24</v>
      </c>
      <c r="E104" s="1" t="s">
        <v>39</v>
      </c>
      <c r="G104" s="3">
        <v>28.5</v>
      </c>
      <c r="I104" s="3">
        <v>43178082194</v>
      </c>
      <c r="K104" s="3">
        <v>0</v>
      </c>
      <c r="M104" s="3">
        <v>43335549667</v>
      </c>
      <c r="O104" s="3">
        <v>53534246572</v>
      </c>
      <c r="Q104" s="3">
        <v>23182751</v>
      </c>
      <c r="S104" s="3">
        <v>53511063821</v>
      </c>
    </row>
    <row r="105" spans="1:19" ht="22.5">
      <c r="A105" s="2" t="s">
        <v>389</v>
      </c>
      <c r="C105" s="3">
        <v>25</v>
      </c>
      <c r="E105" s="1" t="s">
        <v>39</v>
      </c>
      <c r="G105" s="3">
        <v>27</v>
      </c>
      <c r="I105" s="3">
        <v>44383561646</v>
      </c>
      <c r="K105" s="3">
        <v>0</v>
      </c>
      <c r="M105" s="3">
        <v>44585033765</v>
      </c>
      <c r="O105" s="3">
        <v>55479452054</v>
      </c>
      <c r="Q105" s="3">
        <v>0</v>
      </c>
      <c r="S105" s="3">
        <v>55479452054</v>
      </c>
    </row>
    <row r="106" spans="1:19" ht="22.5">
      <c r="A106" s="2" t="s">
        <v>385</v>
      </c>
      <c r="C106" s="3">
        <v>25</v>
      </c>
      <c r="E106" s="1" t="s">
        <v>39</v>
      </c>
      <c r="G106" s="3">
        <v>27</v>
      </c>
      <c r="I106" s="3">
        <v>44383561646</v>
      </c>
      <c r="K106" s="3">
        <v>0</v>
      </c>
      <c r="M106" s="3">
        <v>44585033765</v>
      </c>
      <c r="O106" s="3">
        <v>55479452054</v>
      </c>
      <c r="Q106" s="3">
        <v>0</v>
      </c>
      <c r="S106" s="3">
        <v>55479452054</v>
      </c>
    </row>
    <row r="107" spans="1:19" ht="22.5">
      <c r="A107" s="2" t="s">
        <v>349</v>
      </c>
      <c r="C107" s="3">
        <v>25</v>
      </c>
      <c r="E107" s="1" t="s">
        <v>39</v>
      </c>
      <c r="G107" s="3">
        <v>26.8</v>
      </c>
      <c r="I107" s="3">
        <v>65293150678</v>
      </c>
      <c r="K107" s="3">
        <v>177746991</v>
      </c>
      <c r="M107" s="3">
        <v>65115403687</v>
      </c>
      <c r="O107" s="3">
        <v>78115068484</v>
      </c>
      <c r="Q107" s="3">
        <v>402087410</v>
      </c>
      <c r="S107" s="3">
        <v>77712981074</v>
      </c>
    </row>
    <row r="108" spans="1:19" ht="22.5">
      <c r="A108" s="2" t="s">
        <v>394</v>
      </c>
      <c r="C108" s="3">
        <v>30</v>
      </c>
      <c r="E108" s="1" t="s">
        <v>39</v>
      </c>
      <c r="G108" s="3">
        <v>18</v>
      </c>
      <c r="I108" s="3">
        <v>29589041101</v>
      </c>
      <c r="K108" s="3">
        <v>0</v>
      </c>
      <c r="M108" s="3">
        <v>29589041101</v>
      </c>
      <c r="O108" s="3">
        <v>35506849315</v>
      </c>
      <c r="Q108" s="3">
        <v>0</v>
      </c>
      <c r="S108" s="3">
        <v>35506849315</v>
      </c>
    </row>
    <row r="109" spans="1:19" ht="22.5">
      <c r="A109" s="2" t="s">
        <v>385</v>
      </c>
      <c r="C109" s="3">
        <v>30</v>
      </c>
      <c r="E109" s="1" t="s">
        <v>39</v>
      </c>
      <c r="G109" s="3">
        <v>30</v>
      </c>
      <c r="I109" s="3">
        <v>53424657533</v>
      </c>
      <c r="K109" s="3">
        <v>0</v>
      </c>
      <c r="M109" s="3">
        <v>53424657533</v>
      </c>
      <c r="O109" s="3">
        <v>53424657533</v>
      </c>
      <c r="Q109" s="3">
        <v>0</v>
      </c>
      <c r="S109" s="3">
        <v>53424657533</v>
      </c>
    </row>
    <row r="110" spans="1:19" ht="22.5">
      <c r="A110" s="2" t="s">
        <v>352</v>
      </c>
      <c r="C110" s="3">
        <v>30</v>
      </c>
      <c r="E110" s="1" t="s">
        <v>39</v>
      </c>
      <c r="G110" s="3">
        <v>29</v>
      </c>
      <c r="I110" s="3">
        <v>98383561640</v>
      </c>
      <c r="K110" s="3">
        <v>0</v>
      </c>
      <c r="M110" s="3">
        <v>98383561640</v>
      </c>
      <c r="O110" s="3">
        <v>98383561640</v>
      </c>
      <c r="Q110" s="3">
        <v>0</v>
      </c>
      <c r="S110" s="3">
        <v>98383561640</v>
      </c>
    </row>
    <row r="111" spans="1:19" ht="22.5">
      <c r="A111" s="2" t="s">
        <v>385</v>
      </c>
      <c r="C111" s="3">
        <v>30</v>
      </c>
      <c r="E111" s="1" t="s">
        <v>39</v>
      </c>
      <c r="G111" s="3">
        <v>30</v>
      </c>
      <c r="I111" s="3">
        <v>12328767120</v>
      </c>
      <c r="K111" s="3">
        <v>0</v>
      </c>
      <c r="M111" s="3">
        <v>12328767120</v>
      </c>
      <c r="O111" s="3">
        <v>12328767120</v>
      </c>
      <c r="Q111" s="3">
        <v>0</v>
      </c>
      <c r="S111" s="3">
        <v>12328767120</v>
      </c>
    </row>
    <row r="112" spans="1:19" ht="22.5">
      <c r="A112" s="2" t="s">
        <v>389</v>
      </c>
      <c r="C112" s="3">
        <v>30</v>
      </c>
      <c r="E112" s="1" t="s">
        <v>39</v>
      </c>
      <c r="G112" s="3">
        <v>30</v>
      </c>
      <c r="I112" s="3">
        <v>12328767120</v>
      </c>
      <c r="K112" s="3">
        <v>0</v>
      </c>
      <c r="M112" s="3">
        <v>12328767120</v>
      </c>
      <c r="O112" s="3">
        <v>12328767120</v>
      </c>
      <c r="Q112" s="3">
        <v>0</v>
      </c>
      <c r="S112" s="3">
        <v>12328767120</v>
      </c>
    </row>
    <row r="113" spans="1:19" ht="22.5">
      <c r="A113" s="2" t="s">
        <v>352</v>
      </c>
      <c r="C113" s="3">
        <v>30</v>
      </c>
      <c r="E113" s="1" t="s">
        <v>39</v>
      </c>
      <c r="G113" s="3">
        <v>29</v>
      </c>
      <c r="I113" s="3">
        <v>3123287671</v>
      </c>
      <c r="K113" s="3">
        <v>0</v>
      </c>
      <c r="M113" s="3">
        <v>3123287671</v>
      </c>
      <c r="O113" s="3">
        <v>3123287671</v>
      </c>
      <c r="Q113" s="3">
        <v>0</v>
      </c>
      <c r="S113" s="3">
        <v>3123287671</v>
      </c>
    </row>
    <row r="114" spans="1:19" ht="22.5">
      <c r="A114" s="2" t="s">
        <v>385</v>
      </c>
      <c r="C114" s="3">
        <v>30</v>
      </c>
      <c r="E114" s="1" t="s">
        <v>39</v>
      </c>
      <c r="G114" s="3">
        <v>30</v>
      </c>
      <c r="I114" s="3">
        <v>1643835616</v>
      </c>
      <c r="K114" s="3">
        <v>0</v>
      </c>
      <c r="M114" s="3">
        <v>1643835616</v>
      </c>
      <c r="O114" s="3">
        <v>1643835616</v>
      </c>
      <c r="Q114" s="3">
        <v>0</v>
      </c>
      <c r="S114" s="3">
        <v>1643835616</v>
      </c>
    </row>
    <row r="115" spans="1:19" ht="23.25" thickBot="1">
      <c r="A115" s="2" t="s">
        <v>325</v>
      </c>
      <c r="C115" s="3">
        <v>30</v>
      </c>
      <c r="E115" s="1" t="s">
        <v>39</v>
      </c>
      <c r="G115" s="3">
        <v>28.5</v>
      </c>
      <c r="I115" s="3">
        <v>8979452054</v>
      </c>
      <c r="K115" s="3">
        <v>0</v>
      </c>
      <c r="M115" s="3">
        <v>8979452054</v>
      </c>
      <c r="O115" s="3">
        <v>8979452054</v>
      </c>
      <c r="Q115" s="3">
        <v>0</v>
      </c>
      <c r="S115" s="3">
        <v>8979452054</v>
      </c>
    </row>
    <row r="116" spans="1:19" ht="22.5" thickBot="1">
      <c r="A116" s="1" t="s">
        <v>39</v>
      </c>
      <c r="C116" s="1" t="s">
        <v>39</v>
      </c>
      <c r="E116" s="1" t="s">
        <v>39</v>
      </c>
      <c r="G116" s="4">
        <f>SUM(G8:G115)</f>
        <v>2157.2999999999997</v>
      </c>
      <c r="I116" s="4">
        <f>SUM(I8:I115)</f>
        <v>5523433104084</v>
      </c>
      <c r="K116" s="4">
        <f>SUM(K8:K115)</f>
        <v>189417535</v>
      </c>
      <c r="M116" s="4">
        <f>SUM(M8:M115)</f>
        <v>5525652383531</v>
      </c>
      <c r="O116" s="4">
        <f>SUM(O8:O115)</f>
        <v>20301938379139</v>
      </c>
      <c r="Q116" s="4">
        <f>SUM(Q8:Q115)</f>
        <v>648640501</v>
      </c>
      <c r="S116" s="4">
        <f>SUM(S8:S115)</f>
        <v>20301289738638</v>
      </c>
    </row>
    <row r="117" spans="1:19" ht="22.5" thickTop="1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S8" sqref="S8:S12"/>
    </sheetView>
  </sheetViews>
  <sheetFormatPr defaultRowHeight="21.75"/>
  <cols>
    <col min="1" max="1" width="47.42578125" style="1" bestFit="1" customWidth="1"/>
    <col min="2" max="2" width="1" style="1" customWidth="1"/>
    <col min="3" max="3" width="15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6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16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  <c r="L3" s="12" t="s">
        <v>405</v>
      </c>
      <c r="M3" s="12" t="s">
        <v>405</v>
      </c>
      <c r="N3" s="12" t="s">
        <v>405</v>
      </c>
      <c r="O3" s="12" t="s">
        <v>405</v>
      </c>
      <c r="P3" s="12" t="s">
        <v>405</v>
      </c>
      <c r="Q3" s="12" t="s">
        <v>405</v>
      </c>
      <c r="R3" s="12" t="s">
        <v>405</v>
      </c>
      <c r="S3" s="12" t="s">
        <v>405</v>
      </c>
    </row>
    <row r="4" spans="1:19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6" spans="1:19" ht="22.5">
      <c r="A6" s="11" t="s">
        <v>3</v>
      </c>
      <c r="C6" s="11" t="s">
        <v>424</v>
      </c>
      <c r="D6" s="11" t="s">
        <v>424</v>
      </c>
      <c r="E6" s="11" t="s">
        <v>424</v>
      </c>
      <c r="F6" s="11" t="s">
        <v>424</v>
      </c>
      <c r="G6" s="11" t="s">
        <v>424</v>
      </c>
      <c r="I6" s="11" t="s">
        <v>407</v>
      </c>
      <c r="J6" s="11" t="s">
        <v>407</v>
      </c>
      <c r="K6" s="11" t="s">
        <v>407</v>
      </c>
      <c r="L6" s="11" t="s">
        <v>407</v>
      </c>
      <c r="M6" s="11" t="s">
        <v>407</v>
      </c>
      <c r="O6" s="11" t="s">
        <v>408</v>
      </c>
      <c r="P6" s="11" t="s">
        <v>408</v>
      </c>
      <c r="Q6" s="11" t="s">
        <v>408</v>
      </c>
      <c r="R6" s="11" t="s">
        <v>408</v>
      </c>
      <c r="S6" s="11" t="s">
        <v>408</v>
      </c>
    </row>
    <row r="7" spans="1:19" ht="23.25" thickBot="1">
      <c r="A7" s="11" t="s">
        <v>3</v>
      </c>
      <c r="C7" s="11" t="s">
        <v>425</v>
      </c>
      <c r="E7" s="11" t="s">
        <v>426</v>
      </c>
      <c r="G7" s="11" t="s">
        <v>427</v>
      </c>
      <c r="I7" s="11" t="s">
        <v>428</v>
      </c>
      <c r="K7" s="11" t="s">
        <v>412</v>
      </c>
      <c r="M7" s="11" t="s">
        <v>429</v>
      </c>
      <c r="O7" s="11" t="s">
        <v>428</v>
      </c>
      <c r="Q7" s="11" t="s">
        <v>412</v>
      </c>
      <c r="S7" s="11" t="s">
        <v>429</v>
      </c>
    </row>
    <row r="8" spans="1:19">
      <c r="A8" s="1" t="s">
        <v>473</v>
      </c>
      <c r="E8" s="1">
        <v>0</v>
      </c>
      <c r="G8" s="1">
        <v>0</v>
      </c>
      <c r="I8" s="3">
        <v>7386630000</v>
      </c>
      <c r="K8" s="1">
        <v>0</v>
      </c>
      <c r="M8" s="3">
        <v>2424425000</v>
      </c>
      <c r="O8" s="3">
        <v>7386630000</v>
      </c>
      <c r="Q8" s="1">
        <v>0</v>
      </c>
      <c r="S8" s="3">
        <v>7386630000</v>
      </c>
    </row>
    <row r="9" spans="1:19">
      <c r="A9" s="1" t="s">
        <v>475</v>
      </c>
      <c r="E9" s="1">
        <v>0</v>
      </c>
      <c r="G9" s="1">
        <v>0</v>
      </c>
      <c r="I9" s="3">
        <v>172800000000</v>
      </c>
      <c r="K9" s="1">
        <v>0</v>
      </c>
      <c r="M9" s="3">
        <v>172800000000</v>
      </c>
      <c r="O9" s="3">
        <v>172800000000</v>
      </c>
      <c r="Q9" s="1">
        <v>0</v>
      </c>
      <c r="S9" s="3">
        <v>172800000000</v>
      </c>
    </row>
    <row r="10" spans="1:19">
      <c r="A10" s="1" t="s">
        <v>476</v>
      </c>
      <c r="E10" s="1">
        <v>0</v>
      </c>
      <c r="G10" s="1">
        <v>0</v>
      </c>
      <c r="I10" s="3">
        <v>19200000000</v>
      </c>
      <c r="K10" s="1">
        <v>0</v>
      </c>
      <c r="M10" s="3">
        <v>19200000000</v>
      </c>
      <c r="O10" s="3">
        <v>19200000000</v>
      </c>
      <c r="Q10" s="1">
        <v>0</v>
      </c>
      <c r="S10" s="3">
        <v>19200000000</v>
      </c>
    </row>
    <row r="11" spans="1:19">
      <c r="A11" s="1" t="s">
        <v>477</v>
      </c>
      <c r="E11" s="1">
        <v>0</v>
      </c>
      <c r="G11" s="1">
        <v>0</v>
      </c>
      <c r="I11" s="3">
        <v>80000000000</v>
      </c>
      <c r="K11" s="1">
        <v>0</v>
      </c>
      <c r="M11" s="3">
        <v>80000000000</v>
      </c>
      <c r="O11" s="3">
        <v>80000000000</v>
      </c>
      <c r="Q11" s="1">
        <v>0</v>
      </c>
      <c r="S11" s="3">
        <v>80000000000</v>
      </c>
    </row>
    <row r="12" spans="1:19">
      <c r="A12" s="1" t="s">
        <v>478</v>
      </c>
      <c r="E12" s="1">
        <v>0</v>
      </c>
      <c r="G12" s="1">
        <v>0</v>
      </c>
      <c r="I12" s="1">
        <v>0</v>
      </c>
      <c r="K12" s="1">
        <v>0</v>
      </c>
      <c r="M12" s="1">
        <v>0</v>
      </c>
      <c r="O12" s="3">
        <v>337165000000</v>
      </c>
      <c r="Q12" s="1">
        <v>0</v>
      </c>
      <c r="S12" s="3">
        <v>337165000000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topLeftCell="A82" workbookViewId="0">
      <selection activeCell="H104" sqref="H104"/>
    </sheetView>
  </sheetViews>
  <sheetFormatPr defaultRowHeight="21.75"/>
  <cols>
    <col min="1" max="1" width="45.8554687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2.5">
      <c r="A3" s="12" t="s">
        <v>405</v>
      </c>
      <c r="B3" s="12" t="s">
        <v>405</v>
      </c>
      <c r="C3" s="12" t="s">
        <v>405</v>
      </c>
      <c r="D3" s="12" t="s">
        <v>405</v>
      </c>
      <c r="E3" s="12" t="s">
        <v>405</v>
      </c>
      <c r="F3" s="12" t="s">
        <v>405</v>
      </c>
      <c r="G3" s="12" t="s">
        <v>405</v>
      </c>
      <c r="H3" s="12" t="s">
        <v>405</v>
      </c>
      <c r="I3" s="12" t="s">
        <v>405</v>
      </c>
      <c r="J3" s="12" t="s">
        <v>405</v>
      </c>
      <c r="K3" s="12" t="s">
        <v>405</v>
      </c>
      <c r="L3" s="12" t="s">
        <v>405</v>
      </c>
      <c r="M3" s="12" t="s">
        <v>405</v>
      </c>
      <c r="N3" s="12" t="s">
        <v>405</v>
      </c>
      <c r="O3" s="12" t="s">
        <v>405</v>
      </c>
      <c r="P3" s="12" t="s">
        <v>405</v>
      </c>
      <c r="Q3" s="12" t="s">
        <v>405</v>
      </c>
    </row>
    <row r="4" spans="1:17" ht="22.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3.25" thickBot="1">
      <c r="A6" s="11" t="s">
        <v>3</v>
      </c>
      <c r="C6" s="11" t="s">
        <v>407</v>
      </c>
      <c r="D6" s="11" t="s">
        <v>407</v>
      </c>
      <c r="E6" s="11" t="s">
        <v>407</v>
      </c>
      <c r="F6" s="11" t="s">
        <v>407</v>
      </c>
      <c r="G6" s="11" t="s">
        <v>407</v>
      </c>
      <c r="H6" s="11" t="s">
        <v>407</v>
      </c>
      <c r="I6" s="11" t="s">
        <v>407</v>
      </c>
      <c r="K6" s="11" t="s">
        <v>408</v>
      </c>
      <c r="L6" s="11" t="s">
        <v>408</v>
      </c>
      <c r="M6" s="11" t="s">
        <v>408</v>
      </c>
      <c r="N6" s="11" t="s">
        <v>408</v>
      </c>
      <c r="O6" s="11" t="s">
        <v>408</v>
      </c>
      <c r="P6" s="11" t="s">
        <v>408</v>
      </c>
      <c r="Q6" s="11" t="s">
        <v>408</v>
      </c>
    </row>
    <row r="7" spans="1:17" ht="23.25" thickBot="1">
      <c r="A7" s="11" t="s">
        <v>3</v>
      </c>
      <c r="C7" s="11" t="s">
        <v>7</v>
      </c>
      <c r="E7" s="11" t="s">
        <v>430</v>
      </c>
      <c r="G7" s="11" t="s">
        <v>431</v>
      </c>
      <c r="I7" s="11" t="s">
        <v>432</v>
      </c>
      <c r="K7" s="11" t="s">
        <v>7</v>
      </c>
      <c r="M7" s="11" t="s">
        <v>430</v>
      </c>
      <c r="O7" s="11" t="s">
        <v>431</v>
      </c>
      <c r="Q7" s="11" t="s">
        <v>432</v>
      </c>
    </row>
    <row r="8" spans="1:17" ht="22.5">
      <c r="A8" s="2" t="s">
        <v>30</v>
      </c>
      <c r="C8" s="3">
        <v>18515089</v>
      </c>
      <c r="E8" s="3">
        <v>308708994134</v>
      </c>
      <c r="G8" s="3">
        <v>315985424112</v>
      </c>
      <c r="I8" s="3">
        <f>E8-G8</f>
        <v>-7276429978</v>
      </c>
      <c r="K8" s="3">
        <v>18515089</v>
      </c>
      <c r="M8" s="3">
        <v>308708994134</v>
      </c>
      <c r="O8" s="3">
        <v>298377574472</v>
      </c>
      <c r="Q8" s="3">
        <f>M8-O8</f>
        <v>10331419662</v>
      </c>
    </row>
    <row r="9" spans="1:17" ht="22.5">
      <c r="A9" s="2" t="s">
        <v>36</v>
      </c>
      <c r="C9" s="3">
        <v>86200000</v>
      </c>
      <c r="E9" s="3">
        <v>2774505852118</v>
      </c>
      <c r="G9" s="3">
        <v>2725371476631</v>
      </c>
      <c r="I9" s="3">
        <v>49134375487</v>
      </c>
      <c r="K9" s="3">
        <v>86200000</v>
      </c>
      <c r="M9" s="3">
        <v>2774505852118</v>
      </c>
      <c r="O9" s="3">
        <v>2583370558992</v>
      </c>
      <c r="Q9" s="3">
        <v>191135293126</v>
      </c>
    </row>
    <row r="10" spans="1:17" ht="22.5">
      <c r="A10" s="2" t="s">
        <v>15</v>
      </c>
      <c r="C10" s="3">
        <v>24102426</v>
      </c>
      <c r="E10" s="3">
        <v>281722917573</v>
      </c>
      <c r="G10" s="3">
        <v>281947559517</v>
      </c>
      <c r="I10" s="3">
        <v>-224641943</v>
      </c>
      <c r="K10" s="3">
        <v>24102426</v>
      </c>
      <c r="M10" s="3">
        <v>281722917573</v>
      </c>
      <c r="O10" s="3">
        <v>275474578807</v>
      </c>
      <c r="Q10" s="3">
        <v>6248338766</v>
      </c>
    </row>
    <row r="11" spans="1:17" ht="22.5">
      <c r="A11" s="2" t="s">
        <v>31</v>
      </c>
      <c r="C11" s="3">
        <v>27165000</v>
      </c>
      <c r="E11" s="3">
        <v>882346365000</v>
      </c>
      <c r="G11" s="3">
        <v>883106612022</v>
      </c>
      <c r="I11" s="3">
        <v>-760247022</v>
      </c>
      <c r="K11" s="3">
        <v>27165000</v>
      </c>
      <c r="M11" s="3">
        <v>882346365000</v>
      </c>
      <c r="O11" s="3">
        <v>864231972737</v>
      </c>
      <c r="Q11" s="3">
        <v>18114392263</v>
      </c>
    </row>
    <row r="12" spans="1:17" ht="22.5">
      <c r="A12" s="2" t="s">
        <v>19</v>
      </c>
      <c r="C12" s="3">
        <v>581000000</v>
      </c>
      <c r="E12" s="3">
        <v>2677700410756</v>
      </c>
      <c r="G12" s="3">
        <v>2629151558068</v>
      </c>
      <c r="I12" s="3">
        <v>48548852688</v>
      </c>
      <c r="K12" s="3">
        <v>581000000</v>
      </c>
      <c r="M12" s="3">
        <v>2677700410756</v>
      </c>
      <c r="O12" s="3">
        <v>2497376100772</v>
      </c>
      <c r="Q12" s="3">
        <v>180324309984</v>
      </c>
    </row>
    <row r="13" spans="1:17" ht="22.5">
      <c r="A13" s="2" t="s">
        <v>33</v>
      </c>
      <c r="C13" s="3">
        <v>38722372</v>
      </c>
      <c r="E13" s="3">
        <v>2228627398088</v>
      </c>
      <c r="G13" s="3">
        <v>2236295570982</v>
      </c>
      <c r="I13" s="3">
        <v>-7668172894</v>
      </c>
      <c r="K13" s="3">
        <v>38722372</v>
      </c>
      <c r="M13" s="3">
        <v>2228627398088</v>
      </c>
      <c r="O13" s="3">
        <v>2206981841280</v>
      </c>
      <c r="Q13" s="3">
        <v>21645556808</v>
      </c>
    </row>
    <row r="14" spans="1:17" ht="22.5">
      <c r="A14" s="2" t="s">
        <v>20</v>
      </c>
      <c r="C14" s="3">
        <v>144200000</v>
      </c>
      <c r="E14" s="3">
        <v>685385572827</v>
      </c>
      <c r="G14" s="3">
        <v>690033792704</v>
      </c>
      <c r="I14" s="3">
        <v>-4648219876</v>
      </c>
      <c r="K14" s="3">
        <v>144200000</v>
      </c>
      <c r="M14" s="3">
        <v>685385572827</v>
      </c>
      <c r="O14" s="3">
        <v>712686449842</v>
      </c>
      <c r="Q14" s="3">
        <v>-27300877014</v>
      </c>
    </row>
    <row r="15" spans="1:17" ht="22.5">
      <c r="A15" s="2" t="s">
        <v>34</v>
      </c>
      <c r="C15" s="3">
        <v>55580797</v>
      </c>
      <c r="E15" s="3">
        <v>607331368819</v>
      </c>
      <c r="G15" s="3">
        <v>609851887386</v>
      </c>
      <c r="I15" s="3">
        <v>-2520518567</v>
      </c>
      <c r="K15" s="3">
        <v>55580797</v>
      </c>
      <c r="M15" s="3">
        <v>607331368819</v>
      </c>
      <c r="O15" s="3">
        <v>609615315253</v>
      </c>
      <c r="Q15" s="3">
        <v>-2283946434</v>
      </c>
    </row>
    <row r="16" spans="1:17" ht="22.5">
      <c r="A16" s="2" t="s">
        <v>29</v>
      </c>
      <c r="C16" s="3">
        <v>10571</v>
      </c>
      <c r="E16" s="3">
        <v>510259474395</v>
      </c>
      <c r="G16" s="3">
        <v>508310902285</v>
      </c>
      <c r="I16" s="3">
        <f>E16-G16</f>
        <v>1948572110</v>
      </c>
      <c r="K16" s="3">
        <v>10571</v>
      </c>
      <c r="M16" s="3">
        <v>507591837862</v>
      </c>
      <c r="O16" s="3">
        <v>504412486047</v>
      </c>
      <c r="Q16" s="3">
        <f>M16-O16</f>
        <v>3179351815</v>
      </c>
    </row>
    <row r="17" spans="1:17" ht="22.5">
      <c r="A17" s="2" t="s">
        <v>22</v>
      </c>
      <c r="C17" s="3">
        <v>2000000</v>
      </c>
      <c r="E17" s="3">
        <v>22373621700</v>
      </c>
      <c r="G17" s="3">
        <v>22469711821</v>
      </c>
      <c r="I17" s="3">
        <v>-96090121</v>
      </c>
      <c r="K17" s="3">
        <v>2000000</v>
      </c>
      <c r="M17" s="3">
        <v>22373621700</v>
      </c>
      <c r="O17" s="3">
        <v>22111333334</v>
      </c>
      <c r="Q17" s="3">
        <v>262288366</v>
      </c>
    </row>
    <row r="18" spans="1:17" ht="22.5">
      <c r="A18" s="2" t="s">
        <v>35</v>
      </c>
      <c r="C18" s="3">
        <v>71586637</v>
      </c>
      <c r="E18" s="3">
        <v>6127905541594</v>
      </c>
      <c r="G18" s="3">
        <v>5744960637064</v>
      </c>
      <c r="I18" s="3">
        <v>382944904530</v>
      </c>
      <c r="K18" s="3">
        <v>71586637</v>
      </c>
      <c r="M18" s="3">
        <v>6127905541594</v>
      </c>
      <c r="O18" s="3">
        <v>5109607596158</v>
      </c>
      <c r="Q18" s="3">
        <v>1018297945436</v>
      </c>
    </row>
    <row r="19" spans="1:17" ht="22.5">
      <c r="A19" s="2" t="s">
        <v>16</v>
      </c>
      <c r="C19" s="3">
        <v>1010898690</v>
      </c>
      <c r="E19" s="3">
        <v>2268664533479</v>
      </c>
      <c r="G19" s="3">
        <v>2223411916193</v>
      </c>
      <c r="I19" s="3">
        <v>45252617286</v>
      </c>
      <c r="K19" s="3">
        <v>1010898690</v>
      </c>
      <c r="M19" s="3">
        <v>2268664533479</v>
      </c>
      <c r="O19" s="3">
        <v>2094407890484</v>
      </c>
      <c r="Q19" s="3">
        <v>174256642995</v>
      </c>
    </row>
    <row r="20" spans="1:17" ht="22.5">
      <c r="A20" s="2" t="s">
        <v>24</v>
      </c>
      <c r="C20" s="3">
        <v>154135138</v>
      </c>
      <c r="E20" s="3">
        <v>2294418109241</v>
      </c>
      <c r="G20" s="3">
        <v>2296771299570</v>
      </c>
      <c r="I20" s="3">
        <v>-2353190328</v>
      </c>
      <c r="K20" s="3">
        <v>154135138</v>
      </c>
      <c r="M20" s="3">
        <v>2294418109241</v>
      </c>
      <c r="O20" s="3">
        <v>2284810578662</v>
      </c>
      <c r="Q20" s="3">
        <v>9607530579</v>
      </c>
    </row>
    <row r="21" spans="1:17" ht="22.5">
      <c r="A21" s="2" t="s">
        <v>18</v>
      </c>
      <c r="C21" s="3">
        <v>15399728</v>
      </c>
      <c r="E21" s="3">
        <v>128068664336</v>
      </c>
      <c r="G21" s="3">
        <v>129396401522</v>
      </c>
      <c r="I21" s="3">
        <v>-1327737185</v>
      </c>
      <c r="K21" s="3">
        <v>15399728</v>
      </c>
      <c r="M21" s="3">
        <v>128068664336</v>
      </c>
      <c r="O21" s="3">
        <v>129291552568</v>
      </c>
      <c r="Q21" s="3">
        <v>-1222888231</v>
      </c>
    </row>
    <row r="22" spans="1:17" ht="22.5">
      <c r="A22" s="2" t="s">
        <v>26</v>
      </c>
      <c r="C22" s="3">
        <v>293152148</v>
      </c>
      <c r="E22" s="3">
        <v>3966025860555</v>
      </c>
      <c r="G22" s="3">
        <v>3901107748748</v>
      </c>
      <c r="I22" s="3">
        <f>E22-G22</f>
        <v>64918111807</v>
      </c>
      <c r="K22" s="3">
        <v>293152148</v>
      </c>
      <c r="M22" s="3">
        <v>3966025860555</v>
      </c>
      <c r="O22" s="3">
        <v>3883935164109</v>
      </c>
      <c r="Q22" s="3">
        <f>M22-O22</f>
        <v>82090696446</v>
      </c>
    </row>
    <row r="23" spans="1:17" ht="22.5">
      <c r="A23" s="2" t="s">
        <v>23</v>
      </c>
      <c r="C23" s="3">
        <v>500000</v>
      </c>
      <c r="E23" s="3">
        <v>5133536525</v>
      </c>
      <c r="G23" s="3">
        <v>5111777778</v>
      </c>
      <c r="I23" s="3">
        <v>21758747</v>
      </c>
      <c r="K23" s="3">
        <v>500000</v>
      </c>
      <c r="M23" s="3">
        <v>5133536525</v>
      </c>
      <c r="O23" s="3">
        <v>5111623890</v>
      </c>
      <c r="Q23" s="3">
        <v>21912635</v>
      </c>
    </row>
    <row r="24" spans="1:17" ht="22.5">
      <c r="A24" s="2" t="s">
        <v>32</v>
      </c>
      <c r="C24" s="3">
        <v>12122125</v>
      </c>
      <c r="E24" s="3">
        <v>402709114625</v>
      </c>
      <c r="G24" s="3">
        <v>404469375137</v>
      </c>
      <c r="I24" s="3">
        <v>-1760260512</v>
      </c>
      <c r="K24" s="3">
        <v>12122125</v>
      </c>
      <c r="M24" s="3">
        <v>402709114625</v>
      </c>
      <c r="O24" s="3">
        <v>400218070250</v>
      </c>
      <c r="Q24" s="3">
        <v>2491044375</v>
      </c>
    </row>
    <row r="25" spans="1:17" ht="22.5">
      <c r="A25" s="2" t="s">
        <v>25</v>
      </c>
      <c r="C25" s="3">
        <v>83685349</v>
      </c>
      <c r="E25" s="3">
        <v>901870955722</v>
      </c>
      <c r="G25" s="3">
        <v>897369046183</v>
      </c>
      <c r="I25" s="3">
        <v>4501909539</v>
      </c>
      <c r="K25" s="3">
        <v>83685349</v>
      </c>
      <c r="M25" s="3">
        <v>901870955722</v>
      </c>
      <c r="O25" s="3">
        <v>899201118456</v>
      </c>
      <c r="Q25" s="3">
        <v>2669837266</v>
      </c>
    </row>
    <row r="26" spans="1:17" ht="22.5">
      <c r="A26" s="2" t="s">
        <v>27</v>
      </c>
      <c r="C26" s="3">
        <v>49895218</v>
      </c>
      <c r="E26" s="3">
        <v>533579441292</v>
      </c>
      <c r="G26" s="3">
        <v>522186957245</v>
      </c>
      <c r="I26" s="3">
        <f>E26-G26</f>
        <v>11392484047</v>
      </c>
      <c r="K26" s="3">
        <v>49895218</v>
      </c>
      <c r="M26" s="3">
        <v>530789907868</v>
      </c>
      <c r="O26" s="3">
        <v>498686093269</v>
      </c>
      <c r="Q26" s="3">
        <f>M26-O26</f>
        <v>32103814599</v>
      </c>
    </row>
    <row r="27" spans="1:17" ht="22.5">
      <c r="A27" s="2" t="s">
        <v>21</v>
      </c>
      <c r="C27" s="3">
        <v>50000</v>
      </c>
      <c r="E27" s="3">
        <v>51837650000</v>
      </c>
      <c r="G27" s="3">
        <v>51336366022</v>
      </c>
      <c r="I27" s="3">
        <f>E27-G27</f>
        <v>501283978</v>
      </c>
      <c r="K27" s="3">
        <v>50000</v>
      </c>
      <c r="M27" s="3">
        <v>51566642765</v>
      </c>
      <c r="O27" s="3">
        <v>51065358787</v>
      </c>
      <c r="Q27" s="3">
        <f>M27-O27</f>
        <v>501283978</v>
      </c>
    </row>
    <row r="28" spans="1:17" ht="22.5">
      <c r="A28" s="2" t="s">
        <v>37</v>
      </c>
      <c r="C28" s="3">
        <v>31836093</v>
      </c>
      <c r="E28" s="3">
        <v>255574107019</v>
      </c>
      <c r="G28" s="3">
        <v>256808955174</v>
      </c>
      <c r="I28" s="3">
        <v>-1234848154</v>
      </c>
      <c r="K28" s="3">
        <v>31836093</v>
      </c>
      <c r="M28" s="3">
        <v>255574107019</v>
      </c>
      <c r="O28" s="3">
        <v>245085794287</v>
      </c>
      <c r="Q28" s="3">
        <v>10488312732</v>
      </c>
    </row>
    <row r="29" spans="1:17" ht="22.5">
      <c r="A29" s="2" t="s">
        <v>28</v>
      </c>
      <c r="C29" s="3">
        <v>90232226</v>
      </c>
      <c r="E29" s="3">
        <v>3740683549032</v>
      </c>
      <c r="G29" s="3">
        <v>3755579449829</v>
      </c>
      <c r="I29" s="3">
        <v>-14895900796</v>
      </c>
      <c r="K29" s="3">
        <v>90232226</v>
      </c>
      <c r="M29" s="3">
        <v>3740683549032</v>
      </c>
      <c r="O29" s="3">
        <v>3745295343132</v>
      </c>
      <c r="Q29" s="3">
        <v>-4611794099</v>
      </c>
    </row>
    <row r="30" spans="1:17" ht="22.5">
      <c r="A30" s="2" t="s">
        <v>72</v>
      </c>
      <c r="C30" s="3">
        <v>3474082</v>
      </c>
      <c r="E30" s="3">
        <v>3470512340153</v>
      </c>
      <c r="G30" s="3">
        <v>3453337144310</v>
      </c>
      <c r="I30" s="3">
        <v>17175195843</v>
      </c>
      <c r="K30" s="3">
        <v>3474082</v>
      </c>
      <c r="M30" s="3">
        <v>3470512340153</v>
      </c>
      <c r="O30" s="3">
        <v>3401811556780</v>
      </c>
      <c r="Q30" s="3">
        <v>68700783373</v>
      </c>
    </row>
    <row r="31" spans="1:17" ht="22.5">
      <c r="A31" s="2" t="s">
        <v>151</v>
      </c>
      <c r="C31" s="3">
        <v>1348714</v>
      </c>
      <c r="E31" s="3">
        <v>1346847745487</v>
      </c>
      <c r="G31" s="3">
        <v>1342960620085</v>
      </c>
      <c r="I31" s="3">
        <v>3887125402</v>
      </c>
      <c r="K31" s="3">
        <v>1348714</v>
      </c>
      <c r="M31" s="3">
        <v>1346847745487</v>
      </c>
      <c r="O31" s="3">
        <v>1331299243879</v>
      </c>
      <c r="Q31" s="3">
        <v>15548501608</v>
      </c>
    </row>
    <row r="32" spans="1:17" ht="22.5">
      <c r="A32" s="2" t="s">
        <v>144</v>
      </c>
      <c r="C32" s="3">
        <v>3406145</v>
      </c>
      <c r="E32" s="3">
        <v>3232965879779</v>
      </c>
      <c r="G32" s="3">
        <v>3245967522118</v>
      </c>
      <c r="I32" s="3">
        <v>-13001642338</v>
      </c>
      <c r="K32" s="3">
        <v>3406145</v>
      </c>
      <c r="M32" s="3">
        <v>3232965879779</v>
      </c>
      <c r="O32" s="3">
        <v>3196511065018</v>
      </c>
      <c r="Q32" s="3">
        <v>36454814761</v>
      </c>
    </row>
    <row r="33" spans="1:17" ht="22.5">
      <c r="A33" s="2" t="s">
        <v>171</v>
      </c>
      <c r="C33" s="3">
        <v>3000000</v>
      </c>
      <c r="E33" s="3">
        <v>2944053513505</v>
      </c>
      <c r="G33" s="3">
        <v>2938313335846</v>
      </c>
      <c r="I33" s="3">
        <v>5740177659</v>
      </c>
      <c r="K33" s="3">
        <v>3000000</v>
      </c>
      <c r="M33" s="3">
        <v>2944053513505</v>
      </c>
      <c r="O33" s="3">
        <v>2921391662686</v>
      </c>
      <c r="Q33" s="3">
        <v>22661850819</v>
      </c>
    </row>
    <row r="34" spans="1:17" ht="22.5">
      <c r="A34" s="2" t="s">
        <v>223</v>
      </c>
      <c r="C34" s="3">
        <v>15000</v>
      </c>
      <c r="E34" s="3">
        <v>13327868525</v>
      </c>
      <c r="G34" s="3">
        <v>13327868525</v>
      </c>
      <c r="I34" s="3">
        <v>0</v>
      </c>
      <c r="K34" s="3">
        <v>15000</v>
      </c>
      <c r="M34" s="3">
        <v>13327868525</v>
      </c>
      <c r="O34" s="3">
        <v>13327868525</v>
      </c>
      <c r="Q34" s="3">
        <v>0</v>
      </c>
    </row>
    <row r="35" spans="1:17" ht="22.5">
      <c r="A35" s="2" t="s">
        <v>150</v>
      </c>
      <c r="C35" s="3">
        <v>2000000</v>
      </c>
      <c r="E35" s="3">
        <v>1915571281336</v>
      </c>
      <c r="G35" s="3">
        <v>1906692205613</v>
      </c>
      <c r="I35" s="3">
        <v>8879075723</v>
      </c>
      <c r="K35" s="3">
        <v>2000000</v>
      </c>
      <c r="M35" s="3">
        <v>1915571281336</v>
      </c>
      <c r="O35" s="3">
        <v>1880054978646</v>
      </c>
      <c r="Q35" s="3">
        <v>35516302690</v>
      </c>
    </row>
    <row r="36" spans="1:17" ht="22.5">
      <c r="A36" s="2" t="s">
        <v>147</v>
      </c>
      <c r="C36" s="3">
        <v>5179565</v>
      </c>
      <c r="E36" s="3">
        <v>4999503353117</v>
      </c>
      <c r="G36" s="3">
        <v>4980570623051</v>
      </c>
      <c r="I36" s="3">
        <v>18932730066</v>
      </c>
      <c r="K36" s="3">
        <v>5179565</v>
      </c>
      <c r="M36" s="3">
        <v>4999503353117</v>
      </c>
      <c r="O36" s="3">
        <v>4923772431816</v>
      </c>
      <c r="Q36" s="3">
        <v>75730921301</v>
      </c>
    </row>
    <row r="37" spans="1:17" ht="22.5">
      <c r="A37" s="2" t="s">
        <v>78</v>
      </c>
      <c r="C37" s="3">
        <v>5000000</v>
      </c>
      <c r="E37" s="3">
        <v>4738594642842</v>
      </c>
      <c r="G37" s="3">
        <v>4714715128709</v>
      </c>
      <c r="I37" s="3">
        <v>23879514133</v>
      </c>
      <c r="K37" s="3">
        <v>5000000</v>
      </c>
      <c r="M37" s="3">
        <v>4738594642842</v>
      </c>
      <c r="O37" s="3">
        <v>4645321975297</v>
      </c>
      <c r="Q37" s="3">
        <v>93272667545</v>
      </c>
    </row>
    <row r="38" spans="1:17" ht="22.5">
      <c r="A38" s="2" t="s">
        <v>226</v>
      </c>
      <c r="C38" s="3">
        <v>125000</v>
      </c>
      <c r="E38" s="3">
        <v>108816533195</v>
      </c>
      <c r="G38" s="3">
        <v>108892030270</v>
      </c>
      <c r="I38" s="3">
        <v>-75497074</v>
      </c>
      <c r="K38" s="3">
        <v>125000</v>
      </c>
      <c r="M38" s="3">
        <v>108816533195</v>
      </c>
      <c r="O38" s="3">
        <v>108892030270</v>
      </c>
      <c r="Q38" s="3">
        <v>-75497074</v>
      </c>
    </row>
    <row r="39" spans="1:17" ht="22.5">
      <c r="A39" s="2" t="s">
        <v>229</v>
      </c>
      <c r="C39" s="3">
        <v>170000</v>
      </c>
      <c r="E39" s="3">
        <v>146641927405</v>
      </c>
      <c r="G39" s="3">
        <v>144060407442</v>
      </c>
      <c r="I39" s="3">
        <v>2581519963</v>
      </c>
      <c r="K39" s="3">
        <v>170000</v>
      </c>
      <c r="M39" s="3">
        <v>146641927405</v>
      </c>
      <c r="O39" s="3">
        <v>144060407442</v>
      </c>
      <c r="Q39" s="3">
        <v>2581519963</v>
      </c>
    </row>
    <row r="40" spans="1:17" ht="22.5">
      <c r="A40" s="2" t="s">
        <v>232</v>
      </c>
      <c r="C40" s="3">
        <v>125000</v>
      </c>
      <c r="E40" s="3">
        <v>111075945640</v>
      </c>
      <c r="G40" s="3">
        <v>111075945640</v>
      </c>
      <c r="I40" s="3">
        <v>0</v>
      </c>
      <c r="K40" s="3">
        <v>125000</v>
      </c>
      <c r="M40" s="3">
        <v>111075945640</v>
      </c>
      <c r="O40" s="3">
        <v>111075945640</v>
      </c>
      <c r="Q40" s="3">
        <v>0</v>
      </c>
    </row>
    <row r="41" spans="1:17" ht="22.5">
      <c r="A41" s="2" t="s">
        <v>81</v>
      </c>
      <c r="C41" s="3">
        <v>4000000</v>
      </c>
      <c r="E41" s="3">
        <v>3989409767980</v>
      </c>
      <c r="G41" s="3">
        <v>3976493016124</v>
      </c>
      <c r="I41" s="3">
        <v>12916751856</v>
      </c>
      <c r="K41" s="3">
        <v>4000000</v>
      </c>
      <c r="M41" s="3">
        <v>3989409767980</v>
      </c>
      <c r="O41" s="3">
        <v>3938733889747</v>
      </c>
      <c r="Q41" s="3">
        <v>50675878233</v>
      </c>
    </row>
    <row r="42" spans="1:17" ht="22.5">
      <c r="A42" s="2" t="s">
        <v>135</v>
      </c>
      <c r="C42" s="3">
        <v>7301000</v>
      </c>
      <c r="E42" s="3">
        <v>6799881135129</v>
      </c>
      <c r="G42" s="3">
        <v>6765381498708</v>
      </c>
      <c r="I42" s="3">
        <v>34499636421</v>
      </c>
      <c r="K42" s="3">
        <v>7301000</v>
      </c>
      <c r="M42" s="3">
        <v>6799881135129</v>
      </c>
      <c r="O42" s="3">
        <v>6664879286316</v>
      </c>
      <c r="Q42" s="3">
        <v>135001848813</v>
      </c>
    </row>
    <row r="43" spans="1:17" ht="22.5">
      <c r="A43" s="2" t="s">
        <v>69</v>
      </c>
      <c r="C43" s="3">
        <v>8330000</v>
      </c>
      <c r="E43" s="3">
        <v>7851585954696</v>
      </c>
      <c r="G43" s="3">
        <v>7818589387782</v>
      </c>
      <c r="I43" s="3">
        <v>32996566914</v>
      </c>
      <c r="K43" s="3">
        <v>8330000</v>
      </c>
      <c r="M43" s="3">
        <v>7851585954696</v>
      </c>
      <c r="O43" s="3">
        <v>7719599687875</v>
      </c>
      <c r="Q43" s="3">
        <v>131986266821</v>
      </c>
    </row>
    <row r="44" spans="1:17" ht="22.5">
      <c r="A44" s="2" t="s">
        <v>183</v>
      </c>
      <c r="C44" s="3">
        <v>9993800</v>
      </c>
      <c r="E44" s="3">
        <v>9321350874670</v>
      </c>
      <c r="G44" s="3">
        <v>9277112631759</v>
      </c>
      <c r="I44" s="3">
        <v>44238242911</v>
      </c>
      <c r="K44" s="3">
        <v>9993800</v>
      </c>
      <c r="M44" s="3">
        <v>9321350874670</v>
      </c>
      <c r="O44" s="3">
        <v>9144397902024</v>
      </c>
      <c r="Q44" s="3">
        <v>176952972646</v>
      </c>
    </row>
    <row r="45" spans="1:17" ht="22.5">
      <c r="A45" s="2" t="s">
        <v>180</v>
      </c>
      <c r="C45" s="3">
        <v>7120295</v>
      </c>
      <c r="E45" s="3">
        <v>6641194343109</v>
      </c>
      <c r="G45" s="3">
        <v>6609675867673</v>
      </c>
      <c r="I45" s="3">
        <v>31518475436</v>
      </c>
      <c r="K45" s="3">
        <v>7120295</v>
      </c>
      <c r="M45" s="3">
        <v>6641194343109</v>
      </c>
      <c r="O45" s="3">
        <v>6520447956804</v>
      </c>
      <c r="Q45" s="3">
        <v>120746386305</v>
      </c>
    </row>
    <row r="46" spans="1:17" ht="22.5">
      <c r="A46" s="2" t="s">
        <v>66</v>
      </c>
      <c r="C46" s="3">
        <v>3205000</v>
      </c>
      <c r="E46" s="3">
        <v>2900130997026</v>
      </c>
      <c r="G46" s="3">
        <v>2884151222815</v>
      </c>
      <c r="I46" s="3">
        <v>15979774211</v>
      </c>
      <c r="K46" s="3">
        <v>3205000</v>
      </c>
      <c r="M46" s="3">
        <v>2900130997026</v>
      </c>
      <c r="O46" s="3">
        <v>2880050341023</v>
      </c>
      <c r="Q46" s="3">
        <v>20080656003</v>
      </c>
    </row>
    <row r="47" spans="1:17" ht="22.5">
      <c r="A47" s="2" t="s">
        <v>233</v>
      </c>
      <c r="C47" s="3">
        <v>337500</v>
      </c>
      <c r="E47" s="3">
        <v>313495651572</v>
      </c>
      <c r="G47" s="3">
        <v>307553181852</v>
      </c>
      <c r="I47" s="3">
        <v>5942469720</v>
      </c>
      <c r="K47" s="3">
        <v>337500</v>
      </c>
      <c r="M47" s="3">
        <v>313495651572</v>
      </c>
      <c r="O47" s="3">
        <v>301473692441</v>
      </c>
      <c r="Q47" s="3">
        <v>12021959131</v>
      </c>
    </row>
    <row r="48" spans="1:17" ht="22.5">
      <c r="A48" s="2" t="s">
        <v>101</v>
      </c>
      <c r="C48" s="3">
        <v>165506</v>
      </c>
      <c r="E48" s="3">
        <v>145803480836</v>
      </c>
      <c r="G48" s="3">
        <v>143304437077</v>
      </c>
      <c r="I48" s="3">
        <v>2499043759</v>
      </c>
      <c r="K48" s="3">
        <v>165506</v>
      </c>
      <c r="M48" s="3">
        <v>145803480836</v>
      </c>
      <c r="O48" s="3">
        <v>137720481024</v>
      </c>
      <c r="Q48" s="3">
        <v>8082999812</v>
      </c>
    </row>
    <row r="49" spans="1:17" ht="22.5">
      <c r="A49" s="2" t="s">
        <v>110</v>
      </c>
      <c r="C49" s="3">
        <v>376143</v>
      </c>
      <c r="E49" s="3">
        <v>316989752281</v>
      </c>
      <c r="G49" s="3">
        <v>312476869667</v>
      </c>
      <c r="I49" s="3">
        <v>4512882614</v>
      </c>
      <c r="K49" s="3">
        <v>376143</v>
      </c>
      <c r="M49" s="3">
        <v>316989752281</v>
      </c>
      <c r="O49" s="3">
        <v>309423748747</v>
      </c>
      <c r="Q49" s="3">
        <v>7566003534</v>
      </c>
    </row>
    <row r="50" spans="1:17" ht="22.5">
      <c r="A50" s="2" t="s">
        <v>99</v>
      </c>
      <c r="C50" s="3">
        <v>7076685</v>
      </c>
      <c r="E50" s="3">
        <v>5514533697078</v>
      </c>
      <c r="G50" s="3">
        <v>5285569349930</v>
      </c>
      <c r="I50" s="3">
        <v>228964347148</v>
      </c>
      <c r="K50" s="3">
        <v>7076685</v>
      </c>
      <c r="M50" s="3">
        <v>5514533697078</v>
      </c>
      <c r="O50" s="3">
        <v>5109037533628</v>
      </c>
      <c r="Q50" s="3">
        <v>405496163450</v>
      </c>
    </row>
    <row r="51" spans="1:17" ht="22.5">
      <c r="A51" s="2" t="s">
        <v>107</v>
      </c>
      <c r="C51" s="3">
        <v>1395648</v>
      </c>
      <c r="E51" s="3">
        <v>1200182858152</v>
      </c>
      <c r="G51" s="3">
        <v>1178593020230</v>
      </c>
      <c r="I51" s="3">
        <v>21589837922</v>
      </c>
      <c r="K51" s="3">
        <v>1395648</v>
      </c>
      <c r="M51" s="3">
        <v>1200182858152</v>
      </c>
      <c r="O51" s="3">
        <v>1136880082409</v>
      </c>
      <c r="Q51" s="3">
        <v>63302775743</v>
      </c>
    </row>
    <row r="52" spans="1:17" ht="22.5">
      <c r="A52" s="2" t="s">
        <v>96</v>
      </c>
      <c r="C52" s="3">
        <v>3887163</v>
      </c>
      <c r="E52" s="3">
        <v>3210361258640</v>
      </c>
      <c r="G52" s="3">
        <v>3170138356919</v>
      </c>
      <c r="I52" s="3">
        <v>40222901721</v>
      </c>
      <c r="K52" s="3">
        <v>3887163</v>
      </c>
      <c r="M52" s="3">
        <v>3210361258640</v>
      </c>
      <c r="O52" s="3">
        <v>2911644456354</v>
      </c>
      <c r="Q52" s="3">
        <v>298716802286</v>
      </c>
    </row>
    <row r="53" spans="1:17" ht="22.5">
      <c r="A53" s="2" t="s">
        <v>138</v>
      </c>
      <c r="C53" s="3">
        <v>4516834</v>
      </c>
      <c r="E53" s="3">
        <v>3994396721427</v>
      </c>
      <c r="G53" s="3">
        <v>4067140086761</v>
      </c>
      <c r="I53" s="3">
        <v>-72743365333</v>
      </c>
      <c r="K53" s="3">
        <v>4516834</v>
      </c>
      <c r="M53" s="3">
        <v>3994396721427</v>
      </c>
      <c r="O53" s="3">
        <v>4022847248807</v>
      </c>
      <c r="Q53" s="3">
        <v>-28450527379</v>
      </c>
    </row>
    <row r="54" spans="1:17" ht="22.5">
      <c r="A54" s="2" t="s">
        <v>121</v>
      </c>
      <c r="C54" s="3">
        <v>1727472</v>
      </c>
      <c r="E54" s="3">
        <v>1398420766695</v>
      </c>
      <c r="G54" s="3">
        <v>1385344310387</v>
      </c>
      <c r="I54" s="3">
        <v>13076456308</v>
      </c>
      <c r="K54" s="3">
        <v>1727472</v>
      </c>
      <c r="M54" s="3">
        <v>1398420766695</v>
      </c>
      <c r="O54" s="3">
        <v>1331698484830</v>
      </c>
      <c r="Q54" s="3">
        <v>66722281865</v>
      </c>
    </row>
    <row r="55" spans="1:17" ht="22.5">
      <c r="A55" s="2" t="s">
        <v>84</v>
      </c>
      <c r="C55" s="3">
        <v>4974381</v>
      </c>
      <c r="E55" s="3">
        <v>3870017936613</v>
      </c>
      <c r="G55" s="3">
        <v>3817739218182</v>
      </c>
      <c r="I55" s="3">
        <v>52278718431</v>
      </c>
      <c r="K55" s="3">
        <v>4974381</v>
      </c>
      <c r="M55" s="3">
        <v>3870017936613</v>
      </c>
      <c r="O55" s="3">
        <v>3629332920438</v>
      </c>
      <c r="Q55" s="3">
        <v>240685016175</v>
      </c>
    </row>
    <row r="56" spans="1:17" ht="22.5">
      <c r="A56" s="2" t="s">
        <v>93</v>
      </c>
      <c r="C56" s="3">
        <v>2803561</v>
      </c>
      <c r="E56" s="3">
        <v>2204915282721</v>
      </c>
      <c r="G56" s="3">
        <v>2176880759101</v>
      </c>
      <c r="I56" s="3">
        <v>28034523620</v>
      </c>
      <c r="K56" s="3">
        <v>2803561</v>
      </c>
      <c r="M56" s="3">
        <v>2204915282721</v>
      </c>
      <c r="O56" s="3">
        <v>2115510364925</v>
      </c>
      <c r="Q56" s="3">
        <v>89404917796</v>
      </c>
    </row>
    <row r="57" spans="1:17" ht="22.5">
      <c r="A57" s="2" t="s">
        <v>115</v>
      </c>
      <c r="C57" s="3">
        <v>2249667</v>
      </c>
      <c r="E57" s="3">
        <v>1830820540904</v>
      </c>
      <c r="G57" s="3">
        <v>1807912934936</v>
      </c>
      <c r="I57" s="3">
        <v>22907605968</v>
      </c>
      <c r="K57" s="3">
        <v>2249667</v>
      </c>
      <c r="M57" s="3">
        <v>1830820540904</v>
      </c>
      <c r="O57" s="3">
        <v>1691542395888</v>
      </c>
      <c r="Q57" s="3">
        <v>139278145016</v>
      </c>
    </row>
    <row r="58" spans="1:17" ht="22.5">
      <c r="A58" s="2" t="s">
        <v>154</v>
      </c>
      <c r="C58" s="3">
        <v>4560500</v>
      </c>
      <c r="E58" s="3">
        <v>3992118292131</v>
      </c>
      <c r="G58" s="3">
        <v>4043134463623</v>
      </c>
      <c r="I58" s="3">
        <v>-51016171491</v>
      </c>
      <c r="K58" s="3">
        <v>4560500</v>
      </c>
      <c r="M58" s="3">
        <v>3992118292131</v>
      </c>
      <c r="O58" s="3">
        <v>4034867565487</v>
      </c>
      <c r="Q58" s="3">
        <v>-42749273355</v>
      </c>
    </row>
    <row r="59" spans="1:17" ht="22.5">
      <c r="A59" s="2" t="s">
        <v>236</v>
      </c>
      <c r="C59" s="3">
        <v>5965226</v>
      </c>
      <c r="E59" s="3">
        <v>5286363348688</v>
      </c>
      <c r="G59" s="3">
        <v>5299951565935</v>
      </c>
      <c r="I59" s="3">
        <v>-13588217246</v>
      </c>
      <c r="K59" s="3">
        <v>5965226</v>
      </c>
      <c r="M59" s="3">
        <v>5286363348688</v>
      </c>
      <c r="O59" s="3">
        <v>5299951565935</v>
      </c>
      <c r="Q59" s="3">
        <v>-13588217246</v>
      </c>
    </row>
    <row r="60" spans="1:17" ht="22.5">
      <c r="A60" s="2" t="s">
        <v>257</v>
      </c>
      <c r="C60" s="3">
        <v>8289315</v>
      </c>
      <c r="E60" s="3">
        <v>7712064209835</v>
      </c>
      <c r="G60" s="3">
        <v>7665431287975</v>
      </c>
      <c r="I60" s="3">
        <v>46632921860</v>
      </c>
      <c r="K60" s="3">
        <v>8289315</v>
      </c>
      <c r="M60" s="3">
        <v>7712064209835</v>
      </c>
      <c r="O60" s="3">
        <v>7665431287975</v>
      </c>
      <c r="Q60" s="3">
        <v>46632921860</v>
      </c>
    </row>
    <row r="61" spans="1:17" ht="22.5">
      <c r="A61" s="2" t="s">
        <v>172</v>
      </c>
      <c r="C61" s="3">
        <v>5000000</v>
      </c>
      <c r="E61" s="3">
        <v>4823631827023</v>
      </c>
      <c r="G61" s="3">
        <v>4739103881161</v>
      </c>
      <c r="I61" s="3">
        <v>84527945862</v>
      </c>
      <c r="K61" s="3">
        <v>5000000</v>
      </c>
      <c r="M61" s="3">
        <v>4823631827023</v>
      </c>
      <c r="O61" s="3">
        <v>4882482893009</v>
      </c>
      <c r="Q61" s="3">
        <v>-58851065985</v>
      </c>
    </row>
    <row r="62" spans="1:17" ht="22.5">
      <c r="A62" s="2" t="s">
        <v>132</v>
      </c>
      <c r="C62" s="3">
        <v>1994901</v>
      </c>
      <c r="E62" s="3">
        <v>2023126256207</v>
      </c>
      <c r="G62" s="3">
        <v>2021269075345</v>
      </c>
      <c r="I62" s="3">
        <v>1857180862</v>
      </c>
      <c r="K62" s="3">
        <v>1994901</v>
      </c>
      <c r="M62" s="3">
        <v>2023126256207</v>
      </c>
      <c r="O62" s="3">
        <v>2015833180769</v>
      </c>
      <c r="Q62" s="3">
        <v>7293075438</v>
      </c>
    </row>
    <row r="63" spans="1:17" ht="22.5">
      <c r="A63" s="2" t="s">
        <v>175</v>
      </c>
      <c r="C63" s="3">
        <v>4001100</v>
      </c>
      <c r="E63" s="3">
        <v>3927111519131</v>
      </c>
      <c r="G63" s="3">
        <v>3904040736992</v>
      </c>
      <c r="I63" s="3">
        <v>23070782139</v>
      </c>
      <c r="K63" s="3">
        <v>4001100</v>
      </c>
      <c r="M63" s="3">
        <v>3927111519131</v>
      </c>
      <c r="O63" s="3">
        <v>3836656792413</v>
      </c>
      <c r="Q63" s="3">
        <v>90454726718</v>
      </c>
    </row>
    <row r="64" spans="1:17" ht="22.5">
      <c r="A64" s="2" t="s">
        <v>195</v>
      </c>
      <c r="C64" s="3">
        <v>5860800</v>
      </c>
      <c r="E64" s="3">
        <v>5302025133764</v>
      </c>
      <c r="G64" s="3">
        <v>5274515604600</v>
      </c>
      <c r="I64" s="3">
        <v>27509529164</v>
      </c>
      <c r="K64" s="3">
        <v>5860800</v>
      </c>
      <c r="M64" s="3">
        <v>5302025133764</v>
      </c>
      <c r="O64" s="3">
        <v>5096342467476</v>
      </c>
      <c r="Q64" s="3">
        <v>205682666288</v>
      </c>
    </row>
    <row r="65" spans="1:17" ht="22.5">
      <c r="A65" s="2" t="s">
        <v>87</v>
      </c>
      <c r="C65" s="3">
        <v>604359</v>
      </c>
      <c r="E65" s="3">
        <v>427108128578</v>
      </c>
      <c r="G65" s="3">
        <v>421125137723</v>
      </c>
      <c r="I65" s="3">
        <v>5982990855</v>
      </c>
      <c r="K65" s="3">
        <v>604359</v>
      </c>
      <c r="M65" s="3">
        <v>427108128578</v>
      </c>
      <c r="O65" s="3">
        <v>418069973875</v>
      </c>
      <c r="Q65" s="3">
        <v>9038154703</v>
      </c>
    </row>
    <row r="66" spans="1:17" ht="22.5">
      <c r="A66" s="2" t="s">
        <v>198</v>
      </c>
      <c r="C66" s="3">
        <v>195100</v>
      </c>
      <c r="E66" s="3">
        <v>174394107466</v>
      </c>
      <c r="G66" s="3">
        <v>175583195887</v>
      </c>
      <c r="I66" s="3">
        <v>-1189088420</v>
      </c>
      <c r="K66" s="3">
        <v>195100</v>
      </c>
      <c r="M66" s="3">
        <v>174394107466</v>
      </c>
      <c r="O66" s="3">
        <v>172076799465</v>
      </c>
      <c r="Q66" s="3">
        <v>2317308001</v>
      </c>
    </row>
    <row r="67" spans="1:17" ht="22.5">
      <c r="A67" s="2" t="s">
        <v>201</v>
      </c>
      <c r="C67" s="3">
        <v>10000000</v>
      </c>
      <c r="E67" s="3">
        <v>9297979689325</v>
      </c>
      <c r="G67" s="3">
        <v>9399365760462</v>
      </c>
      <c r="I67" s="3">
        <v>-101386071137</v>
      </c>
      <c r="K67" s="3">
        <v>10000000</v>
      </c>
      <c r="M67" s="3">
        <v>9297979689325</v>
      </c>
      <c r="O67" s="3">
        <v>9479802643412</v>
      </c>
      <c r="Q67" s="3">
        <v>-181822954087</v>
      </c>
    </row>
    <row r="68" spans="1:17" ht="22.5">
      <c r="A68" s="2" t="s">
        <v>90</v>
      </c>
      <c r="C68" s="3">
        <v>338500</v>
      </c>
      <c r="E68" s="3">
        <v>229673504806</v>
      </c>
      <c r="G68" s="3">
        <v>227006228167</v>
      </c>
      <c r="I68" s="3">
        <v>2667276639</v>
      </c>
      <c r="K68" s="3">
        <v>338500</v>
      </c>
      <c r="M68" s="3">
        <v>229673504806</v>
      </c>
      <c r="O68" s="3">
        <v>224833958253</v>
      </c>
      <c r="Q68" s="3">
        <v>4839546553</v>
      </c>
    </row>
    <row r="69" spans="1:17" ht="22.5">
      <c r="A69" s="2" t="s">
        <v>157</v>
      </c>
      <c r="C69" s="3">
        <v>1800000</v>
      </c>
      <c r="E69" s="3">
        <v>1795449387900</v>
      </c>
      <c r="G69" s="3">
        <v>1785779398346</v>
      </c>
      <c r="I69" s="3">
        <v>9669989554</v>
      </c>
      <c r="K69" s="3">
        <v>1800000</v>
      </c>
      <c r="M69" s="3">
        <v>1795449387900</v>
      </c>
      <c r="O69" s="3">
        <v>1755435348204</v>
      </c>
      <c r="Q69" s="3">
        <v>40014039696</v>
      </c>
    </row>
    <row r="70" spans="1:17" ht="22.5">
      <c r="A70" s="2" t="s">
        <v>178</v>
      </c>
      <c r="C70" s="3">
        <v>2549000</v>
      </c>
      <c r="E70" s="3">
        <v>2203617436903</v>
      </c>
      <c r="G70" s="3">
        <v>2193353861468</v>
      </c>
      <c r="I70" s="3">
        <v>10263575435</v>
      </c>
      <c r="K70" s="3">
        <v>2549000</v>
      </c>
      <c r="M70" s="3">
        <v>2203617436903</v>
      </c>
      <c r="O70" s="3">
        <v>2185470774813</v>
      </c>
      <c r="Q70" s="3">
        <v>18146662090</v>
      </c>
    </row>
    <row r="71" spans="1:17" ht="22.5">
      <c r="A71" s="2" t="s">
        <v>207</v>
      </c>
      <c r="C71" s="3">
        <v>2773000</v>
      </c>
      <c r="E71" s="3">
        <v>2474570901661</v>
      </c>
      <c r="G71" s="3">
        <v>2495603291625</v>
      </c>
      <c r="I71" s="3">
        <v>-21032389963</v>
      </c>
      <c r="K71" s="3">
        <v>2773000</v>
      </c>
      <c r="M71" s="3">
        <v>2474570901661</v>
      </c>
      <c r="O71" s="3">
        <v>2469624061359</v>
      </c>
      <c r="Q71" s="3">
        <v>4946840302</v>
      </c>
    </row>
    <row r="72" spans="1:17" ht="22.5">
      <c r="A72" s="2" t="s">
        <v>204</v>
      </c>
      <c r="C72" s="3">
        <v>5555000</v>
      </c>
      <c r="E72" s="3">
        <v>4748591059965</v>
      </c>
      <c r="G72" s="3">
        <v>4720895505335</v>
      </c>
      <c r="I72" s="3">
        <v>27695554630</v>
      </c>
      <c r="K72" s="3">
        <v>5555000</v>
      </c>
      <c r="M72" s="3">
        <v>4748591059965</v>
      </c>
      <c r="O72" s="3">
        <v>5071253666390</v>
      </c>
      <c r="Q72" s="3">
        <v>-322662606424</v>
      </c>
    </row>
    <row r="73" spans="1:17" ht="22.5">
      <c r="A73" s="2" t="s">
        <v>160</v>
      </c>
      <c r="C73" s="3">
        <v>5600000</v>
      </c>
      <c r="E73" s="3">
        <v>5305790296818</v>
      </c>
      <c r="G73" s="3">
        <v>5280996674648</v>
      </c>
      <c r="I73" s="3">
        <v>24793622170</v>
      </c>
      <c r="K73" s="3">
        <v>5600000</v>
      </c>
      <c r="M73" s="3">
        <v>5305790296818</v>
      </c>
      <c r="O73" s="3">
        <v>5208013838763</v>
      </c>
      <c r="Q73" s="3">
        <v>97776458055</v>
      </c>
    </row>
    <row r="74" spans="1:17" ht="22.5">
      <c r="A74" s="2" t="s">
        <v>112</v>
      </c>
      <c r="C74" s="3">
        <v>8121403</v>
      </c>
      <c r="E74" s="3">
        <v>6740503285376</v>
      </c>
      <c r="G74" s="3">
        <v>6643883278961</v>
      </c>
      <c r="I74" s="3">
        <v>96620006415</v>
      </c>
      <c r="K74" s="3">
        <v>8121403</v>
      </c>
      <c r="M74" s="3">
        <v>6740503285376</v>
      </c>
      <c r="O74" s="3">
        <v>6419545382027</v>
      </c>
      <c r="Q74" s="3">
        <v>320957903349</v>
      </c>
    </row>
    <row r="75" spans="1:17" ht="22.5">
      <c r="A75" s="2" t="s">
        <v>108</v>
      </c>
      <c r="C75" s="3">
        <v>6004784</v>
      </c>
      <c r="E75" s="3">
        <v>3668840898745</v>
      </c>
      <c r="G75" s="3">
        <v>3633444777336</v>
      </c>
      <c r="I75" s="3">
        <v>35396121409</v>
      </c>
      <c r="K75" s="3">
        <v>6004784</v>
      </c>
      <c r="M75" s="3">
        <v>3668840898745</v>
      </c>
      <c r="O75" s="3">
        <v>3641684178125</v>
      </c>
      <c r="Q75" s="3">
        <v>27156720620</v>
      </c>
    </row>
    <row r="76" spans="1:17" ht="22.5">
      <c r="A76" s="2" t="s">
        <v>104</v>
      </c>
      <c r="C76" s="3">
        <v>2289343</v>
      </c>
      <c r="E76" s="3">
        <v>1423229390823</v>
      </c>
      <c r="G76" s="3">
        <v>1417070137823</v>
      </c>
      <c r="I76" s="3">
        <v>6159253000</v>
      </c>
      <c r="K76" s="3">
        <v>2289343</v>
      </c>
      <c r="M76" s="3">
        <v>1423229390823</v>
      </c>
      <c r="O76" s="3">
        <v>1416826947901</v>
      </c>
      <c r="Q76" s="3">
        <v>6402442922</v>
      </c>
    </row>
    <row r="77" spans="1:17" ht="22.5">
      <c r="A77" s="2" t="s">
        <v>119</v>
      </c>
      <c r="C77" s="3">
        <v>1145425</v>
      </c>
      <c r="E77" s="3">
        <v>747647196298</v>
      </c>
      <c r="G77" s="3">
        <v>740048569184</v>
      </c>
      <c r="I77" s="3">
        <v>7598627114</v>
      </c>
      <c r="K77" s="3">
        <v>1145425</v>
      </c>
      <c r="M77" s="3">
        <v>747647196298</v>
      </c>
      <c r="O77" s="3">
        <v>736326547257</v>
      </c>
      <c r="Q77" s="3">
        <v>11320649041</v>
      </c>
    </row>
    <row r="78" spans="1:17" ht="22.5">
      <c r="A78" s="2" t="s">
        <v>163</v>
      </c>
      <c r="C78" s="3">
        <v>5999969</v>
      </c>
      <c r="E78" s="3">
        <v>5678159674739</v>
      </c>
      <c r="G78" s="3">
        <v>5631461051467</v>
      </c>
      <c r="I78" s="3">
        <v>46698623272</v>
      </c>
      <c r="K78" s="3">
        <v>5999969</v>
      </c>
      <c r="M78" s="3">
        <v>5678159674739</v>
      </c>
      <c r="O78" s="3">
        <v>5513581306928</v>
      </c>
      <c r="Q78" s="3">
        <v>164578367811</v>
      </c>
    </row>
    <row r="79" spans="1:17" ht="22.5">
      <c r="A79" s="2" t="s">
        <v>127</v>
      </c>
      <c r="C79" s="3">
        <v>8092000</v>
      </c>
      <c r="E79" s="3">
        <v>5122037513355</v>
      </c>
      <c r="G79" s="3">
        <v>5066755460792</v>
      </c>
      <c r="I79" s="3">
        <v>55282052563</v>
      </c>
      <c r="K79" s="3">
        <v>8092000</v>
      </c>
      <c r="M79" s="3">
        <v>5122037513355</v>
      </c>
      <c r="O79" s="3">
        <v>5068951450000</v>
      </c>
      <c r="Q79" s="3">
        <v>53086063355</v>
      </c>
    </row>
    <row r="80" spans="1:17" ht="22.5">
      <c r="A80" s="2" t="s">
        <v>124</v>
      </c>
      <c r="C80" s="3">
        <v>274900</v>
      </c>
      <c r="E80" s="3">
        <v>177548280737</v>
      </c>
      <c r="G80" s="3">
        <v>175277694726</v>
      </c>
      <c r="I80" s="3">
        <v>2270586011</v>
      </c>
      <c r="K80" s="3">
        <v>274900</v>
      </c>
      <c r="M80" s="3">
        <v>177548280737</v>
      </c>
      <c r="O80" s="3">
        <v>175483207859</v>
      </c>
      <c r="Q80" s="3">
        <v>2065072878</v>
      </c>
    </row>
    <row r="81" spans="1:17" ht="22.5">
      <c r="A81" s="2" t="s">
        <v>212</v>
      </c>
      <c r="C81" s="3">
        <v>13952852</v>
      </c>
      <c r="E81" s="3">
        <v>12344335351172</v>
      </c>
      <c r="G81" s="3">
        <v>11895762599607</v>
      </c>
      <c r="I81" s="3">
        <v>448572751565</v>
      </c>
      <c r="K81" s="3">
        <v>13952852</v>
      </c>
      <c r="M81" s="3">
        <v>12344335351172</v>
      </c>
      <c r="O81" s="3">
        <v>12604158907079</v>
      </c>
      <c r="Q81" s="3">
        <v>-259823555906</v>
      </c>
    </row>
    <row r="82" spans="1:17" ht="22.5">
      <c r="A82" s="2" t="s">
        <v>209</v>
      </c>
      <c r="C82" s="3">
        <v>21623044</v>
      </c>
      <c r="E82" s="3">
        <v>19462039605920</v>
      </c>
      <c r="G82" s="3">
        <v>20345248171911</v>
      </c>
      <c r="I82" s="3">
        <v>-883208565990</v>
      </c>
      <c r="K82" s="3">
        <v>21623044</v>
      </c>
      <c r="M82" s="3">
        <v>19462039605920</v>
      </c>
      <c r="O82" s="3">
        <v>20561417666348</v>
      </c>
      <c r="Q82" s="3">
        <v>-1099378060427</v>
      </c>
    </row>
    <row r="83" spans="1:17" ht="22.5">
      <c r="A83" s="2" t="s">
        <v>186</v>
      </c>
      <c r="C83" s="3">
        <v>1480000</v>
      </c>
      <c r="E83" s="3">
        <v>1369630514560</v>
      </c>
      <c r="G83" s="3">
        <v>1368522415937</v>
      </c>
      <c r="I83" s="3">
        <v>1108098623</v>
      </c>
      <c r="K83" s="3">
        <v>1480000</v>
      </c>
      <c r="M83" s="3">
        <v>1369630514560</v>
      </c>
      <c r="O83" s="3">
        <v>1365173684062</v>
      </c>
      <c r="Q83" s="3">
        <v>4456830498</v>
      </c>
    </row>
    <row r="84" spans="1:17" ht="22.5">
      <c r="A84" s="2" t="s">
        <v>214</v>
      </c>
      <c r="C84" s="3">
        <v>9913595</v>
      </c>
      <c r="E84" s="3">
        <v>8832670865740</v>
      </c>
      <c r="G84" s="3">
        <v>8675288730314</v>
      </c>
      <c r="I84" s="3">
        <v>157382135426</v>
      </c>
      <c r="K84" s="3">
        <v>9913595</v>
      </c>
      <c r="M84" s="3">
        <v>8832670865740</v>
      </c>
      <c r="O84" s="3">
        <v>9300946446664</v>
      </c>
      <c r="Q84" s="3">
        <v>-468275580923</v>
      </c>
    </row>
    <row r="85" spans="1:17" ht="22.5">
      <c r="A85" s="2" t="s">
        <v>239</v>
      </c>
      <c r="C85" s="3">
        <v>2450000</v>
      </c>
      <c r="E85" s="3">
        <v>2316424187389</v>
      </c>
      <c r="G85" s="3">
        <v>2313579269434</v>
      </c>
      <c r="I85" s="3">
        <v>2844917955</v>
      </c>
      <c r="K85" s="3">
        <v>2450000</v>
      </c>
      <c r="M85" s="3">
        <v>2316424187389</v>
      </c>
      <c r="O85" s="3">
        <v>2305605654318</v>
      </c>
      <c r="Q85" s="3">
        <v>10818533071</v>
      </c>
    </row>
    <row r="86" spans="1:17" ht="22.5">
      <c r="A86" s="2" t="s">
        <v>141</v>
      </c>
      <c r="C86" s="3">
        <v>4061300</v>
      </c>
      <c r="E86" s="3">
        <v>3537601496531</v>
      </c>
      <c r="G86" s="3">
        <v>3523229449451</v>
      </c>
      <c r="I86" s="3">
        <v>14372047080</v>
      </c>
      <c r="K86" s="3">
        <v>4061300</v>
      </c>
      <c r="M86" s="3">
        <v>3537601496531</v>
      </c>
      <c r="O86" s="3">
        <v>3490284502535</v>
      </c>
      <c r="Q86" s="3">
        <v>47316993996</v>
      </c>
    </row>
    <row r="87" spans="1:17" ht="22.5">
      <c r="A87" s="2" t="s">
        <v>250</v>
      </c>
      <c r="C87" s="3">
        <v>1049399</v>
      </c>
      <c r="E87" s="3">
        <v>944422502209</v>
      </c>
      <c r="G87" s="3">
        <v>952073168813</v>
      </c>
      <c r="I87" s="3">
        <v>-7650666603</v>
      </c>
      <c r="K87" s="3">
        <v>1049399</v>
      </c>
      <c r="M87" s="3">
        <v>944422502209</v>
      </c>
      <c r="O87" s="3">
        <v>952073168813</v>
      </c>
      <c r="Q87" s="3">
        <v>-7650666603</v>
      </c>
    </row>
    <row r="88" spans="1:17" ht="22.5">
      <c r="A88" s="2" t="s">
        <v>217</v>
      </c>
      <c r="C88" s="3">
        <v>2000000</v>
      </c>
      <c r="E88" s="3">
        <v>1771535350345</v>
      </c>
      <c r="G88" s="3">
        <v>1810501460349</v>
      </c>
      <c r="I88" s="3">
        <v>-38966110004</v>
      </c>
      <c r="K88" s="3">
        <v>2000000</v>
      </c>
      <c r="M88" s="3">
        <v>1771535350345</v>
      </c>
      <c r="O88" s="3">
        <v>1877440000000</v>
      </c>
      <c r="Q88" s="3">
        <v>-105904649655</v>
      </c>
    </row>
    <row r="89" spans="1:17" ht="22.5">
      <c r="A89" s="2" t="s">
        <v>56</v>
      </c>
      <c r="C89" s="3">
        <v>3211100</v>
      </c>
      <c r="E89" s="3">
        <v>3743564615121</v>
      </c>
      <c r="G89" s="3">
        <v>3652413012006</v>
      </c>
      <c r="I89" s="3">
        <v>91151603115</v>
      </c>
      <c r="K89" s="3">
        <v>3211100</v>
      </c>
      <c r="M89" s="3">
        <v>3743564615121</v>
      </c>
      <c r="O89" s="3">
        <v>3856145768000</v>
      </c>
      <c r="Q89" s="3">
        <v>-112581152878</v>
      </c>
    </row>
    <row r="90" spans="1:17" ht="22.5">
      <c r="A90" s="2" t="s">
        <v>166</v>
      </c>
      <c r="C90" s="3">
        <v>1485000</v>
      </c>
      <c r="E90" s="3">
        <v>1413580295084</v>
      </c>
      <c r="G90" s="3">
        <v>1407050296717</v>
      </c>
      <c r="I90" s="3">
        <v>6529998367</v>
      </c>
      <c r="K90" s="3">
        <v>1485000</v>
      </c>
      <c r="M90" s="3">
        <v>1413580295084</v>
      </c>
      <c r="O90" s="3">
        <v>1485000000000</v>
      </c>
      <c r="Q90" s="3">
        <v>-71419704915</v>
      </c>
    </row>
    <row r="91" spans="1:17" ht="22.5">
      <c r="A91" s="2" t="s">
        <v>242</v>
      </c>
      <c r="C91" s="3">
        <v>344900</v>
      </c>
      <c r="E91" s="3">
        <v>184517798658</v>
      </c>
      <c r="G91" s="3">
        <v>183574391164</v>
      </c>
      <c r="I91" s="3">
        <v>943407494</v>
      </c>
      <c r="K91" s="3">
        <v>344900</v>
      </c>
      <c r="M91" s="3">
        <v>184517798658</v>
      </c>
      <c r="O91" s="3">
        <v>183574391164</v>
      </c>
      <c r="Q91" s="3">
        <v>943407494</v>
      </c>
    </row>
    <row r="92" spans="1:17" ht="22.5">
      <c r="A92" s="2" t="s">
        <v>245</v>
      </c>
      <c r="C92" s="3">
        <v>398900</v>
      </c>
      <c r="E92" s="3">
        <v>186115538743</v>
      </c>
      <c r="G92" s="3">
        <v>185582503976</v>
      </c>
      <c r="I92" s="3">
        <v>533034767</v>
      </c>
      <c r="K92" s="3">
        <v>398900</v>
      </c>
      <c r="M92" s="3">
        <v>186115538743</v>
      </c>
      <c r="O92" s="3">
        <v>185582503976</v>
      </c>
      <c r="Q92" s="3">
        <v>533034767</v>
      </c>
    </row>
    <row r="93" spans="1:17" ht="22.5">
      <c r="A93" s="2" t="s">
        <v>189</v>
      </c>
      <c r="C93" s="3">
        <v>1980000</v>
      </c>
      <c r="E93" s="3">
        <v>1645051270373</v>
      </c>
      <c r="G93" s="3">
        <v>1641881721879</v>
      </c>
      <c r="I93" s="3">
        <v>3169548494</v>
      </c>
      <c r="K93" s="3">
        <v>1980000</v>
      </c>
      <c r="M93" s="3">
        <v>1645051270373</v>
      </c>
      <c r="O93" s="3">
        <v>1979350362312</v>
      </c>
      <c r="Q93" s="3">
        <v>-334299091938</v>
      </c>
    </row>
    <row r="94" spans="1:17" ht="22.5">
      <c r="A94" s="2" t="s">
        <v>60</v>
      </c>
      <c r="C94" s="3">
        <v>1412900</v>
      </c>
      <c r="E94" s="3">
        <v>4602093851646</v>
      </c>
      <c r="G94" s="3">
        <v>4498908675052</v>
      </c>
      <c r="I94" s="3">
        <v>103185176594</v>
      </c>
      <c r="K94" s="3">
        <v>1412900</v>
      </c>
      <c r="M94" s="3">
        <v>4602093851646</v>
      </c>
      <c r="O94" s="3">
        <v>4999546650000</v>
      </c>
      <c r="Q94" s="3">
        <v>-397452798353</v>
      </c>
    </row>
    <row r="95" spans="1:17" ht="22.5">
      <c r="A95" s="2" t="s">
        <v>253</v>
      </c>
      <c r="C95" s="3">
        <v>43164</v>
      </c>
      <c r="E95" s="3">
        <v>134201236195</v>
      </c>
      <c r="G95" s="3">
        <v>148475527200</v>
      </c>
      <c r="I95" s="3">
        <v>-14274291004</v>
      </c>
      <c r="K95" s="3">
        <v>43164</v>
      </c>
      <c r="M95" s="3">
        <v>134201236195</v>
      </c>
      <c r="O95" s="3">
        <v>148475527200</v>
      </c>
      <c r="Q95" s="3">
        <v>-14274291004</v>
      </c>
    </row>
    <row r="96" spans="1:17" ht="22.5">
      <c r="A96" s="2" t="s">
        <v>256</v>
      </c>
      <c r="C96" s="3">
        <v>388476</v>
      </c>
      <c r="E96" s="3">
        <v>1207811125761</v>
      </c>
      <c r="G96" s="3">
        <v>1336279744800</v>
      </c>
      <c r="I96" s="3">
        <v>-128468619038</v>
      </c>
      <c r="K96" s="3">
        <v>388476</v>
      </c>
      <c r="M96" s="3">
        <v>1207811125761</v>
      </c>
      <c r="O96" s="3">
        <v>1336279744800</v>
      </c>
      <c r="Q96" s="3">
        <v>-128468619038</v>
      </c>
    </row>
    <row r="97" spans="1:17" ht="23.25" thickBot="1">
      <c r="A97" s="2" t="s">
        <v>247</v>
      </c>
      <c r="C97" s="3">
        <v>1995000</v>
      </c>
      <c r="E97" s="3">
        <v>1914925695253</v>
      </c>
      <c r="G97" s="3">
        <v>1995000000000</v>
      </c>
      <c r="I97" s="3">
        <v>-80074304746</v>
      </c>
      <c r="K97" s="3">
        <v>1995000</v>
      </c>
      <c r="M97" s="3">
        <v>1914925695253</v>
      </c>
      <c r="O97" s="3">
        <v>1995000000000</v>
      </c>
      <c r="Q97" s="3">
        <v>-80074304746</v>
      </c>
    </row>
    <row r="98" spans="1:17" ht="22.5" thickBot="1">
      <c r="A98" s="1" t="s">
        <v>39</v>
      </c>
      <c r="C98" s="1" t="s">
        <v>39</v>
      </c>
      <c r="E98" s="4">
        <f>SUM(E8:E97)</f>
        <v>265078937730317</v>
      </c>
      <c r="G98" s="4">
        <f>SUM(G8:G97)</f>
        <v>263923471185696</v>
      </c>
      <c r="I98" s="4">
        <f>SUM(I8:I97)</f>
        <v>1155466544639</v>
      </c>
      <c r="K98" s="1" t="s">
        <v>39</v>
      </c>
      <c r="M98" s="4">
        <f>SUM(M8:M97)</f>
        <v>265073209553125</v>
      </c>
      <c r="O98" s="4">
        <f>SUM(O8:O97)</f>
        <v>263578694849833</v>
      </c>
      <c r="Q98" s="4">
        <f>SUM(Q8:Q97)</f>
        <v>1494514703312</v>
      </c>
    </row>
    <row r="99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2024-02-24T12:56:38Z</dcterms:created>
  <dcterms:modified xsi:type="dcterms:W3CDTF">2024-02-28T08:49:09Z</dcterms:modified>
</cp:coreProperties>
</file>