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13_ncr:1_{171D7250-1CED-4466-808B-49AAF98010C2}" xr6:coauthVersionLast="47" xr6:coauthVersionMax="47" xr10:uidLastSave="{00000000-0000-0000-0000-000000000000}"/>
  <bookViews>
    <workbookView xWindow="-120" yWindow="-120" windowWidth="29040" windowHeight="15720" firstSheet="3" activeTab="8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8" hidden="1">'درآمد ناشی از تغییر قیمت اوراق'!$A$6:$Q$93</definedName>
    <definedName name="_xlnm._FilterDatabase" localSheetId="11" hidden="1">'سرمایه‌گذاری در اوراق بهادار'!$A$6:$Q$7</definedName>
    <definedName name="_xlnm._FilterDatabase" localSheetId="6" hidden="1">'سود اوراق بهادار و سپرده بانکی'!$A$7:$S$7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9" i="15"/>
  <c r="C8" i="15"/>
  <c r="C7" i="15"/>
  <c r="C11" i="15" s="1"/>
  <c r="C10" i="14"/>
  <c r="E10" i="14"/>
  <c r="K9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8" i="13"/>
  <c r="G9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8" i="13"/>
  <c r="Q10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8" i="12"/>
  <c r="M109" i="12"/>
  <c r="K109" i="12"/>
  <c r="I10" i="12"/>
  <c r="I13" i="12"/>
  <c r="I15" i="12"/>
  <c r="I16" i="12"/>
  <c r="I17" i="12"/>
  <c r="I20" i="12"/>
  <c r="I21" i="12"/>
  <c r="I23" i="12"/>
  <c r="I24" i="12"/>
  <c r="I25" i="12"/>
  <c r="I26" i="12"/>
  <c r="I30" i="12"/>
  <c r="I31" i="12"/>
  <c r="I34" i="12"/>
  <c r="I35" i="12"/>
  <c r="I36" i="12"/>
  <c r="I40" i="12"/>
  <c r="I42" i="12"/>
  <c r="I43" i="12"/>
  <c r="I44" i="12"/>
  <c r="I46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9" i="12"/>
  <c r="G109" i="12"/>
  <c r="E109" i="12"/>
  <c r="C85" i="12"/>
  <c r="I85" i="12" s="1"/>
  <c r="C12" i="12"/>
  <c r="I12" i="12" s="1"/>
  <c r="C14" i="12"/>
  <c r="I14" i="12" s="1"/>
  <c r="C18" i="12"/>
  <c r="I18" i="12" s="1"/>
  <c r="C19" i="12"/>
  <c r="I19" i="12" s="1"/>
  <c r="C22" i="12"/>
  <c r="I22" i="12" s="1"/>
  <c r="C24" i="12"/>
  <c r="C27" i="12"/>
  <c r="I27" i="12" s="1"/>
  <c r="C28" i="12"/>
  <c r="I28" i="12" s="1"/>
  <c r="C29" i="12"/>
  <c r="I29" i="12" s="1"/>
  <c r="C32" i="12"/>
  <c r="I32" i="12" s="1"/>
  <c r="C33" i="12"/>
  <c r="I33" i="12" s="1"/>
  <c r="C37" i="12"/>
  <c r="I37" i="12" s="1"/>
  <c r="C38" i="12"/>
  <c r="I38" i="12" s="1"/>
  <c r="C39" i="12"/>
  <c r="I39" i="12" s="1"/>
  <c r="C40" i="12"/>
  <c r="C41" i="12"/>
  <c r="I41" i="12" s="1"/>
  <c r="C45" i="12"/>
  <c r="I45" i="12" s="1"/>
  <c r="C47" i="12"/>
  <c r="I47" i="12" s="1"/>
  <c r="C48" i="12"/>
  <c r="I48" i="12" s="1"/>
  <c r="C49" i="12"/>
  <c r="I49" i="12" s="1"/>
  <c r="C50" i="12"/>
  <c r="I50" i="12" s="1"/>
  <c r="C51" i="12"/>
  <c r="I51" i="12" s="1"/>
  <c r="C52" i="12"/>
  <c r="I52" i="12" s="1"/>
  <c r="C53" i="12"/>
  <c r="I53" i="12" s="1"/>
  <c r="C54" i="12"/>
  <c r="I54" i="12" s="1"/>
  <c r="C55" i="12"/>
  <c r="I55" i="12" s="1"/>
  <c r="C56" i="12"/>
  <c r="I56" i="12" s="1"/>
  <c r="C57" i="12"/>
  <c r="I57" i="12" s="1"/>
  <c r="C58" i="12"/>
  <c r="I58" i="12" s="1"/>
  <c r="C59" i="12"/>
  <c r="I59" i="12" s="1"/>
  <c r="C60" i="12"/>
  <c r="I60" i="12" s="1"/>
  <c r="C61" i="12"/>
  <c r="I61" i="12" s="1"/>
  <c r="C62" i="12"/>
  <c r="I62" i="12" s="1"/>
  <c r="C63" i="12"/>
  <c r="I63" i="12" s="1"/>
  <c r="C64" i="12"/>
  <c r="I64" i="12" s="1"/>
  <c r="C65" i="12"/>
  <c r="I65" i="12" s="1"/>
  <c r="C66" i="12"/>
  <c r="I66" i="12" s="1"/>
  <c r="C67" i="12"/>
  <c r="I67" i="12" s="1"/>
  <c r="C68" i="12"/>
  <c r="I68" i="12" s="1"/>
  <c r="C69" i="12"/>
  <c r="I69" i="12" s="1"/>
  <c r="C70" i="12"/>
  <c r="I70" i="12" s="1"/>
  <c r="C71" i="12"/>
  <c r="I71" i="12" s="1"/>
  <c r="C72" i="12"/>
  <c r="I72" i="12" s="1"/>
  <c r="C73" i="12"/>
  <c r="I73" i="12" s="1"/>
  <c r="C74" i="12"/>
  <c r="I74" i="12" s="1"/>
  <c r="C75" i="12"/>
  <c r="I75" i="12" s="1"/>
  <c r="C76" i="12"/>
  <c r="I76" i="12" s="1"/>
  <c r="C77" i="12"/>
  <c r="I77" i="12" s="1"/>
  <c r="C78" i="12"/>
  <c r="I78" i="12" s="1"/>
  <c r="C79" i="12"/>
  <c r="I79" i="12" s="1"/>
  <c r="C80" i="12"/>
  <c r="I80" i="12" s="1"/>
  <c r="C81" i="12"/>
  <c r="I81" i="12" s="1"/>
  <c r="C82" i="12"/>
  <c r="I82" i="12" s="1"/>
  <c r="C83" i="12"/>
  <c r="I83" i="12" s="1"/>
  <c r="C84" i="12"/>
  <c r="I84" i="12" s="1"/>
  <c r="C11" i="12"/>
  <c r="C109" i="12" s="1"/>
  <c r="U4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8" i="11"/>
  <c r="S4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8" i="11"/>
  <c r="O10" i="11"/>
  <c r="O13" i="11"/>
  <c r="O17" i="11"/>
  <c r="O22" i="11"/>
  <c r="O24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9" i="11"/>
  <c r="M42" i="11"/>
  <c r="I42" i="11"/>
  <c r="K10" i="11" s="1"/>
  <c r="K11" i="11"/>
  <c r="K12" i="11"/>
  <c r="K19" i="11"/>
  <c r="K20" i="11"/>
  <c r="K21" i="11"/>
  <c r="K28" i="11"/>
  <c r="K29" i="11"/>
  <c r="K30" i="11"/>
  <c r="K37" i="11"/>
  <c r="K38" i="11"/>
  <c r="K39" i="11"/>
  <c r="I67" i="10"/>
  <c r="G67" i="10"/>
  <c r="E67" i="10"/>
  <c r="G42" i="11"/>
  <c r="E42" i="11"/>
  <c r="C42" i="11"/>
  <c r="Q23" i="9"/>
  <c r="Q17" i="9"/>
  <c r="Q8" i="9"/>
  <c r="Q8" i="10"/>
  <c r="S12" i="8"/>
  <c r="Q12" i="8"/>
  <c r="O12" i="8"/>
  <c r="M12" i="8"/>
  <c r="K12" i="8"/>
  <c r="I12" i="8"/>
  <c r="I156" i="7"/>
  <c r="M156" i="7"/>
  <c r="S156" i="7"/>
  <c r="O156" i="7"/>
  <c r="S61" i="6"/>
  <c r="K50" i="4"/>
  <c r="AK75" i="3"/>
  <c r="Y35" i="1"/>
  <c r="I91" i="13"/>
  <c r="E91" i="13"/>
  <c r="O109" i="12"/>
  <c r="Q67" i="10"/>
  <c r="O67" i="10"/>
  <c r="M67" i="10"/>
  <c r="O93" i="9"/>
  <c r="M93" i="9"/>
  <c r="I93" i="9"/>
  <c r="G93" i="9"/>
  <c r="E93" i="9"/>
  <c r="Q156" i="7"/>
  <c r="K156" i="7"/>
  <c r="G156" i="7"/>
  <c r="Q61" i="6"/>
  <c r="O61" i="6"/>
  <c r="M61" i="6"/>
  <c r="K61" i="6"/>
  <c r="AI75" i="3"/>
  <c r="AG75" i="3"/>
  <c r="AA75" i="3"/>
  <c r="W75" i="3"/>
  <c r="S75" i="3"/>
  <c r="Q75" i="3"/>
  <c r="W35" i="1"/>
  <c r="U35" i="1"/>
  <c r="O35" i="1"/>
  <c r="K35" i="1"/>
  <c r="G35" i="1"/>
  <c r="E35" i="1"/>
  <c r="I11" i="12" l="1"/>
  <c r="I109" i="12" s="1"/>
  <c r="Q42" i="11"/>
  <c r="K14" i="11"/>
  <c r="K36" i="11"/>
  <c r="K27" i="11"/>
  <c r="K17" i="11"/>
  <c r="K41" i="11"/>
  <c r="K35" i="11"/>
  <c r="K25" i="11"/>
  <c r="K16" i="11"/>
  <c r="K33" i="11"/>
  <c r="K24" i="11"/>
  <c r="K15" i="11"/>
  <c r="K9" i="11"/>
  <c r="K32" i="11"/>
  <c r="K23" i="11"/>
  <c r="K40" i="11"/>
  <c r="K31" i="11"/>
  <c r="K22" i="11"/>
  <c r="K13" i="11"/>
  <c r="O42" i="11"/>
  <c r="K34" i="11"/>
  <c r="K26" i="11"/>
  <c r="K18" i="11"/>
  <c r="Q93" i="9"/>
  <c r="K42" i="11" l="1"/>
</calcChain>
</file>

<file path=xl/sharedStrings.xml><?xml version="1.0" encoding="utf-8"?>
<sst xmlns="http://schemas.openxmlformats.org/spreadsheetml/2006/main" count="2784" uniqueCount="544">
  <si>
    <t>صندوق سرمایه‌گذاری ثابت حامی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</si>
  <si>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</si>
  <si>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</si>
  <si>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</si>
  <si>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</si>
  <si>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</si>
  <si>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</si>
  <si>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</si>
  <si>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</si>
  <si>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</si>
  <si>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</si>
  <si>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</si>
  <si>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</si>
  <si>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</si>
  <si>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</si>
  <si>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</si>
  <si>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</si>
  <si>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سرمایه گذاری صدرتامین</t>
  </si>
  <si>
    <t>سرمایه‌گذاری‌بهمن‌</t>
  </si>
  <si>
    <t>سیمان‌ ایلام‌</t>
  </si>
  <si>
    <t>سیمان‌شاهرود</t>
  </si>
  <si>
    <t>صبا فولاد خلیج فارس</t>
  </si>
  <si>
    <t>صندوق س ثروت پویا-بخشی</t>
  </si>
  <si>
    <t>صندوق س جاویدان سهام مانی-سهام</t>
  </si>
  <si>
    <t>صندوق س شاخصی آرام مفید</t>
  </si>
  <si>
    <t>صندوق س صنایع مفید- بخشی</t>
  </si>
  <si>
    <t>صندوق س. اهرمی مفید-س -واحد عادی</t>
  </si>
  <si>
    <t>صندوق س.بخشی صنایع معیار-ب</t>
  </si>
  <si>
    <t>صندوق س.توسعه اندوخته آینده-س</t>
  </si>
  <si>
    <t>صندوق سرمایه گذاری آوای سهام کیان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</si>
  <si>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</si>
  <si>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</si>
  <si>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</si>
  <si>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</si>
  <si>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</si>
  <si>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</si>
  <si>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</si>
  <si>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</si>
  <si>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مبین انرژی خلیج فارس</t>
  </si>
  <si>
    <t>صندوق س صنایع مفید3- بخشی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</si>
  <si>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</si>
  <si>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</si>
  <si>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</si>
  <si>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</si>
  <si>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</si>
  <si>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</si>
  <si>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وبصادر-2498-03/05/02</t>
  </si>
  <si>
    <t>1403/05/02</t>
  </si>
  <si>
    <t>اختیارف ت ومهان-7025-03/11/29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</si>
  <si>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</si>
  <si>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</si>
  <si>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</si>
  <si>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</si>
  <si>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</si>
  <si>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</si>
  <si>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</si>
  <si>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</si>
  <si>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</si>
  <si>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</si>
  <si>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</si>
  <si>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</si>
  <si>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</si>
  <si>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</si>
  <si>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</si>
  <si>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شیر فرادما کاله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</si>
  <si>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</si>
  <si>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</si>
  <si>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</si>
  <si>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</si>
  <si>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</si>
  <si>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</si>
  <si>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</si>
  <si>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</si>
  <si>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</si>
  <si>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اجاره انرژی پاسارگاد14040302</t>
  </si>
  <si>
    <t>1400/03/02</t>
  </si>
  <si>
    <t>1404/03/01</t>
  </si>
  <si>
    <t>اجاره تابان سپهر14031126</t>
  </si>
  <si>
    <t>1399/12/03</t>
  </si>
  <si>
    <t>1403/12/03</t>
  </si>
  <si>
    <t>اجاره تجاری شستان14030915</t>
  </si>
  <si>
    <t>1399/09/15</t>
  </si>
  <si>
    <t>1403/09/15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</si>
  <si>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</si>
  <si>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</si>
  <si>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</si>
  <si>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</si>
  <si>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</si>
  <si>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</si>
  <si>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</si>
  <si>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</si>
  <si>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</si>
  <si>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</si>
  <si>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</si>
  <si>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</si>
  <si>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</si>
  <si>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</si>
  <si>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</si>
  <si>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</si>
  <si>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</si>
  <si>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</si>
  <si>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</si>
  <si>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</si>
  <si>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</si>
  <si>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</si>
  <si>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</si>
  <si>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</si>
  <si>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</si>
  <si>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</si>
  <si>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</si>
  <si>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</si>
  <si>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</si>
  <si>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</si>
  <si>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</si>
  <si>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</si>
  <si>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</si>
  <si>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</si>
  <si>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</si>
  <si>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</si>
  <si>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</si>
  <si>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</si>
  <si>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</si>
  <si>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</si>
  <si>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</si>
  <si>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</si>
  <si>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</si>
  <si>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</si>
  <si>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</si>
  <si>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</si>
  <si>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</si>
  <si>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</si>
  <si>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</si>
  <si>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</si>
  <si>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</si>
  <si>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</si>
  <si>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</si>
  <si>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</si>
  <si>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</si>
  <si>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</si>
  <si>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</si>
  <si>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</si>
  <si>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</si>
  <si>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</si>
  <si>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</si>
  <si>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</si>
  <si>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</si>
  <si>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</si>
  <si>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</si>
  <si>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</si>
  <si>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</si>
  <si>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</si>
  <si>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</si>
  <si>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</si>
  <si>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</si>
  <si>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معادن407-3ماهه18%</t>
  </si>
  <si>
    <t>1400/07/19</t>
  </si>
  <si>
    <t>1404/07/18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</si>
  <si>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</si>
  <si>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</si>
  <si>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</si>
  <si>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</si>
  <si>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</si>
  <si>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</si>
  <si>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</si>
  <si>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</si>
  <si>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</si>
  <si>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</si>
  <si>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</si>
  <si>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</si>
  <si>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سایپا308-3ماهه 18%</t>
  </si>
  <si>
    <t>1399/08/21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</si>
  <si>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</si>
  <si>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</si>
  <si>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</si>
  <si>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</si>
  <si>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</si>
  <si>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</si>
  <si>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</si>
  <si>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</si>
  <si>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</si>
  <si>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</si>
  <si>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</si>
  <si>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</si>
  <si>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</si>
  <si>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</si>
  <si>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</si>
  <si>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</si>
  <si>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</si>
  <si>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مرابحه شهر فرش-مفید060921</t>
  </si>
  <si>
    <t>1402/09/21</t>
  </si>
  <si>
    <t>1406/09/21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</si>
  <si>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</si>
  <si>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</si>
  <si>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</si>
  <si>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</si>
  <si>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</si>
  <si>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</si>
  <si>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</si>
  <si>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</si>
  <si>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</si>
  <si>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</si>
  <si>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</si>
  <si>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</si>
  <si>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</si>
  <si>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</si>
  <si>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</si>
  <si>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</si>
  <si>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</si>
  <si>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</si>
  <si>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</si>
  <si>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</si>
  <si>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</si>
  <si>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</si>
  <si>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</si>
  <si>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</si>
  <si>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</si>
  <si>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</si>
  <si>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</si>
  <si>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</si>
  <si>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</si>
  <si>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</si>
  <si>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</si>
  <si>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</si>
  <si>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</si>
  <si>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</si>
  <si>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</si>
  <si>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</si>
  <si>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</si>
  <si>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</si>
  <si>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</si>
  <si>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</si>
  <si>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ماموت خودرو050722</t>
  </si>
  <si>
    <t>1402/07/22</t>
  </si>
  <si>
    <t>1405/07/22</t>
  </si>
  <si>
    <t>مرابحه کرمان موتور14030915</t>
  </si>
  <si>
    <t>1400/09/15</t>
  </si>
  <si>
    <t>اسناد خزانه-م7بودجه02-040910</t>
  </si>
  <si>
    <t>1402/12/20</t>
  </si>
  <si>
    <t>1404/09/10</t>
  </si>
  <si>
    <t>0.22%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</si>
  <si>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</si>
  <si>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</si>
  <si>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</si>
  <si>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</si>
  <si>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</si>
  <si>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1.70%</t>
  </si>
  <si>
    <t>-6.07%</t>
  </si>
  <si>
    <t>-1.74%</t>
  </si>
  <si>
    <t>3.35%</t>
  </si>
  <si>
    <t>-2.87%</t>
  </si>
  <si>
    <t>-4.46%</t>
  </si>
  <si>
    <t>-8.41%</t>
  </si>
  <si>
    <t>-3.60%</t>
  </si>
  <si>
    <t>-1.70%</t>
  </si>
  <si>
    <t>-8.27%</t>
  </si>
  <si>
    <t>-5.43%</t>
  </si>
  <si>
    <t>3.55%</t>
  </si>
  <si>
    <t>-1.58%</t>
  </si>
  <si>
    <t>-6.52%</t>
  </si>
  <si>
    <t>-0.25%</t>
  </si>
  <si>
    <t>2.78%</t>
  </si>
  <si>
    <t>-8.63%</t>
  </si>
  <si>
    <t>1.71%</t>
  </si>
  <si>
    <t>-10.00%</t>
  </si>
  <si>
    <t>-8.47%</t>
  </si>
  <si>
    <t>-5.02%</t>
  </si>
  <si>
    <t>-4.29%</t>
  </si>
  <si>
    <t>-1.56%</t>
  </si>
  <si>
    <t>-9.62%</t>
  </si>
  <si>
    <t>0.54%</t>
  </si>
  <si>
    <t>-2.97%</t>
  </si>
  <si>
    <t>-3.08%</t>
  </si>
  <si>
    <t>0.70%</t>
  </si>
  <si>
    <t>-2.47%</t>
  </si>
  <si>
    <t>0.86%</t>
  </si>
  <si>
    <t>2.81%</t>
  </si>
  <si>
    <t>-3.56%</t>
  </si>
  <si>
    <t>4.17%</t>
  </si>
  <si>
    <t>-3.32%</t>
  </si>
  <si>
    <t>-9.03%</t>
  </si>
  <si>
    <t>-1.24%</t>
  </si>
  <si>
    <t>-4.75%</t>
  </si>
  <si>
    <t>-2.62%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</si>
  <si>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</si>
  <si>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</si>
  <si>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</si>
  <si>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</si>
  <si>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</si>
  <si>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</si>
  <si>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</si>
  <si>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</si>
  <si>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</si>
  <si>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</si>
  <si>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</si>
  <si>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</si>
  <si>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</si>
  <si>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</si>
  <si>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</si>
  <si>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</si>
  <si>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</si>
  <si>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</si>
  <si>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</si>
  <si>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بانک مسکن شهرک راه آهن</t>
  </si>
  <si>
    <t>420221709157</t>
  </si>
  <si>
    <t>1402/06/05</t>
  </si>
  <si>
    <t>207110144221441</t>
  </si>
  <si>
    <t>حساب جاری</t>
  </si>
  <si>
    <t>1402/08/24</t>
  </si>
  <si>
    <t>207307144221441</t>
  </si>
  <si>
    <t>سپرده بلند مدت</t>
  </si>
  <si>
    <t>1402/08/30</t>
  </si>
  <si>
    <t>بانک ملت مستقل مرکزی</t>
  </si>
  <si>
    <t>9975234530</t>
  </si>
  <si>
    <t>بانک تجارت کار</t>
  </si>
  <si>
    <t>11146716</t>
  </si>
  <si>
    <t>1402/09/11</t>
  </si>
  <si>
    <t>9008657064</t>
  </si>
  <si>
    <t>1402/09/27</t>
  </si>
  <si>
    <t>9011386883</t>
  </si>
  <si>
    <t>1402/09/30</t>
  </si>
  <si>
    <t>9012936873</t>
  </si>
  <si>
    <t>1402/10/02</t>
  </si>
  <si>
    <t>بانک اقتصاد نوین اقدسیه</t>
  </si>
  <si>
    <t>1-34463344-850-216</t>
  </si>
  <si>
    <t>1402/10/23</t>
  </si>
  <si>
    <t>9045616773</t>
  </si>
  <si>
    <t>1402/10/25</t>
  </si>
  <si>
    <t>216283344633442</t>
  </si>
  <si>
    <t>0479601946755</t>
  </si>
  <si>
    <t>1402/11/24</t>
  </si>
  <si>
    <t>216-283-34463344-3</t>
  </si>
  <si>
    <t>1402/11/25</t>
  </si>
  <si>
    <t>بانک اقتصاد نوین حافظ</t>
  </si>
  <si>
    <t>106-283-34463344-2</t>
  </si>
  <si>
    <t>0479601991067</t>
  </si>
  <si>
    <t>1402/11/30</t>
  </si>
  <si>
    <t>216283344633444</t>
  </si>
  <si>
    <t>207307144221446</t>
  </si>
  <si>
    <t>5600877333783</t>
  </si>
  <si>
    <t>1402/12/05</t>
  </si>
  <si>
    <t>207307144221447</t>
  </si>
  <si>
    <t>1402/12/07</t>
  </si>
  <si>
    <t>0479602075023</t>
  </si>
  <si>
    <t>بانک مسکن نیاوران</t>
  </si>
  <si>
    <t>5600877333817</t>
  </si>
  <si>
    <t>1402/12/08</t>
  </si>
  <si>
    <t>5600887334482</t>
  </si>
  <si>
    <t>1402/12/12</t>
  </si>
  <si>
    <t>بانک مسکن کریم خان زند</t>
  </si>
  <si>
    <t>5600887334557</t>
  </si>
  <si>
    <t>1402/12/16</t>
  </si>
  <si>
    <t>بانک ملت چهار راه جهان کودک</t>
  </si>
  <si>
    <t>9102771456</t>
  </si>
  <si>
    <t>1402/12/19</t>
  </si>
  <si>
    <t>بانک خاورمیانه آفریقا</t>
  </si>
  <si>
    <t>100960935000000516</t>
  </si>
  <si>
    <t>9103797174</t>
  </si>
  <si>
    <t>207307144221448</t>
  </si>
  <si>
    <t>1402/12/27</t>
  </si>
  <si>
    <t>0479602256137</t>
  </si>
  <si>
    <t>0479602301463</t>
  </si>
  <si>
    <t>1403/01/06</t>
  </si>
  <si>
    <t>بانک ملت جهان کودک</t>
  </si>
  <si>
    <t>91141897272</t>
  </si>
  <si>
    <t>بانک صادرات بورس کالا</t>
  </si>
  <si>
    <t>0218775546000</t>
  </si>
  <si>
    <t>1403/01/08</t>
  </si>
  <si>
    <t>0407169802002</t>
  </si>
  <si>
    <t>بانک صادرات دکتر شریعتی</t>
  </si>
  <si>
    <t>0407169803000</t>
  </si>
  <si>
    <t>0479602338158</t>
  </si>
  <si>
    <t>1403/01/11</t>
  </si>
  <si>
    <t>بانک صادرات سپهبد قرنی</t>
  </si>
  <si>
    <t>0407172060001</t>
  </si>
  <si>
    <t>0479602401056</t>
  </si>
  <si>
    <t>1403/01/21</t>
  </si>
  <si>
    <t>207307144221449</t>
  </si>
  <si>
    <t>1403/01/27</t>
  </si>
  <si>
    <t>5600877333916</t>
  </si>
  <si>
    <t>1403/02/02</t>
  </si>
  <si>
    <t>100960935000000603</t>
  </si>
  <si>
    <t>بانک مسکن راه آهن</t>
  </si>
  <si>
    <t>5600877333932</t>
  </si>
  <si>
    <t>1403/02/03</t>
  </si>
  <si>
    <t>5600877333973</t>
  </si>
  <si>
    <t>5600877333924</t>
  </si>
  <si>
    <t>5600877333940</t>
  </si>
  <si>
    <t>100960935000000626</t>
  </si>
  <si>
    <t>1403/02/08</t>
  </si>
  <si>
    <t>بانک مسکن شهید قندی</t>
  </si>
  <si>
    <t>5600887334730</t>
  </si>
  <si>
    <t>بانک مسکن شهید خدامی</t>
  </si>
  <si>
    <t>5600887334748</t>
  </si>
  <si>
    <t>216283344633445</t>
  </si>
  <si>
    <t>100960935000000670</t>
  </si>
  <si>
    <t>1403/02/11</t>
  </si>
  <si>
    <t>106283344633443</t>
  </si>
  <si>
    <t>1403/02/29</t>
  </si>
  <si>
    <t>5600887334920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</si>
  <si>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</si>
  <si>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</si>
  <si>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</si>
  <si>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</si>
  <si>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</si>
  <si>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</si>
  <si>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</si>
  <si>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</si>
  <si>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</si>
  <si>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دولت100-ش.خ021127</t>
  </si>
  <si>
    <t>1402/11/27</t>
  </si>
  <si>
    <t>صکوک مرابحه خزامیا511-3ماهه18%</t>
  </si>
  <si>
    <t>1405/11/17</t>
  </si>
  <si>
    <t>اجاره ت. انرژی تدبیر14051013</t>
  </si>
  <si>
    <t>1405/10/13</t>
  </si>
  <si>
    <t>اجاره صبا تامین دماوند14050809</t>
  </si>
  <si>
    <t>1405/08/09</t>
  </si>
  <si>
    <t>مرابحه عام دولت114-ش.خ021229</t>
  </si>
  <si>
    <t>1402/12/29</t>
  </si>
  <si>
    <t>اجاره تابان کاردان14041015</t>
  </si>
  <si>
    <t>1404/10/15</t>
  </si>
  <si>
    <t>صکوک مرابحه صایپا049-3ماهه 18%</t>
  </si>
  <si>
    <t>مرابحه عام دولت3-ش.خ0211</t>
  </si>
  <si>
    <t>1402/11/13</t>
  </si>
  <si>
    <t>خرید دین توسعه کیش14021110</t>
  </si>
  <si>
    <t>1402/11/10</t>
  </si>
  <si>
    <t>اجاره مهرآیندگان لوتوس0311</t>
  </si>
  <si>
    <t>مرابحه عام دولتی65-ش.خ0210</t>
  </si>
  <si>
    <t>1402/10/16</t>
  </si>
  <si>
    <t>مرابحه عام دولتی6-ش.خ0210</t>
  </si>
  <si>
    <t>مرابحه عام دولت5-ش.خ 0209</t>
  </si>
  <si>
    <t>صکوک مرابحه سایپا038-3ماهه 18%</t>
  </si>
  <si>
    <t>صکوک اجاره معادن212-6ماهه21%</t>
  </si>
  <si>
    <t>1402/12/14</t>
  </si>
  <si>
    <t>اجاره تابان لوتوس14021206</t>
  </si>
  <si>
    <t>1402/12/06</t>
  </si>
  <si>
    <t>اجاره تامین اجتماعی-سپهر991226</t>
  </si>
  <si>
    <t>1399/12/26</t>
  </si>
  <si>
    <t>ص مرابحه خودرو412- 3ماهه 18%</t>
  </si>
  <si>
    <t>1400/12/05</t>
  </si>
  <si>
    <t>بانک تجارت 096</t>
  </si>
  <si>
    <t>بانک پاسارگاد آفریقا</t>
  </si>
  <si>
    <t>بانک مسکن دانشگاه امیر کبیر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</si>
  <si>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</si>
  <si>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</si>
  <si>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</si>
  <si>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</si>
  <si>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</si>
  <si>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</si>
  <si>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</si>
  <si>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1402/12/22</t>
  </si>
  <si>
    <t>1403/01/29</t>
  </si>
  <si>
    <t>بهای فروش</t>
  </si>
  <si>
    <t>ارزش دفتری</t>
  </si>
  <si>
    <t>سود و زیان ناشی از تغییر قیمت</t>
  </si>
  <si>
    <t>سود و زیان ناشی از فروش</t>
  </si>
  <si>
    <t>صندوق رشد داده محور توانا</t>
  </si>
  <si>
    <t>ص.س.اهرمی موج فیروزه-س</t>
  </si>
  <si>
    <t>ح . صبا فولاد خلیج فارس</t>
  </si>
  <si>
    <t>ح. مبین انرژی خلیج فارس</t>
  </si>
  <si>
    <t>امتیازتسهیلات مسکن سال1402</t>
  </si>
  <si>
    <t>صندوق س. اهرمی موج فیروزه-س -واحد عادی</t>
  </si>
  <si>
    <t>گام بانک پارسیان0210</t>
  </si>
  <si>
    <t>سلف موازی پنتان پتروکنگان032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</si>
  <si>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</si>
  <si>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</si>
  <si>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</si>
  <si>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</si>
  <si>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</si>
  <si>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گام بانک ملت0211</t>
  </si>
  <si>
    <t>اسنادخزانه-م21بودجه98-020906</t>
  </si>
  <si>
    <t>اسنادخزانه-م20بودجه98-020806</t>
  </si>
  <si>
    <t>اسنادخزانه-م10بودجه99-020807</t>
  </si>
  <si>
    <t>اسنادخزانه-م11بودجه99-020906</t>
  </si>
  <si>
    <t>اسنادخزانه-م14بودجه99-021025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</si>
  <si>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</si>
  <si>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</si>
  <si>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</si>
  <si>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</si>
  <si>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</si>
  <si>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-10.58%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</si>
  <si>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</si>
  <si>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</si>
  <si>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</si>
  <si>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</si>
  <si>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</si>
  <si>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</si>
  <si>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207-433-14422144-1</t>
  </si>
  <si>
    <t>207-9012-14422144-2</t>
  </si>
  <si>
    <t>5600928334988</t>
  </si>
  <si>
    <t>5600928334996</t>
  </si>
  <si>
    <t>5600928335100</t>
  </si>
  <si>
    <t>5600928335134</t>
  </si>
  <si>
    <t>5600928335183</t>
  </si>
  <si>
    <t>5600928335332</t>
  </si>
  <si>
    <t>100960935000000270</t>
  </si>
  <si>
    <t>100960935000000310</t>
  </si>
  <si>
    <t>9981917521</t>
  </si>
  <si>
    <t>207307144221442</t>
  </si>
  <si>
    <t>6153757184</t>
  </si>
  <si>
    <t>6153757214</t>
  </si>
  <si>
    <t>6153757303</t>
  </si>
  <si>
    <t>6153757397</t>
  </si>
  <si>
    <t>6153757443</t>
  </si>
  <si>
    <t>6153757486</t>
  </si>
  <si>
    <t>0479601514842</t>
  </si>
  <si>
    <t>100960935000000380</t>
  </si>
  <si>
    <t>100960935000000379</t>
  </si>
  <si>
    <t>100960935000000378</t>
  </si>
  <si>
    <t>207307144221443</t>
  </si>
  <si>
    <t>0479601594164</t>
  </si>
  <si>
    <t>207.307.14422144.4</t>
  </si>
  <si>
    <t>207307144221445</t>
  </si>
  <si>
    <t>106-283-34463344-1</t>
  </si>
  <si>
    <t>216-283-34463344-1</t>
  </si>
  <si>
    <t>5600877333684</t>
  </si>
  <si>
    <t>5600877333841</t>
  </si>
  <si>
    <t>100960118000000084</t>
  </si>
  <si>
    <t>سایر درآمدها</t>
  </si>
  <si>
    <t>سرمایه‌گذاری در سهام</t>
  </si>
  <si>
    <t>-0.23%</t>
  </si>
  <si>
    <t>سرمایه‌گذاری در اوراق بهادار</t>
  </si>
  <si>
    <t>64.72%</t>
  </si>
  <si>
    <t>1.38%</t>
  </si>
  <si>
    <t>درآمد سپرده بانکی</t>
  </si>
  <si>
    <t>46.70%</t>
  </si>
  <si>
    <t>1.00%</t>
  </si>
  <si>
    <t>100.84%</t>
  </si>
  <si>
    <t>2.16%</t>
  </si>
  <si>
    <t>اختیار ف.ت.انتخاب-40032-031123</t>
  </si>
  <si>
    <t>1403/11/23</t>
  </si>
  <si>
    <t>جلوگیری از نوسانات ناگهانی</t>
  </si>
  <si>
    <t xml:space="preserve"> امتیازتسهیلات مسکن سال1402</t>
  </si>
  <si>
    <t>نرخ ترجیحی اختیارف ت ومهان-7025-(همهان311)</t>
  </si>
  <si>
    <t xml:space="preserve"> گام بانک ملت0208</t>
  </si>
  <si>
    <t>نرخ ترجیحی نماد هبهمن3071</t>
  </si>
  <si>
    <t xml:space="preserve"> سلف موازی پلی اتیلن سبک فیلم</t>
  </si>
  <si>
    <t xml:space="preserve"> سلف آهن اسفنجی فولاد شادگان</t>
  </si>
  <si>
    <t xml:space="preserve"> سلف سلف موازی استاندارد سنگ آهن</t>
  </si>
  <si>
    <t>درآمد حاصل از سرمایه گذاری در صندوق ها</t>
  </si>
  <si>
    <t>پالایش نفت تهران</t>
  </si>
  <si>
    <t>از ابتدای سال مالی</t>
  </si>
  <si>
    <t>تا پایان ماه</t>
  </si>
  <si>
    <t>سایر درآمدها  تنزیل سود سهام</t>
  </si>
  <si>
    <t xml:space="preserve"> سایر درآمدها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</si>
</sst>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8"/>
  <sheetViews>
    <sheetView rightToLeft="1" topLeftCell="E34" workbookViewId="0">
      <selection activeCell="Y38" sqref="Y38"/>
    </sheetView>
  </sheetViews>
  <sheetFormatPr defaultRowHeight="21.75" x14ac:dyDescent="0.5"/>
  <cols>
    <col min="1" max="1" width="37.140625" style="2" bestFit="1" customWidth="1"/>
    <col min="2" max="2" width="1" style="2" customWidth="1"/>
    <col min="3" max="3" width="20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20" style="2" customWidth="1"/>
    <col min="10" max="10" width="1" style="2" customWidth="1"/>
    <col min="11" max="11" width="26" style="2" customWidth="1"/>
    <col min="12" max="12" width="1" style="2" customWidth="1"/>
    <col min="13" max="13" width="19" style="2" customWidth="1"/>
    <col min="14" max="14" width="1" style="2" customWidth="1"/>
    <col min="15" max="15" width="22" style="2" customWidth="1"/>
    <col min="16" max="16" width="1" style="2" customWidth="1"/>
    <col min="17" max="17" width="20" style="2" customWidth="1"/>
    <col min="18" max="18" width="1" style="2" customWidth="1"/>
    <col min="19" max="19" width="15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6" spans="1:25" ht="22.5" x14ac:dyDescent="0.5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2.5" x14ac:dyDescent="0.5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2.5" x14ac:dyDescent="0.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">
      <c r="A9" s="2" t="s">
        <v>15</v>
      </c>
      <c r="C9" s="4">
        <v>24102426</v>
      </c>
      <c r="E9" s="4">
        <v>164422979376</v>
      </c>
      <c r="G9" s="4">
        <v>288436314757.96997</v>
      </c>
      <c r="I9" s="4">
        <v>0</v>
      </c>
      <c r="K9" s="4">
        <v>0</v>
      </c>
      <c r="M9" s="4">
        <v>0</v>
      </c>
      <c r="O9" s="4">
        <v>0</v>
      </c>
      <c r="Q9" s="4">
        <v>24102426</v>
      </c>
      <c r="S9" s="4">
        <v>11630</v>
      </c>
      <c r="U9" s="4">
        <v>164422979376</v>
      </c>
      <c r="W9" s="4">
        <v>278845747351.22101</v>
      </c>
      <c r="Y9" s="7">
        <v>6.1031697165042805E-4</v>
      </c>
    </row>
    <row r="10" spans="1:25" x14ac:dyDescent="0.5">
      <c r="A10" s="2" t="s">
        <v>16</v>
      </c>
      <c r="C10" s="4">
        <v>1010898688</v>
      </c>
      <c r="E10" s="4">
        <v>1993355586072</v>
      </c>
      <c r="G10" s="4">
        <v>2360175376569.9902</v>
      </c>
      <c r="I10" s="4">
        <v>0</v>
      </c>
      <c r="K10" s="4">
        <v>0</v>
      </c>
      <c r="M10" s="4">
        <v>0</v>
      </c>
      <c r="O10" s="4">
        <v>0</v>
      </c>
      <c r="Q10" s="4">
        <v>1010898688</v>
      </c>
      <c r="S10" s="4">
        <v>2396</v>
      </c>
      <c r="U10" s="4">
        <v>1993355586072</v>
      </c>
      <c r="W10" s="4">
        <v>2409450448343.29</v>
      </c>
      <c r="Y10" s="7">
        <v>5.2736271395325751E-3</v>
      </c>
    </row>
    <row r="11" spans="1:25" x14ac:dyDescent="0.5">
      <c r="A11" s="2" t="s">
        <v>17</v>
      </c>
      <c r="C11" s="4">
        <v>15399728</v>
      </c>
      <c r="E11" s="4">
        <v>86565941070</v>
      </c>
      <c r="G11" s="4">
        <v>132817621984.879</v>
      </c>
      <c r="I11" s="4">
        <v>0</v>
      </c>
      <c r="K11" s="4">
        <v>0</v>
      </c>
      <c r="M11" s="4">
        <v>0</v>
      </c>
      <c r="O11" s="4">
        <v>0</v>
      </c>
      <c r="Q11" s="4">
        <v>15399728</v>
      </c>
      <c r="S11" s="4">
        <v>7960</v>
      </c>
      <c r="U11" s="4">
        <v>86565941070</v>
      </c>
      <c r="W11" s="4">
        <v>121940977047.24699</v>
      </c>
      <c r="Y11" s="7">
        <v>2.6689540198664342E-4</v>
      </c>
    </row>
    <row r="12" spans="1:25" x14ac:dyDescent="0.5">
      <c r="A12" s="2" t="s">
        <v>18</v>
      </c>
      <c r="C12" s="4">
        <v>913000000</v>
      </c>
      <c r="E12" s="4">
        <v>2498687507250</v>
      </c>
      <c r="G12" s="4">
        <v>2609335699828</v>
      </c>
      <c r="I12" s="4">
        <v>0</v>
      </c>
      <c r="K12" s="4">
        <v>0</v>
      </c>
      <c r="M12" s="4">
        <v>-2</v>
      </c>
      <c r="O12" s="4">
        <v>2</v>
      </c>
      <c r="Q12" s="4">
        <v>912999998</v>
      </c>
      <c r="S12" s="4">
        <v>2927</v>
      </c>
      <c r="U12" s="4">
        <v>2498687501776</v>
      </c>
      <c r="W12" s="4">
        <v>2658379943148.6001</v>
      </c>
      <c r="Y12" s="7">
        <v>5.8184656277189811E-3</v>
      </c>
    </row>
    <row r="13" spans="1:25" x14ac:dyDescent="0.5">
      <c r="A13" s="2" t="s">
        <v>19</v>
      </c>
      <c r="C13" s="4">
        <v>1000000</v>
      </c>
      <c r="E13" s="4">
        <v>18953903524</v>
      </c>
      <c r="G13" s="4">
        <v>17478144040</v>
      </c>
      <c r="I13" s="4">
        <v>0</v>
      </c>
      <c r="K13" s="4">
        <v>0</v>
      </c>
      <c r="M13" s="4">
        <v>-1000000</v>
      </c>
      <c r="O13" s="4">
        <v>18602236400</v>
      </c>
      <c r="Q13" s="4">
        <v>0</v>
      </c>
      <c r="S13" s="4">
        <v>0</v>
      </c>
      <c r="U13" s="4">
        <v>0</v>
      </c>
      <c r="W13" s="4">
        <v>0</v>
      </c>
      <c r="Y13" s="7">
        <v>0</v>
      </c>
    </row>
    <row r="14" spans="1:25" x14ac:dyDescent="0.5">
      <c r="A14" s="2" t="s">
        <v>20</v>
      </c>
      <c r="C14" s="4">
        <v>1000000</v>
      </c>
      <c r="E14" s="4">
        <v>48359960100</v>
      </c>
      <c r="G14" s="4">
        <v>46774179440</v>
      </c>
      <c r="I14" s="4">
        <v>0</v>
      </c>
      <c r="K14" s="4">
        <v>0</v>
      </c>
      <c r="M14" s="4">
        <v>-1000000</v>
      </c>
      <c r="O14" s="4">
        <v>49440168400</v>
      </c>
      <c r="Q14" s="4">
        <v>0</v>
      </c>
      <c r="S14" s="4">
        <v>0</v>
      </c>
      <c r="U14" s="4">
        <v>0</v>
      </c>
      <c r="W14" s="4">
        <v>0</v>
      </c>
      <c r="Y14" s="7">
        <v>0</v>
      </c>
    </row>
    <row r="15" spans="1:25" x14ac:dyDescent="0.5">
      <c r="A15" s="2" t="s">
        <v>21</v>
      </c>
      <c r="C15" s="4">
        <v>144200000</v>
      </c>
      <c r="E15" s="4">
        <v>697783800000</v>
      </c>
      <c r="G15" s="4">
        <v>550259325526.40002</v>
      </c>
      <c r="I15" s="4">
        <v>0</v>
      </c>
      <c r="K15" s="4">
        <v>0</v>
      </c>
      <c r="M15" s="4">
        <v>0</v>
      </c>
      <c r="O15" s="4">
        <v>0</v>
      </c>
      <c r="Q15" s="4">
        <v>144200000</v>
      </c>
      <c r="S15" s="4">
        <v>3583</v>
      </c>
      <c r="U15" s="4">
        <v>697783800000</v>
      </c>
      <c r="W15" s="4">
        <v>513967456559.20001</v>
      </c>
      <c r="Y15" s="7">
        <v>1.12493399879247E-3</v>
      </c>
    </row>
    <row r="16" spans="1:25" x14ac:dyDescent="0.5">
      <c r="A16" s="2" t="s">
        <v>22</v>
      </c>
      <c r="C16" s="4">
        <v>2000000</v>
      </c>
      <c r="E16" s="4">
        <v>20005150000</v>
      </c>
      <c r="G16" s="4">
        <v>23653256900</v>
      </c>
      <c r="I16" s="4">
        <v>0</v>
      </c>
      <c r="K16" s="4">
        <v>0</v>
      </c>
      <c r="M16" s="4">
        <v>-2000000</v>
      </c>
      <c r="O16" s="4">
        <v>23733227464</v>
      </c>
      <c r="Q16" s="4">
        <v>0</v>
      </c>
      <c r="S16" s="4">
        <v>0</v>
      </c>
      <c r="U16" s="4">
        <v>0</v>
      </c>
      <c r="W16" s="4">
        <v>0</v>
      </c>
      <c r="Y16" s="7">
        <v>0</v>
      </c>
    </row>
    <row r="17" spans="1:25" x14ac:dyDescent="0.5">
      <c r="A17" s="2" t="s">
        <v>23</v>
      </c>
      <c r="C17" s="4">
        <v>500000</v>
      </c>
      <c r="E17" s="4">
        <v>5001287500</v>
      </c>
      <c r="G17" s="4">
        <v>5523425375</v>
      </c>
      <c r="I17" s="4">
        <v>0</v>
      </c>
      <c r="K17" s="4">
        <v>0</v>
      </c>
      <c r="M17" s="4">
        <v>0</v>
      </c>
      <c r="O17" s="4">
        <v>0</v>
      </c>
      <c r="Q17" s="4">
        <v>500000</v>
      </c>
      <c r="S17" s="4">
        <v>10290</v>
      </c>
      <c r="U17" s="4">
        <v>5001287500</v>
      </c>
      <c r="W17" s="4">
        <v>5143533675</v>
      </c>
      <c r="Y17" s="7">
        <v>1.1257786521499377E-5</v>
      </c>
    </row>
    <row r="18" spans="1:25" x14ac:dyDescent="0.5">
      <c r="A18" s="2" t="s">
        <v>24</v>
      </c>
      <c r="C18" s="4">
        <v>154135138</v>
      </c>
      <c r="E18" s="4">
        <v>2239172031206</v>
      </c>
      <c r="G18" s="4">
        <v>2428477461494.1602</v>
      </c>
      <c r="I18" s="4">
        <v>0</v>
      </c>
      <c r="K18" s="4">
        <v>0</v>
      </c>
      <c r="M18" s="4">
        <v>0</v>
      </c>
      <c r="O18" s="4">
        <v>0</v>
      </c>
      <c r="Q18" s="4">
        <v>154135138</v>
      </c>
      <c r="S18" s="4">
        <v>14960</v>
      </c>
      <c r="U18" s="4">
        <v>2239172031206</v>
      </c>
      <c r="W18" s="4">
        <v>2305204493905.6201</v>
      </c>
      <c r="Y18" s="7">
        <v>5.045461295787178E-3</v>
      </c>
    </row>
    <row r="19" spans="1:25" x14ac:dyDescent="0.5">
      <c r="A19" s="2" t="s">
        <v>25</v>
      </c>
      <c r="C19" s="4">
        <v>83685349</v>
      </c>
      <c r="E19" s="4">
        <v>835073496524</v>
      </c>
      <c r="G19" s="4">
        <v>969636769649.45105</v>
      </c>
      <c r="I19" s="4">
        <v>0</v>
      </c>
      <c r="K19" s="4">
        <v>0</v>
      </c>
      <c r="M19" s="4">
        <v>0</v>
      </c>
      <c r="O19" s="4">
        <v>0</v>
      </c>
      <c r="Q19" s="4">
        <v>83685349</v>
      </c>
      <c r="S19" s="4">
        <v>11100</v>
      </c>
      <c r="U19" s="4">
        <v>835073496524</v>
      </c>
      <c r="W19" s="4">
        <v>928642635298.43799</v>
      </c>
      <c r="Y19" s="7">
        <v>2.032544395260019E-3</v>
      </c>
    </row>
    <row r="20" spans="1:25" x14ac:dyDescent="0.5">
      <c r="A20" s="2" t="s">
        <v>26</v>
      </c>
      <c r="C20" s="4">
        <v>272294635</v>
      </c>
      <c r="E20" s="4">
        <v>3628201082775</v>
      </c>
      <c r="G20" s="4">
        <v>3862227102840</v>
      </c>
      <c r="I20" s="4">
        <v>0</v>
      </c>
      <c r="K20" s="4">
        <v>0</v>
      </c>
      <c r="M20" s="4">
        <v>-59791784</v>
      </c>
      <c r="O20" s="4">
        <v>850657710968</v>
      </c>
      <c r="Q20" s="4">
        <v>212502851</v>
      </c>
      <c r="S20" s="4">
        <v>14511</v>
      </c>
      <c r="U20" s="4">
        <v>2831502993406</v>
      </c>
      <c r="W20" s="4">
        <v>3083628870861</v>
      </c>
      <c r="Y20" s="7">
        <v>6.7492190647872666E-3</v>
      </c>
    </row>
    <row r="21" spans="1:25" x14ac:dyDescent="0.5">
      <c r="A21" s="2" t="s">
        <v>27</v>
      </c>
      <c r="C21" s="4">
        <v>4000000</v>
      </c>
      <c r="E21" s="4">
        <v>40000000000</v>
      </c>
      <c r="G21" s="4">
        <v>40848354900</v>
      </c>
      <c r="I21" s="4">
        <v>0</v>
      </c>
      <c r="K21" s="4">
        <v>0</v>
      </c>
      <c r="M21" s="4">
        <v>-4000000</v>
      </c>
      <c r="O21" s="4">
        <v>42147984400</v>
      </c>
      <c r="Q21" s="4">
        <v>0</v>
      </c>
      <c r="S21" s="4">
        <v>0</v>
      </c>
      <c r="U21" s="4">
        <v>0</v>
      </c>
      <c r="W21" s="4">
        <v>0</v>
      </c>
      <c r="Y21" s="7">
        <v>0</v>
      </c>
    </row>
    <row r="22" spans="1:25" x14ac:dyDescent="0.5">
      <c r="A22" s="2" t="s">
        <v>28</v>
      </c>
      <c r="C22" s="4">
        <v>90232226</v>
      </c>
      <c r="E22" s="4">
        <v>2910667572586</v>
      </c>
      <c r="G22" s="4">
        <v>3986225668750.9199</v>
      </c>
      <c r="I22" s="4">
        <v>0</v>
      </c>
      <c r="K22" s="4">
        <v>0</v>
      </c>
      <c r="M22" s="4">
        <v>0</v>
      </c>
      <c r="O22" s="4">
        <v>0</v>
      </c>
      <c r="Q22" s="4">
        <v>90232226</v>
      </c>
      <c r="S22" s="4">
        <v>41564</v>
      </c>
      <c r="U22" s="4">
        <v>2910667572586</v>
      </c>
      <c r="W22" s="4">
        <v>3749343373975.1802</v>
      </c>
      <c r="Y22" s="7">
        <v>8.2062857885363775E-3</v>
      </c>
    </row>
    <row r="23" spans="1:25" x14ac:dyDescent="0.5">
      <c r="A23" s="2" t="s">
        <v>29</v>
      </c>
      <c r="C23" s="4">
        <v>10571</v>
      </c>
      <c r="E23" s="4">
        <v>499968574182</v>
      </c>
      <c r="G23" s="4">
        <v>522341038582</v>
      </c>
      <c r="I23" s="4">
        <v>10560429</v>
      </c>
      <c r="K23" s="4">
        <v>10560429</v>
      </c>
      <c r="M23" s="4">
        <v>0</v>
      </c>
      <c r="O23" s="4">
        <v>0</v>
      </c>
      <c r="Q23" s="4">
        <v>10571000</v>
      </c>
      <c r="S23" s="4">
        <v>49952</v>
      </c>
      <c r="U23" s="4">
        <v>499979134611</v>
      </c>
      <c r="W23" s="4">
        <v>528042592000</v>
      </c>
      <c r="Y23" s="7">
        <v>1.1557406154233442E-3</v>
      </c>
    </row>
    <row r="24" spans="1:25" x14ac:dyDescent="0.5">
      <c r="A24" s="2" t="s">
        <v>30</v>
      </c>
      <c r="C24" s="4">
        <v>18515089</v>
      </c>
      <c r="E24" s="4">
        <v>299999987067</v>
      </c>
      <c r="G24" s="4">
        <v>325772990955</v>
      </c>
      <c r="I24" s="4">
        <v>0</v>
      </c>
      <c r="K24" s="4">
        <v>0</v>
      </c>
      <c r="M24" s="4">
        <v>0</v>
      </c>
      <c r="O24" s="4">
        <v>0</v>
      </c>
      <c r="Q24" s="4">
        <v>18515089</v>
      </c>
      <c r="S24" s="4">
        <v>16794</v>
      </c>
      <c r="U24" s="4">
        <v>299999987067</v>
      </c>
      <c r="W24" s="4">
        <v>310942404666</v>
      </c>
      <c r="Y24" s="7">
        <v>6.8056776399184362E-4</v>
      </c>
    </row>
    <row r="25" spans="1:25" x14ac:dyDescent="0.5">
      <c r="A25" s="2" t="s">
        <v>31</v>
      </c>
      <c r="C25" s="4">
        <v>27165000</v>
      </c>
      <c r="E25" s="4">
        <v>443003713446</v>
      </c>
      <c r="G25" s="4">
        <v>907935795000</v>
      </c>
      <c r="I25" s="4">
        <v>0</v>
      </c>
      <c r="K25" s="4">
        <v>0</v>
      </c>
      <c r="M25" s="4">
        <v>0</v>
      </c>
      <c r="O25" s="4">
        <v>0</v>
      </c>
      <c r="Q25" s="4">
        <v>27165000</v>
      </c>
      <c r="S25" s="4">
        <v>32384</v>
      </c>
      <c r="U25" s="4">
        <v>443003713446</v>
      </c>
      <c r="W25" s="4">
        <v>879711360000</v>
      </c>
      <c r="Y25" s="7">
        <v>1.9254472347588717E-3</v>
      </c>
    </row>
    <row r="26" spans="1:25" x14ac:dyDescent="0.5">
      <c r="A26" s="2" t="s">
        <v>32</v>
      </c>
      <c r="C26" s="4">
        <v>12122125</v>
      </c>
      <c r="E26" s="4">
        <v>339236267375</v>
      </c>
      <c r="G26" s="4">
        <v>421231721625</v>
      </c>
      <c r="I26" s="4">
        <v>0</v>
      </c>
      <c r="K26" s="4">
        <v>0</v>
      </c>
      <c r="M26" s="4">
        <v>0</v>
      </c>
      <c r="O26" s="4">
        <v>0</v>
      </c>
      <c r="Q26" s="4">
        <v>12122125</v>
      </c>
      <c r="S26" s="4">
        <v>32300</v>
      </c>
      <c r="U26" s="4">
        <v>339236267375</v>
      </c>
      <c r="W26" s="4">
        <v>391544637500</v>
      </c>
      <c r="Y26" s="7">
        <v>8.5698397660687227E-4</v>
      </c>
    </row>
    <row r="27" spans="1:25" x14ac:dyDescent="0.5">
      <c r="A27" s="2" t="s">
        <v>33</v>
      </c>
      <c r="C27" s="4">
        <v>38722372</v>
      </c>
      <c r="E27" s="4">
        <v>1436865259154</v>
      </c>
      <c r="G27" s="4">
        <v>2388047403612</v>
      </c>
      <c r="I27" s="4">
        <v>0</v>
      </c>
      <c r="K27" s="4">
        <v>0</v>
      </c>
      <c r="M27" s="4">
        <v>0</v>
      </c>
      <c r="O27" s="4">
        <v>0</v>
      </c>
      <c r="Q27" s="4">
        <v>38722372</v>
      </c>
      <c r="S27" s="4">
        <v>58819</v>
      </c>
      <c r="U27" s="4">
        <v>1436865259154</v>
      </c>
      <c r="W27" s="4">
        <v>2277611198668</v>
      </c>
      <c r="Y27" s="7">
        <v>4.9850671296675537E-3</v>
      </c>
    </row>
    <row r="28" spans="1:25" x14ac:dyDescent="0.5">
      <c r="A28" s="2" t="s">
        <v>34</v>
      </c>
      <c r="C28" s="4">
        <v>55580797</v>
      </c>
      <c r="E28" s="4">
        <v>599999992388</v>
      </c>
      <c r="G28" s="4">
        <v>659688479593</v>
      </c>
      <c r="I28" s="4">
        <v>0</v>
      </c>
      <c r="K28" s="4">
        <v>0</v>
      </c>
      <c r="M28" s="4">
        <v>0</v>
      </c>
      <c r="O28" s="4">
        <v>0</v>
      </c>
      <c r="Q28" s="4">
        <v>55580797</v>
      </c>
      <c r="S28" s="4">
        <v>11139</v>
      </c>
      <c r="U28" s="4">
        <v>599999992388</v>
      </c>
      <c r="W28" s="4">
        <v>619114497783</v>
      </c>
      <c r="Y28" s="7">
        <v>1.3550720747261976E-3</v>
      </c>
    </row>
    <row r="29" spans="1:25" x14ac:dyDescent="0.5">
      <c r="A29" s="2" t="s">
        <v>35</v>
      </c>
      <c r="C29" s="4">
        <v>75886637</v>
      </c>
      <c r="E29" s="4">
        <v>5425765379405</v>
      </c>
      <c r="G29" s="4">
        <v>8536042890800.3496</v>
      </c>
      <c r="I29" s="4">
        <v>0</v>
      </c>
      <c r="K29" s="4">
        <v>0</v>
      </c>
      <c r="M29" s="4">
        <v>0</v>
      </c>
      <c r="O29" s="4">
        <v>0</v>
      </c>
      <c r="Q29" s="4">
        <v>75886637</v>
      </c>
      <c r="S29" s="4">
        <v>97376</v>
      </c>
      <c r="U29" s="4">
        <v>5425765379405</v>
      </c>
      <c r="W29" s="4">
        <v>7385934765144.2998</v>
      </c>
      <c r="Y29" s="7">
        <v>1.6165788366830351E-2</v>
      </c>
    </row>
    <row r="30" spans="1:25" x14ac:dyDescent="0.5">
      <c r="A30" s="2" t="s">
        <v>36</v>
      </c>
      <c r="C30" s="4">
        <v>86200000</v>
      </c>
      <c r="E30" s="4">
        <v>2500104955775</v>
      </c>
      <c r="G30" s="4">
        <v>2623929999840</v>
      </c>
      <c r="I30" s="4">
        <v>1235595998</v>
      </c>
      <c r="K30" s="4">
        <v>0</v>
      </c>
      <c r="M30" s="4">
        <v>-1</v>
      </c>
      <c r="O30" s="4">
        <v>1</v>
      </c>
      <c r="Q30" s="4">
        <v>1321795997</v>
      </c>
      <c r="S30" s="4">
        <v>2033</v>
      </c>
      <c r="U30" s="4">
        <v>2500104953884</v>
      </c>
      <c r="W30" s="4">
        <v>2673162521423.7798</v>
      </c>
      <c r="Y30" s="7">
        <v>5.8508206429623349E-3</v>
      </c>
    </row>
    <row r="31" spans="1:25" x14ac:dyDescent="0.5">
      <c r="A31" s="2" t="s">
        <v>37</v>
      </c>
      <c r="C31" s="4">
        <v>356000000</v>
      </c>
      <c r="E31" s="4">
        <v>2100969774030</v>
      </c>
      <c r="G31" s="4">
        <v>2116687798864</v>
      </c>
      <c r="I31" s="4">
        <v>460000000</v>
      </c>
      <c r="K31" s="4">
        <v>2714226025540</v>
      </c>
      <c r="M31" s="4">
        <v>0</v>
      </c>
      <c r="O31" s="4">
        <v>0</v>
      </c>
      <c r="Q31" s="4">
        <v>816000000</v>
      </c>
      <c r="S31" s="4">
        <v>5945</v>
      </c>
      <c r="U31" s="4">
        <v>4815655830619</v>
      </c>
      <c r="W31" s="4">
        <v>4825758344640</v>
      </c>
      <c r="Y31" s="7">
        <v>1.0562263354541242E-2</v>
      </c>
    </row>
    <row r="32" spans="1:25" x14ac:dyDescent="0.5">
      <c r="A32" s="2" t="s">
        <v>38</v>
      </c>
      <c r="C32" s="4">
        <v>31836093</v>
      </c>
      <c r="E32" s="4">
        <v>290771311057</v>
      </c>
      <c r="G32" s="4">
        <v>269192058199.26599</v>
      </c>
      <c r="I32" s="4">
        <v>0</v>
      </c>
      <c r="K32" s="4">
        <v>0</v>
      </c>
      <c r="M32" s="4">
        <v>0</v>
      </c>
      <c r="O32" s="4">
        <v>0</v>
      </c>
      <c r="Q32" s="4">
        <v>31836093</v>
      </c>
      <c r="S32" s="4">
        <v>8380</v>
      </c>
      <c r="U32" s="4">
        <v>290771311057</v>
      </c>
      <c r="W32" s="4">
        <v>265391699730.57001</v>
      </c>
      <c r="Y32" s="7">
        <v>5.8086974615649252E-4</v>
      </c>
    </row>
    <row r="33" spans="1:25" x14ac:dyDescent="0.5">
      <c r="A33" s="2" t="s">
        <v>39</v>
      </c>
      <c r="C33" s="4">
        <v>0</v>
      </c>
      <c r="E33" s="4">
        <v>0</v>
      </c>
      <c r="G33" s="4">
        <v>0</v>
      </c>
      <c r="I33" s="4">
        <v>13720000</v>
      </c>
      <c r="K33" s="4">
        <v>132472911587</v>
      </c>
      <c r="M33" s="4">
        <v>-20000</v>
      </c>
      <c r="O33" s="4">
        <v>187345356</v>
      </c>
      <c r="Q33" s="4">
        <v>13700000</v>
      </c>
      <c r="S33" s="4">
        <v>9390</v>
      </c>
      <c r="U33" s="4">
        <v>132279802386</v>
      </c>
      <c r="W33" s="4">
        <v>128606336745</v>
      </c>
      <c r="Y33" s="7">
        <v>2.8148404887954215E-4</v>
      </c>
    </row>
    <row r="34" spans="1:25" x14ac:dyDescent="0.5">
      <c r="A34" s="2" t="s">
        <v>40</v>
      </c>
      <c r="C34" s="4">
        <v>0</v>
      </c>
      <c r="E34" s="4">
        <v>0</v>
      </c>
      <c r="G34" s="4">
        <v>0</v>
      </c>
      <c r="I34" s="4">
        <v>113224</v>
      </c>
      <c r="K34" s="4">
        <v>121221161594.696</v>
      </c>
      <c r="M34" s="4">
        <v>-113224</v>
      </c>
      <c r="O34" s="4">
        <v>121221161571</v>
      </c>
      <c r="Q34" s="4">
        <v>0</v>
      </c>
      <c r="S34" s="4">
        <v>0</v>
      </c>
      <c r="U34" s="4">
        <v>0</v>
      </c>
      <c r="W34" s="4">
        <v>0</v>
      </c>
      <c r="Y34" s="7">
        <v>0</v>
      </c>
    </row>
    <row r="35" spans="1:25" x14ac:dyDescent="0.5">
      <c r="A35" s="2" t="s">
        <v>41</v>
      </c>
      <c r="C35" s="2" t="s">
        <v>41</v>
      </c>
      <c r="E35" s="5">
        <f>SUM(E9:E34)</f>
        <v>29122935511862</v>
      </c>
      <c r="G35" s="5">
        <f>SUM(G9:G34)</f>
        <v>36092738879127.383</v>
      </c>
      <c r="I35" s="2" t="s">
        <v>41</v>
      </c>
      <c r="K35" s="5">
        <f>SUM(K9:K34)</f>
        <v>2967930659150.6958</v>
      </c>
      <c r="M35" s="2" t="s">
        <v>41</v>
      </c>
      <c r="O35" s="5">
        <f>SUM(O9:O34)</f>
        <v>1105989834562</v>
      </c>
      <c r="Q35" s="2" t="s">
        <v>41</v>
      </c>
      <c r="S35" s="2" t="s">
        <v>41</v>
      </c>
      <c r="U35" s="5">
        <f>SUM(U9:U34)</f>
        <v>31045894820908</v>
      </c>
      <c r="W35" s="5">
        <f>SUM(W9:W34)</f>
        <v>36340367838465.445</v>
      </c>
      <c r="Y35" s="8">
        <f>SUM(Y9:Y34)</f>
        <v>7.9539112425118089E-2</v>
      </c>
    </row>
    <row r="36" spans="1:25" ht="22.5" thickTop="1" x14ac:dyDescent="0.5"/>
    <row r="37" spans="1:25" x14ac:dyDescent="0.5">
      <c r="W37" s="4"/>
    </row>
    <row r="38" spans="1:25" x14ac:dyDescent="0.5">
      <c r="Y38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7"/>
  <sheetViews>
    <sheetView rightToLeft="1" topLeftCell="A45" workbookViewId="0">
      <selection activeCell="Q26" sqref="Q26:Q66"/>
    </sheetView>
  </sheetViews>
  <sheetFormatPr defaultRowHeight="21.75" x14ac:dyDescent="0.5"/>
  <cols>
    <col min="1" max="1" width="38" style="2" bestFit="1" customWidth="1"/>
    <col min="2" max="2" width="1" style="2" customWidth="1"/>
    <col min="3" max="3" width="18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8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K6" s="18" t="s">
        <v>402</v>
      </c>
      <c r="L6" s="18" t="s">
        <v>402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</row>
    <row r="7" spans="1:17" ht="23.25" thickBot="1" x14ac:dyDescent="0.55000000000000004">
      <c r="A7" s="18" t="s">
        <v>3</v>
      </c>
      <c r="C7" s="18" t="s">
        <v>7</v>
      </c>
      <c r="E7" s="18" t="s">
        <v>451</v>
      </c>
      <c r="G7" s="18" t="s">
        <v>452</v>
      </c>
      <c r="I7" s="18" t="s">
        <v>454</v>
      </c>
      <c r="K7" s="18" t="s">
        <v>7</v>
      </c>
      <c r="M7" s="18" t="s">
        <v>451</v>
      </c>
      <c r="O7" s="18" t="s">
        <v>452</v>
      </c>
      <c r="Q7" s="18" t="s">
        <v>454</v>
      </c>
    </row>
    <row r="8" spans="1:17" x14ac:dyDescent="0.5">
      <c r="A8" s="2" t="s">
        <v>539</v>
      </c>
      <c r="C8" s="4">
        <v>0</v>
      </c>
      <c r="D8" s="4"/>
      <c r="E8" s="4">
        <v>0</v>
      </c>
      <c r="F8" s="4"/>
      <c r="G8" s="4">
        <v>0</v>
      </c>
      <c r="H8" s="4"/>
      <c r="I8" s="4">
        <v>0</v>
      </c>
      <c r="K8" s="4">
        <v>171600000</v>
      </c>
      <c r="M8" s="4">
        <v>856713429000</v>
      </c>
      <c r="O8" s="4">
        <v>802303513440</v>
      </c>
      <c r="Q8" s="4">
        <f>M8-O8</f>
        <v>54409915560</v>
      </c>
    </row>
    <row r="9" spans="1:17" x14ac:dyDescent="0.5">
      <c r="A9" s="2" t="s">
        <v>36</v>
      </c>
      <c r="C9" s="4">
        <v>1</v>
      </c>
      <c r="E9" s="4">
        <v>1</v>
      </c>
      <c r="G9" s="4">
        <v>1954</v>
      </c>
      <c r="I9" s="4">
        <v>-1953</v>
      </c>
      <c r="K9" s="4">
        <v>1</v>
      </c>
      <c r="M9" s="4">
        <v>1</v>
      </c>
      <c r="O9" s="4">
        <v>1954</v>
      </c>
      <c r="Q9" s="4">
        <v>-1953</v>
      </c>
    </row>
    <row r="10" spans="1:17" x14ac:dyDescent="0.5">
      <c r="A10" s="2" t="s">
        <v>18</v>
      </c>
      <c r="C10" s="4">
        <v>2</v>
      </c>
      <c r="E10" s="4">
        <v>2</v>
      </c>
      <c r="G10" s="4">
        <v>5471</v>
      </c>
      <c r="I10" s="4">
        <v>-5469</v>
      </c>
      <c r="K10" s="4">
        <v>2</v>
      </c>
      <c r="M10" s="4">
        <v>2</v>
      </c>
      <c r="O10" s="4">
        <v>5471</v>
      </c>
      <c r="Q10" s="4">
        <v>-5469</v>
      </c>
    </row>
    <row r="11" spans="1:17" x14ac:dyDescent="0.5">
      <c r="A11" s="2" t="s">
        <v>27</v>
      </c>
      <c r="C11" s="4">
        <v>4000000</v>
      </c>
      <c r="E11" s="4">
        <v>42147984400</v>
      </c>
      <c r="G11" s="4">
        <v>42129532700</v>
      </c>
      <c r="I11" s="4">
        <v>18451700</v>
      </c>
      <c r="K11" s="4">
        <v>4000000</v>
      </c>
      <c r="M11" s="4">
        <v>42147984400</v>
      </c>
      <c r="O11" s="4">
        <v>42129532700</v>
      </c>
      <c r="Q11" s="14">
        <v>18451700</v>
      </c>
    </row>
    <row r="12" spans="1:17" x14ac:dyDescent="0.5">
      <c r="A12" s="2" t="s">
        <v>22</v>
      </c>
      <c r="C12" s="4">
        <v>2000000</v>
      </c>
      <c r="E12" s="4">
        <v>23733227464</v>
      </c>
      <c r="G12" s="4">
        <v>23127147620</v>
      </c>
      <c r="I12" s="4">
        <v>606079844</v>
      </c>
      <c r="K12" s="4">
        <v>2000000</v>
      </c>
      <c r="M12" s="4">
        <v>23733227464</v>
      </c>
      <c r="O12" s="4">
        <v>23127147620</v>
      </c>
      <c r="Q12" s="14">
        <v>606079844</v>
      </c>
    </row>
    <row r="13" spans="1:17" x14ac:dyDescent="0.5">
      <c r="A13" s="2" t="s">
        <v>26</v>
      </c>
      <c r="C13" s="4">
        <v>59791784</v>
      </c>
      <c r="E13" s="4">
        <v>850657710968</v>
      </c>
      <c r="G13" s="4">
        <v>805533577626</v>
      </c>
      <c r="I13" s="4">
        <v>45124133342</v>
      </c>
      <c r="K13" s="4">
        <v>95200042</v>
      </c>
      <c r="M13" s="4">
        <v>1350693130444</v>
      </c>
      <c r="O13" s="4">
        <v>1282509652906</v>
      </c>
      <c r="Q13" s="14">
        <v>68183477538</v>
      </c>
    </row>
    <row r="14" spans="1:17" x14ac:dyDescent="0.5">
      <c r="A14" s="2" t="s">
        <v>20</v>
      </c>
      <c r="C14" s="4">
        <v>1000000</v>
      </c>
      <c r="E14" s="4">
        <v>49440168400</v>
      </c>
      <c r="G14" s="4">
        <v>47143111689</v>
      </c>
      <c r="I14" s="4">
        <v>2297056711</v>
      </c>
      <c r="K14" s="4">
        <v>1000000</v>
      </c>
      <c r="M14" s="4">
        <v>49440168400</v>
      </c>
      <c r="O14" s="4">
        <v>47143111689</v>
      </c>
      <c r="Q14" s="14">
        <v>2297056711</v>
      </c>
    </row>
    <row r="15" spans="1:17" x14ac:dyDescent="0.5">
      <c r="A15" s="2" t="s">
        <v>19</v>
      </c>
      <c r="C15" s="4">
        <v>1000000</v>
      </c>
      <c r="E15" s="4">
        <v>18602236400</v>
      </c>
      <c r="G15" s="4">
        <v>17823194635</v>
      </c>
      <c r="I15" s="4">
        <v>779041765</v>
      </c>
      <c r="K15" s="4">
        <v>1000000</v>
      </c>
      <c r="M15" s="4">
        <v>18602236400</v>
      </c>
      <c r="O15" s="4">
        <v>17823194635</v>
      </c>
      <c r="Q15" s="14">
        <v>779041765</v>
      </c>
    </row>
    <row r="16" spans="1:17" ht="21" customHeight="1" x14ac:dyDescent="0.5">
      <c r="A16" s="2" t="s">
        <v>40</v>
      </c>
      <c r="C16" s="4">
        <v>113224</v>
      </c>
      <c r="E16" s="4">
        <v>121221161571</v>
      </c>
      <c r="G16" s="4">
        <v>121221161594</v>
      </c>
      <c r="I16" s="4">
        <v>-23</v>
      </c>
      <c r="K16" s="4">
        <v>113224</v>
      </c>
      <c r="M16" s="4">
        <v>121221161571</v>
      </c>
      <c r="O16" s="4">
        <v>121221161594</v>
      </c>
      <c r="Q16" s="14">
        <v>-23</v>
      </c>
    </row>
    <row r="17" spans="1:17" x14ac:dyDescent="0.5">
      <c r="A17" s="2" t="s">
        <v>39</v>
      </c>
      <c r="C17" s="4">
        <v>20000</v>
      </c>
      <c r="E17" s="4">
        <v>187345356</v>
      </c>
      <c r="G17" s="4">
        <v>191539095</v>
      </c>
      <c r="I17" s="4">
        <v>-4193739</v>
      </c>
      <c r="K17" s="4">
        <v>20000</v>
      </c>
      <c r="M17" s="4">
        <v>187345356</v>
      </c>
      <c r="O17" s="4">
        <v>191539095</v>
      </c>
      <c r="Q17" s="14">
        <v>-4193739</v>
      </c>
    </row>
    <row r="18" spans="1:17" x14ac:dyDescent="0.5">
      <c r="A18" s="2" t="s">
        <v>455</v>
      </c>
      <c r="C18" s="4">
        <v>0</v>
      </c>
      <c r="E18" s="4">
        <v>0</v>
      </c>
      <c r="G18" s="4">
        <v>0</v>
      </c>
      <c r="I18" s="4">
        <v>0</v>
      </c>
      <c r="K18" s="4">
        <v>50000</v>
      </c>
      <c r="M18" s="4">
        <v>52317350000</v>
      </c>
      <c r="O18" s="4">
        <v>52089086309</v>
      </c>
      <c r="Q18" s="14">
        <v>228263691</v>
      </c>
    </row>
    <row r="19" spans="1:17" x14ac:dyDescent="0.5">
      <c r="A19" s="2" t="s">
        <v>456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0</v>
      </c>
      <c r="Q19" s="14">
        <v>0</v>
      </c>
    </row>
    <row r="20" spans="1:17" x14ac:dyDescent="0.5">
      <c r="A20" s="2" t="s">
        <v>457</v>
      </c>
      <c r="C20" s="4">
        <v>0</v>
      </c>
      <c r="E20" s="4">
        <v>0</v>
      </c>
      <c r="G20" s="4">
        <v>0</v>
      </c>
      <c r="I20" s="4">
        <v>0</v>
      </c>
      <c r="K20" s="4">
        <v>144200000</v>
      </c>
      <c r="M20" s="4">
        <v>697783800000</v>
      </c>
      <c r="O20" s="4">
        <v>697581371337</v>
      </c>
      <c r="Q20" s="14">
        <v>202428663</v>
      </c>
    </row>
    <row r="21" spans="1:17" x14ac:dyDescent="0.5">
      <c r="A21" s="2" t="s">
        <v>458</v>
      </c>
      <c r="C21" s="4">
        <v>0</v>
      </c>
      <c r="E21" s="4">
        <v>0</v>
      </c>
      <c r="G21" s="4">
        <v>0</v>
      </c>
      <c r="I21" s="4">
        <v>0</v>
      </c>
      <c r="K21" s="4">
        <v>21224062</v>
      </c>
      <c r="M21" s="4">
        <v>172615296246</v>
      </c>
      <c r="O21" s="4">
        <v>147305939203</v>
      </c>
      <c r="Q21" s="14">
        <v>25309357043</v>
      </c>
    </row>
    <row r="22" spans="1:17" x14ac:dyDescent="0.5">
      <c r="A22" s="2" t="s">
        <v>16</v>
      </c>
      <c r="C22" s="4">
        <v>0</v>
      </c>
      <c r="E22" s="4">
        <v>0</v>
      </c>
      <c r="G22" s="4">
        <v>0</v>
      </c>
      <c r="I22" s="4">
        <v>0</v>
      </c>
      <c r="K22" s="4">
        <v>2</v>
      </c>
      <c r="M22" s="4">
        <v>2</v>
      </c>
      <c r="O22" s="4">
        <v>4144</v>
      </c>
      <c r="Q22" s="14">
        <v>-4142</v>
      </c>
    </row>
    <row r="23" spans="1:17" x14ac:dyDescent="0.5">
      <c r="A23" s="2" t="s">
        <v>459</v>
      </c>
      <c r="C23" s="4">
        <v>0</v>
      </c>
      <c r="E23" s="4">
        <v>0</v>
      </c>
      <c r="G23" s="4">
        <v>0</v>
      </c>
      <c r="I23" s="4">
        <v>0</v>
      </c>
      <c r="K23" s="4">
        <v>514033</v>
      </c>
      <c r="M23" s="4">
        <v>634901998832</v>
      </c>
      <c r="O23" s="4">
        <v>514044</v>
      </c>
      <c r="Q23" s="14">
        <v>634901484788</v>
      </c>
    </row>
    <row r="24" spans="1:17" x14ac:dyDescent="0.5">
      <c r="A24" s="2" t="s">
        <v>25</v>
      </c>
      <c r="C24" s="4">
        <v>0</v>
      </c>
      <c r="E24" s="4">
        <v>0</v>
      </c>
      <c r="G24" s="4">
        <v>0</v>
      </c>
      <c r="I24" s="4">
        <v>0</v>
      </c>
      <c r="K24" s="4">
        <v>5000000</v>
      </c>
      <c r="M24" s="4">
        <v>56414793505</v>
      </c>
      <c r="O24" s="4">
        <v>51560860122</v>
      </c>
      <c r="Q24" s="14">
        <v>4853933383</v>
      </c>
    </row>
    <row r="25" spans="1:17" x14ac:dyDescent="0.5">
      <c r="A25" s="2" t="s">
        <v>460</v>
      </c>
      <c r="C25" s="4">
        <v>0</v>
      </c>
      <c r="E25" s="4">
        <v>0</v>
      </c>
      <c r="G25" s="4">
        <v>0</v>
      </c>
      <c r="I25" s="4">
        <v>0</v>
      </c>
      <c r="K25" s="4">
        <v>49895218</v>
      </c>
      <c r="M25" s="4">
        <v>538568983092</v>
      </c>
      <c r="O25" s="4">
        <v>501416290983</v>
      </c>
      <c r="Q25" s="14">
        <v>37152692109</v>
      </c>
    </row>
    <row r="26" spans="1:17" x14ac:dyDescent="0.5">
      <c r="A26" s="2" t="s">
        <v>178</v>
      </c>
      <c r="C26" s="4">
        <v>2765000</v>
      </c>
      <c r="E26" s="4">
        <v>2495668375235</v>
      </c>
      <c r="G26" s="4">
        <v>2532063432847</v>
      </c>
      <c r="I26" s="4">
        <v>-36395057612</v>
      </c>
      <c r="K26" s="4">
        <v>2765000</v>
      </c>
      <c r="M26" s="4">
        <v>2495668375235</v>
      </c>
      <c r="O26" s="4">
        <v>2532063432847</v>
      </c>
      <c r="Q26" s="4">
        <v>-36395057612</v>
      </c>
    </row>
    <row r="27" spans="1:17" x14ac:dyDescent="0.5">
      <c r="A27" s="2" t="s">
        <v>225</v>
      </c>
      <c r="C27" s="4">
        <v>337500</v>
      </c>
      <c r="E27" s="4">
        <v>334711202428</v>
      </c>
      <c r="G27" s="4">
        <v>301473692441</v>
      </c>
      <c r="I27" s="4">
        <v>33237509987</v>
      </c>
      <c r="K27" s="4">
        <v>337500</v>
      </c>
      <c r="M27" s="4">
        <v>334711202428</v>
      </c>
      <c r="O27" s="4">
        <v>301473692441</v>
      </c>
      <c r="Q27" s="4">
        <v>33237509987</v>
      </c>
    </row>
    <row r="28" spans="1:17" x14ac:dyDescent="0.5">
      <c r="A28" s="2" t="s">
        <v>108</v>
      </c>
      <c r="C28" s="4">
        <v>1192</v>
      </c>
      <c r="E28" s="4">
        <v>1100447520</v>
      </c>
      <c r="G28" s="4">
        <v>991884363</v>
      </c>
      <c r="I28" s="4">
        <v>108563157</v>
      </c>
      <c r="K28" s="4">
        <v>1857192</v>
      </c>
      <c r="M28" s="4">
        <v>1597244197520</v>
      </c>
      <c r="O28" s="4">
        <v>1545402436135</v>
      </c>
      <c r="Q28" s="4">
        <v>51841761385</v>
      </c>
    </row>
    <row r="29" spans="1:17" x14ac:dyDescent="0.5">
      <c r="A29" s="2" t="s">
        <v>174</v>
      </c>
      <c r="C29" s="4">
        <v>4001100</v>
      </c>
      <c r="E29" s="4">
        <v>4001100000000</v>
      </c>
      <c r="G29" s="4">
        <v>3836656792413</v>
      </c>
      <c r="I29" s="4">
        <v>164443207587</v>
      </c>
      <c r="K29" s="4">
        <v>4001100</v>
      </c>
      <c r="M29" s="4">
        <v>4001100000000</v>
      </c>
      <c r="O29" s="4">
        <v>3836656792413</v>
      </c>
      <c r="Q29" s="4">
        <v>164443207587</v>
      </c>
    </row>
    <row r="30" spans="1:17" x14ac:dyDescent="0.5">
      <c r="A30" s="2" t="s">
        <v>60</v>
      </c>
      <c r="C30" s="4">
        <v>0</v>
      </c>
      <c r="E30" s="4">
        <v>0</v>
      </c>
      <c r="G30" s="4">
        <v>0</v>
      </c>
      <c r="I30" s="4">
        <v>0</v>
      </c>
      <c r="K30" s="4">
        <v>86400</v>
      </c>
      <c r="M30" s="4">
        <v>100073702173</v>
      </c>
      <c r="O30" s="4">
        <v>103756032000</v>
      </c>
      <c r="Q30" s="4">
        <v>-3682329827</v>
      </c>
    </row>
    <row r="31" spans="1:17" x14ac:dyDescent="0.5">
      <c r="A31" s="2" t="s">
        <v>461</v>
      </c>
      <c r="C31" s="4">
        <v>0</v>
      </c>
      <c r="E31" s="4">
        <v>0</v>
      </c>
      <c r="G31" s="4">
        <v>0</v>
      </c>
      <c r="I31" s="4">
        <v>0</v>
      </c>
      <c r="K31" s="4">
        <v>200000</v>
      </c>
      <c r="M31" s="4">
        <v>200000000000</v>
      </c>
      <c r="O31" s="4">
        <v>195598737250</v>
      </c>
      <c r="Q31" s="4">
        <v>4401262750</v>
      </c>
    </row>
    <row r="32" spans="1:17" x14ac:dyDescent="0.5">
      <c r="A32" s="2" t="s">
        <v>68</v>
      </c>
      <c r="C32" s="4">
        <v>0</v>
      </c>
      <c r="E32" s="4">
        <v>0</v>
      </c>
      <c r="G32" s="4">
        <v>0</v>
      </c>
      <c r="I32" s="4">
        <v>0</v>
      </c>
      <c r="K32" s="4">
        <v>100</v>
      </c>
      <c r="M32" s="4">
        <v>349945750</v>
      </c>
      <c r="O32" s="4">
        <v>353850000</v>
      </c>
      <c r="Q32" s="4">
        <v>-3904250</v>
      </c>
    </row>
    <row r="33" spans="1:17" x14ac:dyDescent="0.5">
      <c r="A33" s="2" t="s">
        <v>416</v>
      </c>
      <c r="C33" s="4">
        <v>0</v>
      </c>
      <c r="E33" s="4">
        <v>0</v>
      </c>
      <c r="G33" s="4">
        <v>0</v>
      </c>
      <c r="I33" s="4">
        <v>0</v>
      </c>
      <c r="K33" s="4">
        <v>10000000</v>
      </c>
      <c r="M33" s="4">
        <v>9962518750000</v>
      </c>
      <c r="O33" s="4">
        <v>9479802643412</v>
      </c>
      <c r="Q33" s="4">
        <v>482716106588</v>
      </c>
    </row>
    <row r="34" spans="1:17" x14ac:dyDescent="0.5">
      <c r="A34" s="2" t="s">
        <v>414</v>
      </c>
      <c r="C34" s="4">
        <v>0</v>
      </c>
      <c r="E34" s="4">
        <v>0</v>
      </c>
      <c r="G34" s="4">
        <v>0</v>
      </c>
      <c r="I34" s="4">
        <v>0</v>
      </c>
      <c r="K34" s="4">
        <v>4000000</v>
      </c>
      <c r="M34" s="4">
        <v>3951047500000</v>
      </c>
      <c r="O34" s="4">
        <v>3908495307537</v>
      </c>
      <c r="Q34" s="4">
        <v>42552192463</v>
      </c>
    </row>
    <row r="35" spans="1:17" x14ac:dyDescent="0.5">
      <c r="A35" s="2" t="s">
        <v>462</v>
      </c>
      <c r="C35" s="4">
        <v>0</v>
      </c>
      <c r="E35" s="4">
        <v>0</v>
      </c>
      <c r="G35" s="4">
        <v>0</v>
      </c>
      <c r="I35" s="4">
        <v>0</v>
      </c>
      <c r="K35" s="4">
        <v>1500000</v>
      </c>
      <c r="M35" s="4">
        <v>3716123911500</v>
      </c>
      <c r="O35" s="4">
        <v>3459473067897</v>
      </c>
      <c r="Q35" s="4">
        <v>256650843603</v>
      </c>
    </row>
    <row r="36" spans="1:17" x14ac:dyDescent="0.5">
      <c r="A36" s="2" t="s">
        <v>463</v>
      </c>
      <c r="C36" s="4">
        <v>0</v>
      </c>
      <c r="E36" s="4">
        <v>0</v>
      </c>
      <c r="G36" s="4">
        <v>0</v>
      </c>
      <c r="I36" s="4">
        <v>0</v>
      </c>
      <c r="K36" s="4">
        <v>2610260</v>
      </c>
      <c r="M36" s="4">
        <v>2610260000000</v>
      </c>
      <c r="O36" s="4">
        <v>2553699678552</v>
      </c>
      <c r="Q36" s="4">
        <v>56560321448</v>
      </c>
    </row>
    <row r="37" spans="1:17" x14ac:dyDescent="0.5">
      <c r="A37" s="2" t="s">
        <v>412</v>
      </c>
      <c r="C37" s="4">
        <v>0</v>
      </c>
      <c r="E37" s="4">
        <v>0</v>
      </c>
      <c r="G37" s="4">
        <v>0</v>
      </c>
      <c r="I37" s="4">
        <v>0</v>
      </c>
      <c r="K37" s="4">
        <v>3000000</v>
      </c>
      <c r="M37" s="4">
        <v>3100835625000</v>
      </c>
      <c r="O37" s="4">
        <v>2995911630925</v>
      </c>
      <c r="Q37" s="4">
        <v>104923994075</v>
      </c>
    </row>
    <row r="38" spans="1:17" x14ac:dyDescent="0.5">
      <c r="A38" s="2" t="s">
        <v>464</v>
      </c>
      <c r="C38" s="4">
        <v>0</v>
      </c>
      <c r="E38" s="4">
        <v>0</v>
      </c>
      <c r="G38" s="4">
        <v>0</v>
      </c>
      <c r="I38" s="4">
        <v>0</v>
      </c>
      <c r="K38" s="4">
        <v>21152743</v>
      </c>
      <c r="M38" s="4">
        <v>21152743000000</v>
      </c>
      <c r="O38" s="4">
        <v>20693814091295</v>
      </c>
      <c r="Q38" s="4">
        <v>458928908705</v>
      </c>
    </row>
    <row r="39" spans="1:17" x14ac:dyDescent="0.5">
      <c r="A39" s="2" t="s">
        <v>410</v>
      </c>
      <c r="C39" s="4">
        <v>0</v>
      </c>
      <c r="E39" s="4">
        <v>0</v>
      </c>
      <c r="G39" s="4">
        <v>0</v>
      </c>
      <c r="I39" s="4">
        <v>0</v>
      </c>
      <c r="K39" s="4">
        <v>1800000</v>
      </c>
      <c r="M39" s="4">
        <v>1798852533750</v>
      </c>
      <c r="O39" s="4">
        <v>1755435348204</v>
      </c>
      <c r="Q39" s="4">
        <v>43417185546</v>
      </c>
    </row>
    <row r="40" spans="1:17" x14ac:dyDescent="0.5">
      <c r="A40" s="2" t="s">
        <v>465</v>
      </c>
      <c r="C40" s="4">
        <v>0</v>
      </c>
      <c r="E40" s="4">
        <v>0</v>
      </c>
      <c r="G40" s="4">
        <v>0</v>
      </c>
      <c r="I40" s="4">
        <v>0</v>
      </c>
      <c r="K40" s="4">
        <v>7760463</v>
      </c>
      <c r="M40" s="4">
        <v>7760463000000</v>
      </c>
      <c r="O40" s="4">
        <v>7590001266875</v>
      </c>
      <c r="Q40" s="4">
        <v>170461733125</v>
      </c>
    </row>
    <row r="41" spans="1:17" x14ac:dyDescent="0.5">
      <c r="A41" s="2" t="s">
        <v>466</v>
      </c>
      <c r="C41" s="4">
        <v>0</v>
      </c>
      <c r="E41" s="4">
        <v>0</v>
      </c>
      <c r="G41" s="4">
        <v>0</v>
      </c>
      <c r="I41" s="4">
        <v>0</v>
      </c>
      <c r="K41" s="4">
        <v>8972933</v>
      </c>
      <c r="M41" s="4">
        <v>8972505883477</v>
      </c>
      <c r="O41" s="4">
        <v>8557427415451</v>
      </c>
      <c r="Q41" s="4">
        <v>415078468026</v>
      </c>
    </row>
    <row r="42" spans="1:17" x14ac:dyDescent="0.5">
      <c r="A42" s="2" t="s">
        <v>197</v>
      </c>
      <c r="C42" s="4">
        <v>0</v>
      </c>
      <c r="E42" s="4">
        <v>0</v>
      </c>
      <c r="G42" s="4">
        <v>0</v>
      </c>
      <c r="I42" s="4">
        <v>0</v>
      </c>
      <c r="K42" s="4">
        <v>10000</v>
      </c>
      <c r="M42" s="4">
        <v>9028150148</v>
      </c>
      <c r="O42" s="4">
        <v>9118837264</v>
      </c>
      <c r="Q42" s="4">
        <v>-90687116</v>
      </c>
    </row>
    <row r="43" spans="1:17" x14ac:dyDescent="0.5">
      <c r="A43" s="2" t="s">
        <v>157</v>
      </c>
      <c r="C43" s="4">
        <v>0</v>
      </c>
      <c r="E43" s="4">
        <v>0</v>
      </c>
      <c r="G43" s="4">
        <v>0</v>
      </c>
      <c r="I43" s="4">
        <v>0</v>
      </c>
      <c r="K43" s="4">
        <v>3000000</v>
      </c>
      <c r="M43" s="4">
        <v>2999887500000</v>
      </c>
      <c r="O43" s="4">
        <v>2790007413630</v>
      </c>
      <c r="Q43" s="4">
        <v>209880086370</v>
      </c>
    </row>
    <row r="44" spans="1:17" x14ac:dyDescent="0.5">
      <c r="A44" s="2" t="s">
        <v>408</v>
      </c>
      <c r="C44" s="4">
        <v>0</v>
      </c>
      <c r="E44" s="4">
        <v>0</v>
      </c>
      <c r="G44" s="4">
        <v>0</v>
      </c>
      <c r="I44" s="4">
        <v>0</v>
      </c>
      <c r="K44" s="4">
        <v>1906500</v>
      </c>
      <c r="M44" s="4">
        <v>1888201089167</v>
      </c>
      <c r="O44" s="4">
        <v>1725931417065</v>
      </c>
      <c r="Q44" s="4">
        <v>162269672102</v>
      </c>
    </row>
    <row r="45" spans="1:17" x14ac:dyDescent="0.5">
      <c r="A45" s="2" t="s">
        <v>467</v>
      </c>
      <c r="C45" s="4">
        <v>0</v>
      </c>
      <c r="E45" s="4">
        <v>0</v>
      </c>
      <c r="G45" s="4">
        <v>0</v>
      </c>
      <c r="I45" s="4">
        <v>0</v>
      </c>
      <c r="K45" s="4">
        <v>3438644</v>
      </c>
      <c r="M45" s="4">
        <v>3438644000000</v>
      </c>
      <c r="O45" s="4">
        <v>3394645150490</v>
      </c>
      <c r="Q45" s="4">
        <v>43998849510</v>
      </c>
    </row>
    <row r="46" spans="1:17" x14ac:dyDescent="0.5">
      <c r="A46" s="2" t="s">
        <v>468</v>
      </c>
      <c r="C46" s="4">
        <v>0</v>
      </c>
      <c r="E46" s="4">
        <v>0</v>
      </c>
      <c r="G46" s="4">
        <v>0</v>
      </c>
      <c r="I46" s="4">
        <v>0</v>
      </c>
      <c r="K46" s="4">
        <v>13610168</v>
      </c>
      <c r="M46" s="4">
        <v>13555211373661</v>
      </c>
      <c r="O46" s="4">
        <v>12568835749483</v>
      </c>
      <c r="Q46" s="4">
        <v>986375624178</v>
      </c>
    </row>
    <row r="47" spans="1:17" x14ac:dyDescent="0.5">
      <c r="A47" s="2" t="s">
        <v>433</v>
      </c>
      <c r="C47" s="4">
        <v>0</v>
      </c>
      <c r="E47" s="4">
        <v>0</v>
      </c>
      <c r="G47" s="4">
        <v>0</v>
      </c>
      <c r="I47" s="4">
        <v>0</v>
      </c>
      <c r="K47" s="4">
        <v>3474082</v>
      </c>
      <c r="M47" s="4">
        <v>3474082000000</v>
      </c>
      <c r="O47" s="4">
        <v>3401811556780</v>
      </c>
      <c r="Q47" s="4">
        <v>72270443220</v>
      </c>
    </row>
    <row r="48" spans="1:17" x14ac:dyDescent="0.5">
      <c r="A48" s="2" t="s">
        <v>431</v>
      </c>
      <c r="C48" s="4">
        <v>0</v>
      </c>
      <c r="E48" s="4">
        <v>0</v>
      </c>
      <c r="G48" s="4">
        <v>0</v>
      </c>
      <c r="I48" s="4">
        <v>0</v>
      </c>
      <c r="K48" s="4">
        <v>1848714</v>
      </c>
      <c r="M48" s="4">
        <v>1840825875000</v>
      </c>
      <c r="O48" s="4">
        <v>1824843184210</v>
      </c>
      <c r="Q48" s="4">
        <v>15982690790</v>
      </c>
    </row>
    <row r="49" spans="1:17" x14ac:dyDescent="0.5">
      <c r="A49" s="2" t="s">
        <v>469</v>
      </c>
      <c r="C49" s="4">
        <v>0</v>
      </c>
      <c r="E49" s="4">
        <v>0</v>
      </c>
      <c r="G49" s="4">
        <v>0</v>
      </c>
      <c r="I49" s="4">
        <v>0</v>
      </c>
      <c r="K49" s="4">
        <v>809275</v>
      </c>
      <c r="M49" s="4">
        <v>809275000000</v>
      </c>
      <c r="O49" s="4">
        <v>791011381371</v>
      </c>
      <c r="Q49" s="4">
        <v>18263618629</v>
      </c>
    </row>
    <row r="50" spans="1:17" x14ac:dyDescent="0.5">
      <c r="A50" s="2" t="s">
        <v>470</v>
      </c>
      <c r="C50" s="4">
        <v>0</v>
      </c>
      <c r="E50" s="4">
        <v>0</v>
      </c>
      <c r="G50" s="4">
        <v>0</v>
      </c>
      <c r="I50" s="4">
        <v>0</v>
      </c>
      <c r="K50" s="4">
        <v>1106461</v>
      </c>
      <c r="M50" s="4">
        <v>1106461000000</v>
      </c>
      <c r="O50" s="4">
        <v>1100874969831</v>
      </c>
      <c r="Q50" s="4">
        <v>5586030169</v>
      </c>
    </row>
    <row r="51" spans="1:17" x14ac:dyDescent="0.5">
      <c r="A51" s="2" t="s">
        <v>430</v>
      </c>
      <c r="C51" s="4">
        <v>0</v>
      </c>
      <c r="E51" s="4">
        <v>0</v>
      </c>
      <c r="G51" s="4">
        <v>0</v>
      </c>
      <c r="I51" s="4">
        <v>0</v>
      </c>
      <c r="K51" s="4">
        <v>3990000</v>
      </c>
      <c r="M51" s="4">
        <v>3996300260981</v>
      </c>
      <c r="O51" s="4">
        <v>3917321274057</v>
      </c>
      <c r="Q51" s="4">
        <v>78978986924</v>
      </c>
    </row>
    <row r="52" spans="1:17" x14ac:dyDescent="0.5">
      <c r="A52" s="2" t="s">
        <v>429</v>
      </c>
      <c r="C52" s="4">
        <v>0</v>
      </c>
      <c r="E52" s="4">
        <v>0</v>
      </c>
      <c r="G52" s="4">
        <v>0</v>
      </c>
      <c r="I52" s="4">
        <v>0</v>
      </c>
      <c r="K52" s="4">
        <v>6739380</v>
      </c>
      <c r="M52" s="4">
        <v>6739380000000</v>
      </c>
      <c r="O52" s="4">
        <v>6310254803710</v>
      </c>
      <c r="Q52" s="4">
        <v>429125196290</v>
      </c>
    </row>
    <row r="53" spans="1:17" x14ac:dyDescent="0.5">
      <c r="A53" s="2" t="s">
        <v>428</v>
      </c>
      <c r="C53" s="4">
        <v>0</v>
      </c>
      <c r="E53" s="4">
        <v>0</v>
      </c>
      <c r="G53" s="4">
        <v>0</v>
      </c>
      <c r="I53" s="4">
        <v>0</v>
      </c>
      <c r="K53" s="4">
        <v>7138846</v>
      </c>
      <c r="M53" s="4">
        <v>7138846000000</v>
      </c>
      <c r="O53" s="4">
        <v>6654181745135</v>
      </c>
      <c r="Q53" s="4">
        <v>484664254865</v>
      </c>
    </row>
    <row r="54" spans="1:17" x14ac:dyDescent="0.5">
      <c r="A54" s="2" t="s">
        <v>426</v>
      </c>
      <c r="C54" s="4">
        <v>0</v>
      </c>
      <c r="E54" s="4">
        <v>0</v>
      </c>
      <c r="G54" s="4">
        <v>0</v>
      </c>
      <c r="I54" s="4">
        <v>0</v>
      </c>
      <c r="K54" s="4">
        <v>1020277</v>
      </c>
      <c r="M54" s="4">
        <v>1020277000000</v>
      </c>
      <c r="O54" s="4">
        <v>933512178616</v>
      </c>
      <c r="Q54" s="4">
        <v>86764821384</v>
      </c>
    </row>
    <row r="55" spans="1:17" x14ac:dyDescent="0.5">
      <c r="A55" s="2" t="s">
        <v>222</v>
      </c>
      <c r="C55" s="4">
        <v>0</v>
      </c>
      <c r="E55" s="4">
        <v>0</v>
      </c>
      <c r="G55" s="4">
        <v>0</v>
      </c>
      <c r="I55" s="4">
        <v>0</v>
      </c>
      <c r="K55" s="4">
        <v>10512</v>
      </c>
      <c r="M55" s="4">
        <v>9579739975</v>
      </c>
      <c r="O55" s="4">
        <v>9341042725</v>
      </c>
      <c r="Q55" s="4">
        <v>238697250</v>
      </c>
    </row>
    <row r="56" spans="1:17" x14ac:dyDescent="0.5">
      <c r="A56" s="2" t="s">
        <v>425</v>
      </c>
      <c r="C56" s="4">
        <v>0</v>
      </c>
      <c r="E56" s="4">
        <v>0</v>
      </c>
      <c r="G56" s="4">
        <v>0</v>
      </c>
      <c r="I56" s="4">
        <v>0</v>
      </c>
      <c r="K56" s="4">
        <v>4000000</v>
      </c>
      <c r="M56" s="4">
        <v>3995027500000</v>
      </c>
      <c r="O56" s="4">
        <v>3938733889747</v>
      </c>
      <c r="Q56" s="4">
        <v>56293610253</v>
      </c>
    </row>
    <row r="57" spans="1:17" x14ac:dyDescent="0.5">
      <c r="A57" s="2" t="s">
        <v>471</v>
      </c>
      <c r="C57" s="4">
        <v>0</v>
      </c>
      <c r="E57" s="4">
        <v>0</v>
      </c>
      <c r="G57" s="4">
        <v>0</v>
      </c>
      <c r="I57" s="4">
        <v>0</v>
      </c>
      <c r="K57" s="4">
        <v>2170925</v>
      </c>
      <c r="M57" s="4">
        <v>2170925000000</v>
      </c>
      <c r="O57" s="4">
        <v>2159639337732</v>
      </c>
      <c r="Q57" s="4">
        <v>11285662268</v>
      </c>
    </row>
    <row r="58" spans="1:17" x14ac:dyDescent="0.5">
      <c r="A58" s="2" t="s">
        <v>472</v>
      </c>
      <c r="C58" s="4">
        <v>0</v>
      </c>
      <c r="E58" s="4">
        <v>0</v>
      </c>
      <c r="G58" s="4">
        <v>0</v>
      </c>
      <c r="I58" s="4">
        <v>0</v>
      </c>
      <c r="K58" s="4">
        <v>7539733</v>
      </c>
      <c r="M58" s="4">
        <v>7539733000000</v>
      </c>
      <c r="O58" s="4">
        <v>7366188946037</v>
      </c>
      <c r="Q58" s="4">
        <v>173544053963</v>
      </c>
    </row>
    <row r="59" spans="1:17" x14ac:dyDescent="0.5">
      <c r="A59" s="2" t="s">
        <v>473</v>
      </c>
      <c r="C59" s="4">
        <v>0</v>
      </c>
      <c r="E59" s="4">
        <v>0</v>
      </c>
      <c r="G59" s="4">
        <v>0</v>
      </c>
      <c r="I59" s="4">
        <v>0</v>
      </c>
      <c r="K59" s="4">
        <v>10121220</v>
      </c>
      <c r="M59" s="4">
        <v>10121220000000</v>
      </c>
      <c r="O59" s="4">
        <v>9577869298528</v>
      </c>
      <c r="Q59" s="4">
        <v>543350701472</v>
      </c>
    </row>
    <row r="60" spans="1:17" x14ac:dyDescent="0.5">
      <c r="A60" s="2" t="s">
        <v>423</v>
      </c>
      <c r="C60" s="4">
        <v>0</v>
      </c>
      <c r="E60" s="4">
        <v>0</v>
      </c>
      <c r="G60" s="4">
        <v>0</v>
      </c>
      <c r="I60" s="4">
        <v>0</v>
      </c>
      <c r="K60" s="4">
        <v>450000</v>
      </c>
      <c r="M60" s="4">
        <v>450000000000</v>
      </c>
      <c r="O60" s="4">
        <v>446816935172</v>
      </c>
      <c r="Q60" s="4">
        <v>3183064828</v>
      </c>
    </row>
    <row r="61" spans="1:17" x14ac:dyDescent="0.5">
      <c r="A61" s="2" t="s">
        <v>474</v>
      </c>
      <c r="C61" s="4">
        <v>0</v>
      </c>
      <c r="E61" s="4">
        <v>0</v>
      </c>
      <c r="G61" s="4">
        <v>0</v>
      </c>
      <c r="I61" s="4">
        <v>0</v>
      </c>
      <c r="K61" s="4">
        <v>459700</v>
      </c>
      <c r="M61" s="4">
        <v>404238264000</v>
      </c>
      <c r="O61" s="4">
        <v>390748245918</v>
      </c>
      <c r="Q61" s="4">
        <v>13490018082</v>
      </c>
    </row>
    <row r="62" spans="1:17" x14ac:dyDescent="0.5">
      <c r="A62" s="2" t="s">
        <v>154</v>
      </c>
      <c r="C62" s="4">
        <v>0</v>
      </c>
      <c r="E62" s="4">
        <v>0</v>
      </c>
      <c r="G62" s="4">
        <v>0</v>
      </c>
      <c r="I62" s="4">
        <v>0</v>
      </c>
      <c r="K62" s="4">
        <v>3968000</v>
      </c>
      <c r="M62" s="4">
        <v>3989521716546</v>
      </c>
      <c r="O62" s="4">
        <v>3856707974623</v>
      </c>
      <c r="Q62" s="4">
        <v>132813741923</v>
      </c>
    </row>
    <row r="63" spans="1:17" x14ac:dyDescent="0.5">
      <c r="A63" s="2" t="s">
        <v>421</v>
      </c>
      <c r="C63" s="4">
        <v>0</v>
      </c>
      <c r="E63" s="4">
        <v>0</v>
      </c>
      <c r="G63" s="4">
        <v>0</v>
      </c>
      <c r="I63" s="4">
        <v>0</v>
      </c>
      <c r="K63" s="4">
        <v>7409087</v>
      </c>
      <c r="M63" s="4">
        <v>7377008139199</v>
      </c>
      <c r="O63" s="4">
        <v>6947720645034</v>
      </c>
      <c r="Q63" s="4">
        <v>429287494165</v>
      </c>
    </row>
    <row r="64" spans="1:17" x14ac:dyDescent="0.5">
      <c r="A64" s="2" t="s">
        <v>420</v>
      </c>
      <c r="C64" s="4">
        <v>0</v>
      </c>
      <c r="E64" s="4">
        <v>0</v>
      </c>
      <c r="G64" s="4">
        <v>0</v>
      </c>
      <c r="I64" s="4">
        <v>0</v>
      </c>
      <c r="K64" s="4">
        <v>763000</v>
      </c>
      <c r="M64" s="4">
        <v>749334175000</v>
      </c>
      <c r="O64" s="4">
        <v>747369201579</v>
      </c>
      <c r="Q64" s="4">
        <v>1964973421</v>
      </c>
    </row>
    <row r="65" spans="1:17" x14ac:dyDescent="0.5">
      <c r="A65" s="2" t="s">
        <v>171</v>
      </c>
      <c r="C65" s="4">
        <v>0</v>
      </c>
      <c r="E65" s="4">
        <v>0</v>
      </c>
      <c r="G65" s="4">
        <v>0</v>
      </c>
      <c r="I65" s="4">
        <v>0</v>
      </c>
      <c r="K65" s="4">
        <v>5000000</v>
      </c>
      <c r="M65" s="4">
        <v>4950814666883</v>
      </c>
      <c r="O65" s="4">
        <v>4882482892900</v>
      </c>
      <c r="Q65" s="4">
        <v>68331773983</v>
      </c>
    </row>
    <row r="66" spans="1:17" x14ac:dyDescent="0.5">
      <c r="A66" s="2" t="s">
        <v>418</v>
      </c>
      <c r="C66" s="4">
        <v>0</v>
      </c>
      <c r="E66" s="4">
        <v>0</v>
      </c>
      <c r="G66" s="4">
        <v>0</v>
      </c>
      <c r="I66" s="4">
        <v>0</v>
      </c>
      <c r="K66" s="4">
        <v>5005000</v>
      </c>
      <c r="M66" s="4">
        <v>4917498659591</v>
      </c>
      <c r="O66" s="4">
        <v>4809162041108</v>
      </c>
      <c r="Q66" s="4">
        <v>108336618483</v>
      </c>
    </row>
    <row r="67" spans="1:17" x14ac:dyDescent="0.5">
      <c r="A67" s="2" t="s">
        <v>41</v>
      </c>
      <c r="C67" s="2" t="s">
        <v>41</v>
      </c>
      <c r="E67" s="5">
        <f>SUM(E8:E66)</f>
        <v>7938569859745</v>
      </c>
      <c r="G67" s="5">
        <f>SUM(G8:G66)</f>
        <v>7728355074448</v>
      </c>
      <c r="I67" s="5">
        <f>SUM(I8:I66)</f>
        <v>210214785297</v>
      </c>
      <c r="K67" s="2" t="s">
        <v>41</v>
      </c>
      <c r="M67" s="5">
        <f>SUM(M9:M66)</f>
        <v>170204445212699</v>
      </c>
      <c r="O67" s="5">
        <f>SUM(O9:O66)</f>
        <v>163048594949785</v>
      </c>
      <c r="Q67" s="5">
        <f>SUM(Q9:Q66)</f>
        <v>7155850262914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3"/>
  <sheetViews>
    <sheetView rightToLeft="1" topLeftCell="A19" workbookViewId="0">
      <selection activeCell="M42" sqref="M42:O42"/>
    </sheetView>
  </sheetViews>
  <sheetFormatPr defaultRowHeight="21.75" x14ac:dyDescent="0.5"/>
  <cols>
    <col min="1" max="1" width="38" style="2" customWidth="1"/>
    <col min="2" max="2" width="1" style="2" customWidth="1"/>
    <col min="3" max="3" width="19" style="2" customWidth="1"/>
    <col min="4" max="4" width="1" style="2" customWidth="1"/>
    <col min="5" max="5" width="24" style="2" customWidth="1"/>
    <col min="6" max="6" width="1" style="2" customWidth="1"/>
    <col min="7" max="7" width="21" style="2" customWidth="1"/>
    <col min="8" max="8" width="1" style="2" customWidth="1"/>
    <col min="9" max="9" width="24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  <c r="R3" s="19" t="s">
        <v>399</v>
      </c>
      <c r="S3" s="19" t="s">
        <v>399</v>
      </c>
      <c r="T3" s="19" t="s">
        <v>399</v>
      </c>
      <c r="U3" s="19" t="s">
        <v>399</v>
      </c>
    </row>
    <row r="4" spans="1:21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2.5" x14ac:dyDescent="0.5">
      <c r="A6" s="18" t="s">
        <v>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J6" s="18" t="s">
        <v>401</v>
      </c>
      <c r="K6" s="18" t="s">
        <v>401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  <c r="R6" s="18" t="s">
        <v>402</v>
      </c>
      <c r="S6" s="18" t="s">
        <v>402</v>
      </c>
      <c r="T6" s="18" t="s">
        <v>402</v>
      </c>
      <c r="U6" s="18" t="s">
        <v>402</v>
      </c>
    </row>
    <row r="7" spans="1:21" ht="23.25" thickBot="1" x14ac:dyDescent="0.55000000000000004">
      <c r="A7" s="18" t="s">
        <v>3</v>
      </c>
      <c r="C7" s="18" t="s">
        <v>475</v>
      </c>
      <c r="E7" s="18" t="s">
        <v>476</v>
      </c>
      <c r="G7" s="18" t="s">
        <v>477</v>
      </c>
      <c r="I7" s="18" t="s">
        <v>289</v>
      </c>
      <c r="K7" s="18" t="s">
        <v>478</v>
      </c>
      <c r="M7" s="18" t="s">
        <v>475</v>
      </c>
      <c r="O7" s="18" t="s">
        <v>476</v>
      </c>
      <c r="Q7" s="18" t="s">
        <v>477</v>
      </c>
      <c r="S7" s="18" t="s">
        <v>289</v>
      </c>
      <c r="U7" s="18" t="s">
        <v>478</v>
      </c>
    </row>
    <row r="8" spans="1:21" x14ac:dyDescent="0.5">
      <c r="A8" s="2" t="s">
        <v>539</v>
      </c>
      <c r="C8" s="4">
        <v>0</v>
      </c>
      <c r="E8" s="4">
        <v>0</v>
      </c>
      <c r="G8" s="4">
        <v>0</v>
      </c>
      <c r="I8" s="4">
        <v>0</v>
      </c>
      <c r="K8" s="7">
        <v>0</v>
      </c>
      <c r="M8" s="4">
        <v>0</v>
      </c>
      <c r="O8" s="4">
        <v>0</v>
      </c>
      <c r="Q8" s="4">
        <f>VLOOKUP(A8,'درآمد ناشی از فروش'!A:Q,17,0)</f>
        <v>54409915560</v>
      </c>
      <c r="S8" s="4">
        <f>M8+O8+Q8</f>
        <v>54409915560</v>
      </c>
      <c r="U8" s="7">
        <f>S8/$S$42</f>
        <v>1.3326526190079877E-2</v>
      </c>
    </row>
    <row r="9" spans="1:21" x14ac:dyDescent="0.5">
      <c r="A9" s="2" t="s">
        <v>36</v>
      </c>
      <c r="C9" s="4">
        <v>0</v>
      </c>
      <c r="E9" s="4">
        <v>49232523537</v>
      </c>
      <c r="G9" s="4">
        <v>-1953</v>
      </c>
      <c r="I9" s="4">
        <v>49232521584</v>
      </c>
      <c r="K9" s="7">
        <f t="shared" ref="K9:K41" si="0">I9/$I$42</f>
        <v>-4.7597599202172401E-2</v>
      </c>
      <c r="M9" s="4">
        <v>269243276284</v>
      </c>
      <c r="O9" s="4">
        <f>VLOOKUP(A9,'درآمد ناشی از تغییر قیمت اوراق'!A:Q,17,0)</f>
        <v>89791964385</v>
      </c>
      <c r="Q9" s="4">
        <f>VLOOKUP(A9,'درآمد ناشی از فروش'!A:Q,17,0)</f>
        <v>-1953</v>
      </c>
      <c r="S9" s="4">
        <f t="shared" ref="S9:S41" si="1">M9+O9+Q9</f>
        <v>359035238716</v>
      </c>
      <c r="U9" s="7">
        <f t="shared" ref="U9:U41" si="2">S9/$S$42</f>
        <v>8.7937877915544319E-2</v>
      </c>
    </row>
    <row r="10" spans="1:21" x14ac:dyDescent="0.5">
      <c r="A10" s="2" t="s">
        <v>18</v>
      </c>
      <c r="C10" s="4">
        <v>0</v>
      </c>
      <c r="E10" s="4">
        <v>49044249138</v>
      </c>
      <c r="G10" s="4">
        <v>-5469</v>
      </c>
      <c r="I10" s="4">
        <v>49044243669</v>
      </c>
      <c r="K10" s="7">
        <f t="shared" si="0"/>
        <v>-4.7415573653846577E-2</v>
      </c>
      <c r="M10" s="4">
        <v>123833576642</v>
      </c>
      <c r="O10" s="4">
        <f>VLOOKUP(A10,'درآمد ناشی از تغییر قیمت اوراق'!A:Q,17,0)</f>
        <v>161003848194</v>
      </c>
      <c r="Q10" s="4">
        <f>VLOOKUP(A10,'درآمد ناشی از فروش'!A:Q,17,0)</f>
        <v>-5469</v>
      </c>
      <c r="S10" s="4">
        <f t="shared" si="1"/>
        <v>284837419367</v>
      </c>
      <c r="U10" s="7">
        <f t="shared" si="2"/>
        <v>6.9764734792194388E-2</v>
      </c>
    </row>
    <row r="11" spans="1:21" x14ac:dyDescent="0.5">
      <c r="A11" s="2" t="s">
        <v>27</v>
      </c>
      <c r="C11" s="4">
        <v>0</v>
      </c>
      <c r="E11" s="4">
        <v>0</v>
      </c>
      <c r="G11" s="4">
        <v>18451700</v>
      </c>
      <c r="I11" s="4">
        <v>18451700</v>
      </c>
      <c r="K11" s="7">
        <f t="shared" si="0"/>
        <v>-1.7838952646377305E-5</v>
      </c>
      <c r="M11" s="4">
        <v>0</v>
      </c>
      <c r="O11" s="4">
        <v>0</v>
      </c>
      <c r="Q11" s="4">
        <f>VLOOKUP(A11,'درآمد ناشی از فروش'!A:Q,17,0)</f>
        <v>18451700</v>
      </c>
      <c r="S11" s="4">
        <f t="shared" si="1"/>
        <v>18451700</v>
      </c>
      <c r="U11" s="7">
        <f t="shared" si="2"/>
        <v>4.5193428582026801E-6</v>
      </c>
    </row>
    <row r="12" spans="1:21" x14ac:dyDescent="0.5">
      <c r="A12" s="2" t="s">
        <v>22</v>
      </c>
      <c r="C12" s="4">
        <v>0</v>
      </c>
      <c r="E12" s="4">
        <v>0</v>
      </c>
      <c r="G12" s="4">
        <v>606079844</v>
      </c>
      <c r="I12" s="4">
        <v>606079844</v>
      </c>
      <c r="K12" s="7">
        <f t="shared" si="0"/>
        <v>-5.8595303614516515E-4</v>
      </c>
      <c r="M12" s="4">
        <v>0</v>
      </c>
      <c r="O12" s="4">
        <v>0</v>
      </c>
      <c r="Q12" s="4">
        <f>VLOOKUP(A12,'درآمد ناشی از فروش'!A:Q,17,0)</f>
        <v>606079844</v>
      </c>
      <c r="S12" s="4">
        <f t="shared" si="1"/>
        <v>606079844</v>
      </c>
      <c r="U12" s="7">
        <f t="shared" si="2"/>
        <v>1.4844608434355611E-4</v>
      </c>
    </row>
    <row r="13" spans="1:21" x14ac:dyDescent="0.5">
      <c r="A13" s="2" t="s">
        <v>26</v>
      </c>
      <c r="C13" s="4">
        <v>0</v>
      </c>
      <c r="E13" s="4">
        <v>8334602256</v>
      </c>
      <c r="G13" s="4">
        <v>45124133342</v>
      </c>
      <c r="I13" s="4">
        <v>53458735598</v>
      </c>
      <c r="K13" s="7">
        <f t="shared" si="0"/>
        <v>-5.1683468345351737E-2</v>
      </c>
      <c r="M13" s="4">
        <v>0</v>
      </c>
      <c r="O13" s="4">
        <f>VLOOKUP(A13,'درآمد ناشی از تغییر قیمت اوراق'!A:Q,17,0)</f>
        <v>218563853946</v>
      </c>
      <c r="Q13" s="4">
        <f>VLOOKUP(A13,'درآمد ناشی از فروش'!A:Q,17,0)</f>
        <v>68183477538</v>
      </c>
      <c r="S13" s="4">
        <f t="shared" si="1"/>
        <v>286747331484</v>
      </c>
      <c r="U13" s="7">
        <f t="shared" si="2"/>
        <v>7.0232526252371974E-2</v>
      </c>
    </row>
    <row r="14" spans="1:21" x14ac:dyDescent="0.5">
      <c r="A14" s="2" t="s">
        <v>20</v>
      </c>
      <c r="C14" s="4">
        <v>0</v>
      </c>
      <c r="E14" s="4">
        <v>0</v>
      </c>
      <c r="G14" s="4">
        <v>2297056711</v>
      </c>
      <c r="I14" s="4">
        <v>2297056711</v>
      </c>
      <c r="K14" s="7">
        <f t="shared" si="0"/>
        <v>-2.2207756409204677E-3</v>
      </c>
      <c r="M14" s="4">
        <v>0</v>
      </c>
      <c r="O14" s="4">
        <v>0</v>
      </c>
      <c r="Q14" s="4">
        <f>VLOOKUP(A14,'درآمد ناشی از فروش'!A:Q,17,0)</f>
        <v>2297056711</v>
      </c>
      <c r="S14" s="4">
        <f t="shared" si="1"/>
        <v>2297056711</v>
      </c>
      <c r="U14" s="7">
        <f t="shared" si="2"/>
        <v>5.6261411369924654E-4</v>
      </c>
    </row>
    <row r="15" spans="1:21" x14ac:dyDescent="0.5">
      <c r="A15" s="2" t="s">
        <v>19</v>
      </c>
      <c r="C15" s="4">
        <v>0</v>
      </c>
      <c r="E15" s="4">
        <v>0</v>
      </c>
      <c r="G15" s="4">
        <v>779041765</v>
      </c>
      <c r="I15" s="4">
        <v>779041765</v>
      </c>
      <c r="K15" s="7">
        <f t="shared" si="0"/>
        <v>-7.531712067389561E-4</v>
      </c>
      <c r="M15" s="4">
        <v>0</v>
      </c>
      <c r="O15" s="4">
        <v>0</v>
      </c>
      <c r="Q15" s="4">
        <f>VLOOKUP(A15,'درآمد ناشی از فروش'!A:Q,17,0)</f>
        <v>779041765</v>
      </c>
      <c r="S15" s="4">
        <f t="shared" si="1"/>
        <v>779041765</v>
      </c>
      <c r="U15" s="7">
        <f t="shared" si="2"/>
        <v>1.9080934747987236E-4</v>
      </c>
    </row>
    <row r="16" spans="1:21" x14ac:dyDescent="0.5">
      <c r="A16" s="2" t="s">
        <v>40</v>
      </c>
      <c r="C16" s="4">
        <v>0</v>
      </c>
      <c r="E16" s="4">
        <v>0</v>
      </c>
      <c r="G16" s="4">
        <v>-23</v>
      </c>
      <c r="I16" s="4">
        <v>-23</v>
      </c>
      <c r="K16" s="7">
        <f t="shared" si="0"/>
        <v>2.2236211886529586E-11</v>
      </c>
      <c r="M16" s="4">
        <v>0</v>
      </c>
      <c r="O16" s="4">
        <v>0</v>
      </c>
      <c r="Q16" s="4">
        <f>VLOOKUP(A16,'درآمد ناشی از فروش'!A:Q,17,0)</f>
        <v>-23</v>
      </c>
      <c r="S16" s="4">
        <f t="shared" si="1"/>
        <v>-23</v>
      </c>
      <c r="U16" s="7">
        <f t="shared" si="2"/>
        <v>-5.6333500836595891E-12</v>
      </c>
    </row>
    <row r="17" spans="1:21" x14ac:dyDescent="0.5">
      <c r="A17" s="2" t="s">
        <v>39</v>
      </c>
      <c r="C17" s="4">
        <v>0</v>
      </c>
      <c r="E17" s="4">
        <v>-160660273</v>
      </c>
      <c r="G17" s="4">
        <v>-4193739</v>
      </c>
      <c r="I17" s="4">
        <v>-164854012</v>
      </c>
      <c r="K17" s="7">
        <f t="shared" si="0"/>
        <v>1.5937951048593439E-4</v>
      </c>
      <c r="M17" s="4">
        <v>0</v>
      </c>
      <c r="O17" s="4">
        <f>VLOOKUP(A17,'درآمد ناشی از تغییر قیمت اوراق'!A:Q,17,0)</f>
        <v>-160660273</v>
      </c>
      <c r="Q17" s="4">
        <f>VLOOKUP(A17,'درآمد ناشی از فروش'!A:Q,17,0)</f>
        <v>-4193739</v>
      </c>
      <c r="S17" s="4">
        <f t="shared" si="1"/>
        <v>-164854012</v>
      </c>
      <c r="U17" s="7">
        <f t="shared" si="2"/>
        <v>-4.037740705616604E-5</v>
      </c>
    </row>
    <row r="18" spans="1:21" x14ac:dyDescent="0.5">
      <c r="A18" s="2" t="s">
        <v>455</v>
      </c>
      <c r="C18" s="4">
        <v>0</v>
      </c>
      <c r="E18" s="4">
        <v>0</v>
      </c>
      <c r="G18" s="4">
        <v>0</v>
      </c>
      <c r="I18" s="4">
        <v>0</v>
      </c>
      <c r="K18" s="7">
        <f t="shared" si="0"/>
        <v>0</v>
      </c>
      <c r="M18" s="4">
        <v>0</v>
      </c>
      <c r="O18" s="4">
        <v>0</v>
      </c>
      <c r="Q18" s="4">
        <f>VLOOKUP(A18,'درآمد ناشی از فروش'!A:Q,17,0)</f>
        <v>228263691</v>
      </c>
      <c r="S18" s="4">
        <f t="shared" si="1"/>
        <v>228263691</v>
      </c>
      <c r="U18" s="7">
        <f t="shared" si="2"/>
        <v>5.5908229686578114E-5</v>
      </c>
    </row>
    <row r="19" spans="1:21" x14ac:dyDescent="0.5">
      <c r="A19" s="2" t="s">
        <v>456</v>
      </c>
      <c r="C19" s="4">
        <v>0</v>
      </c>
      <c r="E19" s="4">
        <v>0</v>
      </c>
      <c r="G19" s="4">
        <v>0</v>
      </c>
      <c r="I19" s="4">
        <v>0</v>
      </c>
      <c r="K19" s="7">
        <f t="shared" si="0"/>
        <v>0</v>
      </c>
      <c r="M19" s="4">
        <v>0</v>
      </c>
      <c r="O19" s="4">
        <v>0</v>
      </c>
      <c r="Q19" s="4">
        <f>VLOOKUP(A19,'درآمد ناشی از فروش'!A:Q,17,0)</f>
        <v>0</v>
      </c>
      <c r="S19" s="4">
        <f t="shared" si="1"/>
        <v>0</v>
      </c>
      <c r="U19" s="7">
        <f t="shared" si="2"/>
        <v>0</v>
      </c>
    </row>
    <row r="20" spans="1:21" x14ac:dyDescent="0.5">
      <c r="A20" s="2" t="s">
        <v>457</v>
      </c>
      <c r="C20" s="4">
        <v>0</v>
      </c>
      <c r="E20" s="4">
        <v>0</v>
      </c>
      <c r="G20" s="4">
        <v>0</v>
      </c>
      <c r="I20" s="4">
        <v>0</v>
      </c>
      <c r="K20" s="7">
        <f t="shared" si="0"/>
        <v>0</v>
      </c>
      <c r="M20" s="4">
        <v>0</v>
      </c>
      <c r="O20" s="4">
        <v>0</v>
      </c>
      <c r="Q20" s="4">
        <f>VLOOKUP(A20,'درآمد ناشی از فروش'!A:Q,17,0)</f>
        <v>202428663</v>
      </c>
      <c r="S20" s="4">
        <f t="shared" si="1"/>
        <v>202428663</v>
      </c>
      <c r="U20" s="7">
        <f t="shared" si="2"/>
        <v>4.9580501115049951E-5</v>
      </c>
    </row>
    <row r="21" spans="1:21" x14ac:dyDescent="0.5">
      <c r="A21" s="2" t="s">
        <v>458</v>
      </c>
      <c r="C21" s="4">
        <v>0</v>
      </c>
      <c r="E21" s="4">
        <v>0</v>
      </c>
      <c r="G21" s="4">
        <v>0</v>
      </c>
      <c r="I21" s="4">
        <v>0</v>
      </c>
      <c r="K21" s="7">
        <f t="shared" si="0"/>
        <v>0</v>
      </c>
      <c r="M21" s="4">
        <v>0</v>
      </c>
      <c r="O21" s="4">
        <v>0</v>
      </c>
      <c r="Q21" s="4">
        <f>VLOOKUP(A21,'درآمد ناشی از فروش'!A:Q,17,0)</f>
        <v>25309357043</v>
      </c>
      <c r="S21" s="4">
        <f t="shared" si="1"/>
        <v>25309357043</v>
      </c>
      <c r="U21" s="7">
        <f t="shared" si="2"/>
        <v>6.1989768963284552E-3</v>
      </c>
    </row>
    <row r="22" spans="1:21" x14ac:dyDescent="0.5">
      <c r="A22" s="2" t="s">
        <v>16</v>
      </c>
      <c r="C22" s="4">
        <v>0</v>
      </c>
      <c r="E22" s="4">
        <v>49275071774</v>
      </c>
      <c r="G22" s="4">
        <v>0</v>
      </c>
      <c r="I22" s="4">
        <v>49275071774</v>
      </c>
      <c r="K22" s="7">
        <f t="shared" si="0"/>
        <v>-4.763873637785293E-2</v>
      </c>
      <c r="M22" s="4">
        <v>0</v>
      </c>
      <c r="O22" s="4">
        <f>VLOOKUP(A22,'درآمد ناشی از تغییر قیمت اوراق'!A:Q,17,0)</f>
        <v>315042562005</v>
      </c>
      <c r="Q22" s="4">
        <f>VLOOKUP(A22,'درآمد ناشی از فروش'!A:Q,17,0)</f>
        <v>-4142</v>
      </c>
      <c r="S22" s="4">
        <f t="shared" si="1"/>
        <v>315042557863</v>
      </c>
      <c r="U22" s="7">
        <f t="shared" si="2"/>
        <v>7.7162826943211388E-2</v>
      </c>
    </row>
    <row r="23" spans="1:21" x14ac:dyDescent="0.5">
      <c r="A23" s="2" t="s">
        <v>459</v>
      </c>
      <c r="C23" s="4">
        <v>0</v>
      </c>
      <c r="E23" s="4">
        <v>0</v>
      </c>
      <c r="G23" s="4">
        <v>0</v>
      </c>
      <c r="I23" s="4">
        <v>0</v>
      </c>
      <c r="K23" s="7">
        <f t="shared" si="0"/>
        <v>0</v>
      </c>
      <c r="M23" s="4">
        <v>0</v>
      </c>
      <c r="O23" s="4">
        <v>0</v>
      </c>
      <c r="Q23" s="4">
        <f>VLOOKUP(A23,'درآمد ناشی از فروش'!A:Q,17,0)</f>
        <v>634901484788</v>
      </c>
      <c r="S23" s="4">
        <f t="shared" si="1"/>
        <v>634901484788</v>
      </c>
      <c r="U23" s="7">
        <f t="shared" si="2"/>
        <v>0.15550531880200336</v>
      </c>
    </row>
    <row r="24" spans="1:21" x14ac:dyDescent="0.5">
      <c r="A24" s="2" t="s">
        <v>25</v>
      </c>
      <c r="C24" s="4">
        <v>0</v>
      </c>
      <c r="E24" s="4">
        <v>-3311950038</v>
      </c>
      <c r="G24" s="4">
        <v>0</v>
      </c>
      <c r="I24" s="4">
        <v>-3311950038</v>
      </c>
      <c r="K24" s="7">
        <f t="shared" si="0"/>
        <v>3.2019662088072919E-3</v>
      </c>
      <c r="M24" s="4">
        <v>0</v>
      </c>
      <c r="O24" s="4">
        <f>VLOOKUP(A24,'درآمد ناشی از تغییر قیمت اوراق'!A:Q,17,0)</f>
        <v>-2820912043</v>
      </c>
      <c r="Q24" s="4">
        <f>VLOOKUP(A24,'درآمد ناشی از فروش'!A:Q,17,0)</f>
        <v>4853933383</v>
      </c>
      <c r="S24" s="4">
        <f t="shared" si="1"/>
        <v>2033021340</v>
      </c>
      <c r="U24" s="7">
        <f t="shared" si="2"/>
        <v>4.9794438851177088E-4</v>
      </c>
    </row>
    <row r="25" spans="1:21" x14ac:dyDescent="0.5">
      <c r="A25" s="2" t="s">
        <v>460</v>
      </c>
      <c r="C25" s="4">
        <v>0</v>
      </c>
      <c r="E25" s="4">
        <v>0</v>
      </c>
      <c r="G25" s="4">
        <v>0</v>
      </c>
      <c r="I25" s="4">
        <v>0</v>
      </c>
      <c r="K25" s="7">
        <f t="shared" si="0"/>
        <v>0</v>
      </c>
      <c r="M25" s="4">
        <v>0</v>
      </c>
      <c r="O25" s="4">
        <v>0</v>
      </c>
      <c r="Q25" s="4">
        <f>VLOOKUP(A25,'درآمد ناشی از فروش'!A:Q,17,0)</f>
        <v>37152692109</v>
      </c>
      <c r="S25" s="4">
        <f t="shared" si="1"/>
        <v>37152692109</v>
      </c>
      <c r="U25" s="7">
        <f t="shared" si="2"/>
        <v>9.0997444000180047E-3</v>
      </c>
    </row>
    <row r="26" spans="1:21" x14ac:dyDescent="0.5">
      <c r="A26" s="2" t="s">
        <v>21</v>
      </c>
      <c r="C26" s="4">
        <v>0</v>
      </c>
      <c r="E26" s="4">
        <v>-5595946306</v>
      </c>
      <c r="G26" s="4">
        <v>0</v>
      </c>
      <c r="I26" s="4">
        <v>-5595946306</v>
      </c>
      <c r="K26" s="7">
        <f t="shared" si="0"/>
        <v>5.4101151202547186E-3</v>
      </c>
      <c r="M26" s="4">
        <v>100940000000</v>
      </c>
      <c r="O26" s="4">
        <f>VLOOKUP(A26,'درآمد ناشی از تغییر قیمت اوراق'!A:Q,17,0)</f>
        <v>-135494354516</v>
      </c>
      <c r="Q26" s="4">
        <v>0</v>
      </c>
      <c r="S26" s="4">
        <f t="shared" si="1"/>
        <v>-34554354516</v>
      </c>
      <c r="U26" s="7">
        <f t="shared" si="2"/>
        <v>-8.4633380827613784E-3</v>
      </c>
    </row>
    <row r="27" spans="1:21" x14ac:dyDescent="0.5">
      <c r="A27" s="2" t="s">
        <v>30</v>
      </c>
      <c r="C27" s="4">
        <v>0</v>
      </c>
      <c r="E27" s="4">
        <v>-16456193180</v>
      </c>
      <c r="G27" s="4">
        <v>0</v>
      </c>
      <c r="I27" s="4">
        <v>-16456193180</v>
      </c>
      <c r="K27" s="7">
        <f t="shared" si="0"/>
        <v>1.5909712973745355E-2</v>
      </c>
      <c r="M27" s="4">
        <v>0</v>
      </c>
      <c r="O27" s="4">
        <f>VLOOKUP(A27,'درآمد ناشی از تغییر قیمت اوراق'!A:Q,17,0)</f>
        <v>10942417599</v>
      </c>
      <c r="Q27" s="4">
        <v>0</v>
      </c>
      <c r="S27" s="4">
        <f t="shared" si="1"/>
        <v>10942417599</v>
      </c>
      <c r="U27" s="7">
        <f t="shared" si="2"/>
        <v>2.6801073520332525E-3</v>
      </c>
    </row>
    <row r="28" spans="1:21" x14ac:dyDescent="0.5">
      <c r="A28" s="2" t="s">
        <v>37</v>
      </c>
      <c r="C28" s="4">
        <v>0</v>
      </c>
      <c r="E28" s="4">
        <v>-5615510813</v>
      </c>
      <c r="G28" s="4">
        <v>0</v>
      </c>
      <c r="I28" s="4">
        <v>-5615510813</v>
      </c>
      <c r="K28" s="7">
        <f t="shared" si="0"/>
        <v>5.4290299256072186E-3</v>
      </c>
      <c r="M28" s="4">
        <v>0</v>
      </c>
      <c r="O28" s="4">
        <f>VLOOKUP(A28,'درآمد ناشی از تغییر قیمت اوراق'!A:Q,17,0)</f>
        <v>10102514021</v>
      </c>
      <c r="Q28" s="4">
        <v>0</v>
      </c>
      <c r="S28" s="4">
        <f t="shared" si="1"/>
        <v>10102514021</v>
      </c>
      <c r="U28" s="7">
        <f t="shared" si="2"/>
        <v>2.4743912263205446E-3</v>
      </c>
    </row>
    <row r="29" spans="1:21" x14ac:dyDescent="0.5">
      <c r="A29" s="2" t="s">
        <v>15</v>
      </c>
      <c r="C29" s="4">
        <v>0</v>
      </c>
      <c r="E29" s="4">
        <v>-2291472891</v>
      </c>
      <c r="G29" s="4">
        <v>0</v>
      </c>
      <c r="I29" s="4">
        <v>-2291472891</v>
      </c>
      <c r="K29" s="7">
        <f t="shared" si="0"/>
        <v>2.2153772494136748E-3</v>
      </c>
      <c r="M29" s="4">
        <v>0</v>
      </c>
      <c r="O29" s="4">
        <f>VLOOKUP(A29,'درآمد ناشی از تغییر قیمت اوراق'!A:Q,17,0)</f>
        <v>4360247928</v>
      </c>
      <c r="Q29" s="4">
        <v>0</v>
      </c>
      <c r="S29" s="4">
        <f t="shared" si="1"/>
        <v>4360247928</v>
      </c>
      <c r="U29" s="7">
        <f t="shared" si="2"/>
        <v>1.0679479578250153E-3</v>
      </c>
    </row>
    <row r="30" spans="1:21" x14ac:dyDescent="0.5">
      <c r="A30" s="2" t="s">
        <v>31</v>
      </c>
      <c r="C30" s="4">
        <v>0</v>
      </c>
      <c r="E30" s="4">
        <v>-4320996416</v>
      </c>
      <c r="G30" s="4">
        <v>0</v>
      </c>
      <c r="I30" s="4">
        <v>-4320996416</v>
      </c>
      <c r="K30" s="7">
        <f t="shared" si="0"/>
        <v>4.1775039942222149E-3</v>
      </c>
      <c r="M30" s="4">
        <v>0</v>
      </c>
      <c r="O30" s="4">
        <f>VLOOKUP(A30,'درآمد ناشی از تغییر قیمت اوراق'!A:Q,17,0)</f>
        <v>29015963317</v>
      </c>
      <c r="Q30" s="4">
        <v>0</v>
      </c>
      <c r="S30" s="4">
        <f t="shared" si="1"/>
        <v>29015963317</v>
      </c>
      <c r="U30" s="7">
        <f t="shared" si="2"/>
        <v>7.1068295382298056E-3</v>
      </c>
    </row>
    <row r="31" spans="1:21" x14ac:dyDescent="0.5">
      <c r="A31" s="2" t="s">
        <v>33</v>
      </c>
      <c r="C31" s="4">
        <v>0</v>
      </c>
      <c r="E31" s="4">
        <v>-21275417245</v>
      </c>
      <c r="G31" s="4">
        <v>0</v>
      </c>
      <c r="I31" s="4">
        <v>-21275417245</v>
      </c>
      <c r="K31" s="7">
        <f t="shared" si="0"/>
        <v>2.0568899384093287E-2</v>
      </c>
      <c r="M31" s="4">
        <v>0</v>
      </c>
      <c r="O31" s="4">
        <f>VLOOKUP(A31,'درآمد ناشی از تغییر قیمت اوراق'!A:Q,17,0)</f>
        <v>103222574098</v>
      </c>
      <c r="Q31" s="4">
        <v>0</v>
      </c>
      <c r="S31" s="4">
        <f t="shared" si="1"/>
        <v>103222574098</v>
      </c>
      <c r="U31" s="7">
        <f t="shared" si="2"/>
        <v>2.5282125931762021E-2</v>
      </c>
    </row>
    <row r="32" spans="1:21" x14ac:dyDescent="0.5">
      <c r="A32" s="2" t="s">
        <v>34</v>
      </c>
      <c r="C32" s="4">
        <v>0</v>
      </c>
      <c r="E32" s="4">
        <v>-13985213679</v>
      </c>
      <c r="G32" s="4">
        <v>0</v>
      </c>
      <c r="I32" s="4">
        <v>-13985213679</v>
      </c>
      <c r="K32" s="7">
        <f t="shared" si="0"/>
        <v>1.3520790201940695E-2</v>
      </c>
      <c r="M32" s="4">
        <v>0</v>
      </c>
      <c r="O32" s="4">
        <f>VLOOKUP(A32,'درآمد ناشی از تغییر قیمت اوراق'!A:Q,17,0)</f>
        <v>19657402473</v>
      </c>
      <c r="Q32" s="4">
        <v>0</v>
      </c>
      <c r="S32" s="4">
        <f t="shared" si="1"/>
        <v>19657402473</v>
      </c>
      <c r="U32" s="7">
        <f t="shared" si="2"/>
        <v>4.8146534724262946E-3</v>
      </c>
    </row>
    <row r="33" spans="1:21" x14ac:dyDescent="0.5">
      <c r="A33" s="2" t="s">
        <v>29</v>
      </c>
      <c r="C33" s="4">
        <v>0</v>
      </c>
      <c r="E33" s="4">
        <v>29192988784</v>
      </c>
      <c r="G33" s="4">
        <v>0</v>
      </c>
      <c r="I33" s="4">
        <v>29192988784</v>
      </c>
      <c r="K33" s="7">
        <f t="shared" si="0"/>
        <v>-2.8223542791395901E-2</v>
      </c>
      <c r="M33" s="4">
        <v>0</v>
      </c>
      <c r="O33" s="4">
        <f>VLOOKUP(A33,'درآمد ناشی از تغییر قیمت اوراق'!A:Q,17,0)</f>
        <v>47893346474</v>
      </c>
      <c r="Q33" s="4">
        <v>0</v>
      </c>
      <c r="S33" s="4">
        <f t="shared" si="1"/>
        <v>47893346474</v>
      </c>
      <c r="U33" s="7">
        <f t="shared" si="2"/>
        <v>1.1730434233306331E-2</v>
      </c>
    </row>
    <row r="34" spans="1:21" x14ac:dyDescent="0.5">
      <c r="A34" s="2" t="s">
        <v>35</v>
      </c>
      <c r="C34" s="4">
        <v>0</v>
      </c>
      <c r="E34" s="4">
        <v>-1150108125655</v>
      </c>
      <c r="G34" s="4">
        <v>0</v>
      </c>
      <c r="I34" s="4">
        <v>-1150108125655</v>
      </c>
      <c r="K34" s="7">
        <f t="shared" si="0"/>
        <v>1.1119151293253902</v>
      </c>
      <c r="M34" s="4">
        <v>0</v>
      </c>
      <c r="O34" s="4">
        <f>VLOOKUP(A34,'درآمد ناشی از تغییر قیمت اوراق'!A:Q,17,0)</f>
        <v>1896963224504</v>
      </c>
      <c r="Q34" s="4">
        <v>0</v>
      </c>
      <c r="S34" s="4">
        <f t="shared" si="1"/>
        <v>1896963224504</v>
      </c>
      <c r="U34" s="7">
        <f t="shared" si="2"/>
        <v>0.464619910411251</v>
      </c>
    </row>
    <row r="35" spans="1:21" x14ac:dyDescent="0.5">
      <c r="A35" s="2" t="s">
        <v>24</v>
      </c>
      <c r="C35" s="4">
        <v>0</v>
      </c>
      <c r="E35" s="4">
        <v>-15950628275</v>
      </c>
      <c r="G35" s="4">
        <v>0</v>
      </c>
      <c r="I35" s="4">
        <v>-15950628275</v>
      </c>
      <c r="K35" s="7">
        <f t="shared" si="0"/>
        <v>1.5420936958529127E-2</v>
      </c>
      <c r="M35" s="4">
        <v>0</v>
      </c>
      <c r="O35" s="4">
        <f>VLOOKUP(A35,'درآمد ناشی از تغییر قیمت اوراق'!A:Q,17,0)</f>
        <v>4107702965</v>
      </c>
      <c r="Q35" s="4">
        <v>0</v>
      </c>
      <c r="S35" s="4">
        <f t="shared" si="1"/>
        <v>4107702965</v>
      </c>
      <c r="U35" s="7">
        <f t="shared" si="2"/>
        <v>1.0060925583274562E-3</v>
      </c>
    </row>
    <row r="36" spans="1:21" x14ac:dyDescent="0.5">
      <c r="A36" s="2" t="s">
        <v>17</v>
      </c>
      <c r="C36" s="4">
        <v>0</v>
      </c>
      <c r="E36" s="4">
        <v>-526536639</v>
      </c>
      <c r="G36" s="4">
        <v>0</v>
      </c>
      <c r="I36" s="4">
        <v>-526536639</v>
      </c>
      <c r="K36" s="7">
        <f t="shared" si="0"/>
        <v>5.0905131612283207E-4</v>
      </c>
      <c r="M36" s="4">
        <v>0</v>
      </c>
      <c r="O36" s="4">
        <f>VLOOKUP(A36,'درآمد ناشی از تغییر قیمت اوراق'!A:Q,17,0)</f>
        <v>-244542140</v>
      </c>
      <c r="Q36" s="4">
        <v>0</v>
      </c>
      <c r="S36" s="4">
        <f t="shared" si="1"/>
        <v>-244542140</v>
      </c>
      <c r="U36" s="7">
        <f t="shared" si="2"/>
        <v>-5.9895281949012824E-5</v>
      </c>
    </row>
    <row r="37" spans="1:21" x14ac:dyDescent="0.5">
      <c r="A37" s="2" t="s">
        <v>23</v>
      </c>
      <c r="C37" s="4">
        <v>0</v>
      </c>
      <c r="E37" s="4">
        <v>-23257576</v>
      </c>
      <c r="G37" s="4">
        <v>0</v>
      </c>
      <c r="I37" s="4">
        <v>-23257576</v>
      </c>
      <c r="K37" s="7">
        <f t="shared" si="0"/>
        <v>2.2485234256655011E-5</v>
      </c>
      <c r="M37" s="4">
        <v>0</v>
      </c>
      <c r="O37" s="4">
        <f>VLOOKUP(A37,'درآمد ناشی از تغییر قیمت اوراق'!A:Q,17,0)</f>
        <v>70070897</v>
      </c>
      <c r="Q37" s="4">
        <v>0</v>
      </c>
      <c r="S37" s="4">
        <f t="shared" si="1"/>
        <v>70070897</v>
      </c>
      <c r="U37" s="7">
        <f t="shared" si="2"/>
        <v>1.7162343194654454E-5</v>
      </c>
    </row>
    <row r="38" spans="1:21" x14ac:dyDescent="0.5">
      <c r="A38" s="2" t="s">
        <v>32</v>
      </c>
      <c r="C38" s="4">
        <v>0</v>
      </c>
      <c r="E38" s="4">
        <v>-5109077394</v>
      </c>
      <c r="G38" s="4">
        <v>0</v>
      </c>
      <c r="I38" s="4">
        <v>-5109077394</v>
      </c>
      <c r="K38" s="7">
        <f t="shared" si="0"/>
        <v>4.939414238159235E-3</v>
      </c>
      <c r="M38" s="4">
        <v>0</v>
      </c>
      <c r="O38" s="4">
        <f>VLOOKUP(A38,'درآمد ناشی از تغییر قیمت اوراق'!A:Q,17,0)</f>
        <v>-2543061526</v>
      </c>
      <c r="Q38" s="4">
        <v>0</v>
      </c>
      <c r="S38" s="4">
        <f t="shared" si="1"/>
        <v>-2543061526</v>
      </c>
      <c r="U38" s="7">
        <f t="shared" si="2"/>
        <v>-6.2286764609754714E-4</v>
      </c>
    </row>
    <row r="39" spans="1:21" x14ac:dyDescent="0.5">
      <c r="A39" s="2" t="s">
        <v>38</v>
      </c>
      <c r="C39" s="4">
        <v>0</v>
      </c>
      <c r="E39" s="4">
        <v>-3262379037</v>
      </c>
      <c r="G39" s="4">
        <v>0</v>
      </c>
      <c r="I39" s="4">
        <v>-3262379037</v>
      </c>
      <c r="K39" s="7">
        <f t="shared" si="0"/>
        <v>3.1540413704741021E-3</v>
      </c>
      <c r="M39" s="4">
        <v>0</v>
      </c>
      <c r="O39" s="4">
        <f>VLOOKUP(A39,'درآمد ناشی از تغییر قیمت اوراق'!A:Q,17,0)</f>
        <v>6878098343</v>
      </c>
      <c r="Q39" s="4">
        <v>0</v>
      </c>
      <c r="S39" s="4">
        <f t="shared" si="1"/>
        <v>6878098343</v>
      </c>
      <c r="U39" s="7">
        <f t="shared" si="2"/>
        <v>1.6846406902590405E-3</v>
      </c>
    </row>
    <row r="40" spans="1:21" x14ac:dyDescent="0.5">
      <c r="A40" s="2" t="s">
        <v>28</v>
      </c>
      <c r="C40" s="4">
        <v>0</v>
      </c>
      <c r="E40" s="4">
        <v>-20255473562</v>
      </c>
      <c r="G40" s="4">
        <v>0</v>
      </c>
      <c r="I40" s="4">
        <v>-20255473562</v>
      </c>
      <c r="K40" s="7">
        <f t="shared" si="0"/>
        <v>1.9582826173331746E-2</v>
      </c>
      <c r="M40" s="4">
        <v>0</v>
      </c>
      <c r="O40" s="4">
        <f>VLOOKUP(A40,'درآمد ناشی از تغییر قیمت اوراق'!A:Q,17,0)</f>
        <v>-31138899366</v>
      </c>
      <c r="Q40" s="4">
        <v>0</v>
      </c>
      <c r="S40" s="4">
        <f t="shared" si="1"/>
        <v>-31138899366</v>
      </c>
      <c r="U40" s="7">
        <f t="shared" si="2"/>
        <v>-7.6267965803705927E-3</v>
      </c>
    </row>
    <row r="41" spans="1:21" ht="22.5" thickBot="1" x14ac:dyDescent="0.55000000000000004">
      <c r="A41" s="2" t="s">
        <v>538</v>
      </c>
      <c r="C41" s="4">
        <v>2424425000</v>
      </c>
      <c r="E41" s="2">
        <v>0</v>
      </c>
      <c r="G41" s="2">
        <v>0</v>
      </c>
      <c r="I41" s="2">
        <v>0</v>
      </c>
      <c r="K41" s="7">
        <f t="shared" si="0"/>
        <v>0</v>
      </c>
      <c r="M41" s="4">
        <v>14659905000</v>
      </c>
      <c r="O41" s="4">
        <v>0</v>
      </c>
      <c r="Q41" s="4">
        <v>0</v>
      </c>
      <c r="S41" s="4">
        <f t="shared" si="1"/>
        <v>14659905000</v>
      </c>
      <c r="U41" s="7">
        <f t="shared" si="2"/>
        <v>3.5906250894865927E-3</v>
      </c>
    </row>
    <row r="42" spans="1:21" ht="22.5" thickBot="1" x14ac:dyDescent="0.55000000000000004">
      <c r="C42" s="5">
        <f>SUM(C9:C41)</f>
        <v>2424425000</v>
      </c>
      <c r="E42" s="5">
        <f>SUM(E9:E41)</f>
        <v>-1083169403490</v>
      </c>
      <c r="G42" s="5">
        <f>SUM(G9:G41)</f>
        <v>48820562178</v>
      </c>
      <c r="I42" s="5">
        <f>SUM(I9:I41)</f>
        <v>-1034348841312</v>
      </c>
      <c r="K42" s="8">
        <f>SUM(K9:K41)</f>
        <v>0.99999999999999989</v>
      </c>
      <c r="M42" s="5">
        <f>SUM(M9:M41)</f>
        <v>508676757926</v>
      </c>
      <c r="O42" s="5">
        <f>SUM(O9:O41)</f>
        <v>2745213361285</v>
      </c>
      <c r="Q42" s="5">
        <f>SUM(Q8:Q41)</f>
        <v>828937977469</v>
      </c>
      <c r="S42" s="5">
        <f>SUM(S8:S41)</f>
        <v>4082828096680</v>
      </c>
      <c r="U42" s="8">
        <f>SUM(U8:U41)</f>
        <v>0.99999999999999989</v>
      </c>
    </row>
    <row r="43" spans="1:21" ht="22.5" thickTop="1" x14ac:dyDescent="0.5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42 E42 G42 I42 M4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9"/>
  <sheetViews>
    <sheetView rightToLeft="1" topLeftCell="A88" workbookViewId="0">
      <selection activeCell="M114" sqref="M114"/>
    </sheetView>
  </sheetViews>
  <sheetFormatPr defaultRowHeight="21.75" x14ac:dyDescent="0.5"/>
  <cols>
    <col min="1" max="1" width="40.7109375" style="2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3" style="2" customWidth="1"/>
    <col min="14" max="14" width="1" style="2" customWidth="1"/>
    <col min="15" max="15" width="22" style="2" customWidth="1"/>
    <col min="16" max="16" width="1" style="2" customWidth="1"/>
    <col min="17" max="17" width="23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403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K6" s="18" t="s">
        <v>402</v>
      </c>
      <c r="L6" s="18" t="s">
        <v>402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</row>
    <row r="7" spans="1:17" ht="23.25" thickBot="1" x14ac:dyDescent="0.55000000000000004">
      <c r="A7" s="18" t="s">
        <v>403</v>
      </c>
      <c r="C7" s="1" t="s">
        <v>480</v>
      </c>
      <c r="E7" s="1" t="s">
        <v>476</v>
      </c>
      <c r="G7" s="1" t="s">
        <v>477</v>
      </c>
      <c r="I7" s="1" t="s">
        <v>481</v>
      </c>
      <c r="K7" s="18" t="s">
        <v>480</v>
      </c>
      <c r="M7" s="18" t="s">
        <v>476</v>
      </c>
      <c r="O7" s="18" t="s">
        <v>477</v>
      </c>
      <c r="Q7" s="18" t="s">
        <v>481</v>
      </c>
    </row>
    <row r="8" spans="1:17" x14ac:dyDescent="0.5">
      <c r="A8" s="2" t="s">
        <v>531</v>
      </c>
      <c r="C8" s="4">
        <v>0</v>
      </c>
      <c r="E8" s="4">
        <v>0</v>
      </c>
      <c r="F8" s="4"/>
      <c r="G8" s="4">
        <v>0</v>
      </c>
      <c r="I8" s="4">
        <v>0</v>
      </c>
      <c r="K8" s="4">
        <v>47578288299</v>
      </c>
      <c r="L8" s="4"/>
      <c r="M8" s="4">
        <v>0</v>
      </c>
      <c r="N8" s="4"/>
      <c r="O8" s="4">
        <v>0</v>
      </c>
      <c r="Q8" s="4">
        <f>K8+M8+O8</f>
        <v>47578288299</v>
      </c>
    </row>
    <row r="9" spans="1:17" x14ac:dyDescent="0.5">
      <c r="A9" s="2" t="s">
        <v>532</v>
      </c>
      <c r="C9" s="4">
        <v>29316140503</v>
      </c>
      <c r="E9" s="4">
        <v>0</v>
      </c>
      <c r="F9" s="4"/>
      <c r="G9" s="4">
        <v>0</v>
      </c>
      <c r="I9" s="4">
        <f>C9+E9+G9</f>
        <v>29316140503</v>
      </c>
      <c r="K9" s="4">
        <v>39885624878</v>
      </c>
      <c r="L9" s="4"/>
      <c r="M9" s="4">
        <v>0</v>
      </c>
      <c r="N9" s="4"/>
      <c r="O9" s="4">
        <v>0</v>
      </c>
      <c r="Q9" s="4">
        <f t="shared" ref="Q9:Q72" si="0">K9+M9+O9</f>
        <v>39885624878</v>
      </c>
    </row>
    <row r="10" spans="1:17" x14ac:dyDescent="0.5">
      <c r="A10" s="2" t="s">
        <v>534</v>
      </c>
      <c r="C10" s="4">
        <v>13737254905</v>
      </c>
      <c r="E10" s="4">
        <v>0</v>
      </c>
      <c r="F10" s="4"/>
      <c r="G10" s="4">
        <v>0</v>
      </c>
      <c r="I10" s="4">
        <f t="shared" ref="I10:I73" si="1">C10+E10+G10</f>
        <v>13737254905</v>
      </c>
      <c r="K10" s="4">
        <v>93058823550</v>
      </c>
      <c r="L10" s="4"/>
      <c r="M10" s="4">
        <v>0</v>
      </c>
      <c r="N10" s="4"/>
      <c r="O10" s="4">
        <v>0</v>
      </c>
      <c r="Q10" s="4">
        <f t="shared" si="0"/>
        <v>93058823550</v>
      </c>
    </row>
    <row r="11" spans="1:17" x14ac:dyDescent="0.5">
      <c r="A11" s="2" t="s">
        <v>178</v>
      </c>
      <c r="C11" s="4">
        <f>VLOOKUP(A11,'سود اوراق بهادار و سپرده بانکی'!A:S,9,0)</f>
        <v>89041877381</v>
      </c>
      <c r="E11" s="4">
        <v>-6933149797</v>
      </c>
      <c r="G11" s="4">
        <v>-36395057612</v>
      </c>
      <c r="I11" s="4">
        <f t="shared" si="1"/>
        <v>45713669972</v>
      </c>
      <c r="K11" s="4">
        <v>730150228014</v>
      </c>
      <c r="M11" s="4">
        <v>84433866853</v>
      </c>
      <c r="O11" s="4">
        <v>-36395057612</v>
      </c>
      <c r="Q11" s="4">
        <f t="shared" si="0"/>
        <v>778189037255</v>
      </c>
    </row>
    <row r="12" spans="1:17" x14ac:dyDescent="0.5">
      <c r="A12" s="2" t="s">
        <v>225</v>
      </c>
      <c r="C12" s="4">
        <f>VLOOKUP(A12,'سود اوراق بهادار و سپرده بانکی'!A:S,9,0)</f>
        <v>1494893837</v>
      </c>
      <c r="E12" s="4">
        <v>0</v>
      </c>
      <c r="G12" s="4">
        <v>33237509987</v>
      </c>
      <c r="I12" s="4">
        <f t="shared" si="1"/>
        <v>34732403824</v>
      </c>
      <c r="K12" s="4">
        <v>29782466021</v>
      </c>
      <c r="M12" s="4">
        <v>0</v>
      </c>
      <c r="O12" s="4">
        <v>33237509987</v>
      </c>
      <c r="Q12" s="4">
        <f t="shared" si="0"/>
        <v>63019976008</v>
      </c>
    </row>
    <row r="13" spans="1:17" x14ac:dyDescent="0.5">
      <c r="A13" s="2" t="s">
        <v>108</v>
      </c>
      <c r="C13" s="4">
        <v>0</v>
      </c>
      <c r="E13" s="4">
        <v>2859866876</v>
      </c>
      <c r="G13" s="4">
        <v>108563157</v>
      </c>
      <c r="I13" s="4">
        <f t="shared" si="1"/>
        <v>2968430033</v>
      </c>
      <c r="K13" s="4">
        <v>0</v>
      </c>
      <c r="M13" s="4">
        <v>16649292435</v>
      </c>
      <c r="O13" s="4">
        <v>51841761385</v>
      </c>
      <c r="Q13" s="4">
        <f t="shared" si="0"/>
        <v>68491053820</v>
      </c>
    </row>
    <row r="14" spans="1:17" x14ac:dyDescent="0.5">
      <c r="A14" s="2" t="s">
        <v>174</v>
      </c>
      <c r="C14" s="4">
        <f>VLOOKUP(A14,'سود اوراق بهادار و سپرده بانکی'!A:S,9,0)</f>
        <v>63002526411</v>
      </c>
      <c r="E14" s="4">
        <v>0</v>
      </c>
      <c r="G14" s="4">
        <v>164443207587</v>
      </c>
      <c r="I14" s="4">
        <f t="shared" si="1"/>
        <v>227445733998</v>
      </c>
      <c r="K14" s="4">
        <v>418139066218</v>
      </c>
      <c r="M14" s="4">
        <v>0</v>
      </c>
      <c r="O14" s="4">
        <v>164443207587</v>
      </c>
      <c r="Q14" s="4">
        <f t="shared" si="0"/>
        <v>582582273805</v>
      </c>
    </row>
    <row r="15" spans="1:17" x14ac:dyDescent="0.5">
      <c r="A15" s="2" t="s">
        <v>60</v>
      </c>
      <c r="C15" s="4">
        <v>0</v>
      </c>
      <c r="E15" s="4">
        <v>98129376215</v>
      </c>
      <c r="G15" s="4">
        <v>0</v>
      </c>
      <c r="I15" s="4">
        <f t="shared" si="1"/>
        <v>98129376215</v>
      </c>
      <c r="K15" s="4">
        <v>380000000000</v>
      </c>
      <c r="M15" s="4">
        <v>160232179215</v>
      </c>
      <c r="O15" s="4">
        <v>-3682329827</v>
      </c>
      <c r="Q15" s="4">
        <f t="shared" si="0"/>
        <v>536549849388</v>
      </c>
    </row>
    <row r="16" spans="1:17" x14ac:dyDescent="0.5">
      <c r="A16" s="2" t="s">
        <v>461</v>
      </c>
      <c r="C16" s="4">
        <v>0</v>
      </c>
      <c r="E16" s="4">
        <v>0</v>
      </c>
      <c r="G16" s="4">
        <v>0</v>
      </c>
      <c r="I16" s="4">
        <f t="shared" si="1"/>
        <v>0</v>
      </c>
      <c r="K16" s="4">
        <v>0</v>
      </c>
      <c r="M16" s="4">
        <v>0</v>
      </c>
      <c r="O16" s="4">
        <v>4401262750</v>
      </c>
      <c r="Q16" s="4">
        <f t="shared" si="0"/>
        <v>4401262750</v>
      </c>
    </row>
    <row r="17" spans="1:17" x14ac:dyDescent="0.5">
      <c r="A17" s="2" t="s">
        <v>68</v>
      </c>
      <c r="C17" s="4">
        <v>0</v>
      </c>
      <c r="E17" s="4">
        <v>120303918381</v>
      </c>
      <c r="G17" s="4">
        <v>0</v>
      </c>
      <c r="I17" s="4">
        <f t="shared" si="1"/>
        <v>120303918381</v>
      </c>
      <c r="K17" s="4">
        <v>540000000000</v>
      </c>
      <c r="M17" s="4">
        <v>-62971745023</v>
      </c>
      <c r="O17" s="4">
        <v>-3904250</v>
      </c>
      <c r="Q17" s="4">
        <f t="shared" si="0"/>
        <v>477024350727</v>
      </c>
    </row>
    <row r="18" spans="1:17" x14ac:dyDescent="0.5">
      <c r="A18" s="2" t="s">
        <v>416</v>
      </c>
      <c r="C18" s="4">
        <f>VLOOKUP(A18,'سود اوراق بهادار و سپرده بانکی'!A:S,9,0)</f>
        <v>0</v>
      </c>
      <c r="E18" s="4">
        <v>0</v>
      </c>
      <c r="G18" s="4">
        <v>0</v>
      </c>
      <c r="I18" s="4">
        <f t="shared" si="1"/>
        <v>0</v>
      </c>
      <c r="K18" s="4">
        <v>730440000000</v>
      </c>
      <c r="M18" s="4">
        <v>0</v>
      </c>
      <c r="O18" s="4">
        <v>482716106588</v>
      </c>
      <c r="Q18" s="4">
        <f t="shared" si="0"/>
        <v>1213156106588</v>
      </c>
    </row>
    <row r="19" spans="1:17" x14ac:dyDescent="0.5">
      <c r="A19" s="2" t="s">
        <v>414</v>
      </c>
      <c r="C19" s="4">
        <f>VLOOKUP(A19,'سود اوراق بهادار و سپرده بانکی'!A:S,9,0)</f>
        <v>0</v>
      </c>
      <c r="E19" s="4">
        <v>0</v>
      </c>
      <c r="G19" s="4">
        <v>0</v>
      </c>
      <c r="I19" s="4">
        <f t="shared" si="1"/>
        <v>0</v>
      </c>
      <c r="K19" s="4">
        <v>129588298170</v>
      </c>
      <c r="M19" s="4">
        <v>0</v>
      </c>
      <c r="O19" s="4">
        <v>42552192463</v>
      </c>
      <c r="Q19" s="4">
        <f t="shared" si="0"/>
        <v>172140490633</v>
      </c>
    </row>
    <row r="20" spans="1:17" x14ac:dyDescent="0.5">
      <c r="A20" s="2" t="s">
        <v>462</v>
      </c>
      <c r="C20" s="4">
        <v>0</v>
      </c>
      <c r="E20" s="4">
        <v>0</v>
      </c>
      <c r="G20" s="4">
        <v>0</v>
      </c>
      <c r="I20" s="4">
        <f t="shared" si="1"/>
        <v>0</v>
      </c>
      <c r="K20" s="4">
        <v>0</v>
      </c>
      <c r="M20" s="4">
        <v>0</v>
      </c>
      <c r="O20" s="4">
        <v>256650843603</v>
      </c>
      <c r="Q20" s="4">
        <f t="shared" si="0"/>
        <v>256650843603</v>
      </c>
    </row>
    <row r="21" spans="1:17" x14ac:dyDescent="0.5">
      <c r="A21" s="2" t="s">
        <v>463</v>
      </c>
      <c r="C21" s="4">
        <v>0</v>
      </c>
      <c r="E21" s="4">
        <v>0</v>
      </c>
      <c r="G21" s="4">
        <v>0</v>
      </c>
      <c r="I21" s="4">
        <f t="shared" si="1"/>
        <v>0</v>
      </c>
      <c r="K21" s="4">
        <v>0</v>
      </c>
      <c r="M21" s="4">
        <v>0</v>
      </c>
      <c r="O21" s="4">
        <v>56560321448</v>
      </c>
      <c r="Q21" s="4">
        <f t="shared" si="0"/>
        <v>56560321448</v>
      </c>
    </row>
    <row r="22" spans="1:17" x14ac:dyDescent="0.5">
      <c r="A22" s="2" t="s">
        <v>412</v>
      </c>
      <c r="C22" s="4">
        <f>VLOOKUP(A22,'سود اوراق بهادار و سپرده بانکی'!A:S,9,0)</f>
        <v>0</v>
      </c>
      <c r="E22" s="4">
        <v>0</v>
      </c>
      <c r="G22" s="4">
        <v>0</v>
      </c>
      <c r="I22" s="4">
        <f t="shared" si="1"/>
        <v>0</v>
      </c>
      <c r="K22" s="4">
        <v>123125170149</v>
      </c>
      <c r="M22" s="4">
        <v>0</v>
      </c>
      <c r="O22" s="4">
        <v>104923994075</v>
      </c>
      <c r="Q22" s="4">
        <f t="shared" si="0"/>
        <v>228049164224</v>
      </c>
    </row>
    <row r="23" spans="1:17" x14ac:dyDescent="0.5">
      <c r="A23" s="2" t="s">
        <v>464</v>
      </c>
      <c r="C23" s="4">
        <v>0</v>
      </c>
      <c r="E23" s="4">
        <v>0</v>
      </c>
      <c r="G23" s="4">
        <v>0</v>
      </c>
      <c r="I23" s="4">
        <f t="shared" si="1"/>
        <v>0</v>
      </c>
      <c r="K23" s="4">
        <v>0</v>
      </c>
      <c r="M23" s="4">
        <v>0</v>
      </c>
      <c r="O23" s="4">
        <v>458928908705</v>
      </c>
      <c r="Q23" s="4">
        <f t="shared" si="0"/>
        <v>458928908705</v>
      </c>
    </row>
    <row r="24" spans="1:17" x14ac:dyDescent="0.5">
      <c r="A24" s="2" t="s">
        <v>410</v>
      </c>
      <c r="C24" s="4">
        <f>VLOOKUP(A24,'سود اوراق بهادار و سپرده بانکی'!A:S,9,0)</f>
        <v>0</v>
      </c>
      <c r="E24" s="4">
        <v>0</v>
      </c>
      <c r="G24" s="4">
        <v>0</v>
      </c>
      <c r="I24" s="4">
        <f t="shared" si="1"/>
        <v>0</v>
      </c>
      <c r="K24" s="4">
        <v>112665566866</v>
      </c>
      <c r="M24" s="4">
        <v>0</v>
      </c>
      <c r="O24" s="4">
        <v>43417185546</v>
      </c>
      <c r="Q24" s="4">
        <f t="shared" si="0"/>
        <v>156082752412</v>
      </c>
    </row>
    <row r="25" spans="1:17" x14ac:dyDescent="0.5">
      <c r="A25" s="2" t="s">
        <v>465</v>
      </c>
      <c r="C25" s="4">
        <v>0</v>
      </c>
      <c r="E25" s="4">
        <v>0</v>
      </c>
      <c r="G25" s="4">
        <v>0</v>
      </c>
      <c r="I25" s="4">
        <f t="shared" si="1"/>
        <v>0</v>
      </c>
      <c r="K25" s="4">
        <v>0</v>
      </c>
      <c r="M25" s="4">
        <v>0</v>
      </c>
      <c r="O25" s="4">
        <v>170461733125</v>
      </c>
      <c r="Q25" s="4">
        <f t="shared" si="0"/>
        <v>170461733125</v>
      </c>
    </row>
    <row r="26" spans="1:17" x14ac:dyDescent="0.5">
      <c r="A26" s="2" t="s">
        <v>466</v>
      </c>
      <c r="C26" s="4">
        <v>0</v>
      </c>
      <c r="E26" s="4">
        <v>0</v>
      </c>
      <c r="G26" s="4">
        <v>0</v>
      </c>
      <c r="I26" s="4">
        <f t="shared" si="1"/>
        <v>0</v>
      </c>
      <c r="K26" s="4">
        <v>0</v>
      </c>
      <c r="M26" s="4">
        <v>0</v>
      </c>
      <c r="O26" s="4">
        <v>415078468026</v>
      </c>
      <c r="Q26" s="4">
        <f t="shared" si="0"/>
        <v>415078468026</v>
      </c>
    </row>
    <row r="27" spans="1:17" x14ac:dyDescent="0.5">
      <c r="A27" s="2" t="s">
        <v>197</v>
      </c>
      <c r="C27" s="4">
        <f>VLOOKUP(A27,'سود اوراق بهادار و سپرده بانکی'!A:S,9,0)</f>
        <v>91027518663</v>
      </c>
      <c r="E27" s="4">
        <v>248205446666</v>
      </c>
      <c r="G27" s="4">
        <v>0</v>
      </c>
      <c r="I27" s="4">
        <f t="shared" si="1"/>
        <v>339232965329</v>
      </c>
      <c r="K27" s="4">
        <v>347886093659</v>
      </c>
      <c r="M27" s="4">
        <v>-21456232574</v>
      </c>
      <c r="O27" s="4">
        <v>-90687116</v>
      </c>
      <c r="Q27" s="4">
        <f t="shared" si="0"/>
        <v>326339173969</v>
      </c>
    </row>
    <row r="28" spans="1:17" x14ac:dyDescent="0.5">
      <c r="A28" s="2" t="s">
        <v>157</v>
      </c>
      <c r="C28" s="4">
        <f>VLOOKUP(A28,'سود اوراق بهادار و سپرده بانکی'!A:S,9,0)</f>
        <v>39367900926</v>
      </c>
      <c r="E28" s="4">
        <v>9805981243</v>
      </c>
      <c r="G28" s="4">
        <v>0</v>
      </c>
      <c r="I28" s="4">
        <f t="shared" si="1"/>
        <v>49173882169</v>
      </c>
      <c r="K28" s="4">
        <v>478957343147</v>
      </c>
      <c r="M28" s="4">
        <v>-68270319695</v>
      </c>
      <c r="O28" s="4">
        <v>209880086370</v>
      </c>
      <c r="Q28" s="4">
        <f t="shared" si="0"/>
        <v>620567109822</v>
      </c>
    </row>
    <row r="29" spans="1:17" x14ac:dyDescent="0.5">
      <c r="A29" s="2" t="s">
        <v>408</v>
      </c>
      <c r="C29" s="4">
        <f>VLOOKUP(A29,'سود اوراق بهادار و سپرده بانکی'!A:S,9,0)</f>
        <v>0</v>
      </c>
      <c r="E29" s="4">
        <v>0</v>
      </c>
      <c r="G29" s="4">
        <v>0</v>
      </c>
      <c r="I29" s="4">
        <f t="shared" si="1"/>
        <v>0</v>
      </c>
      <c r="K29" s="4">
        <v>59639220112</v>
      </c>
      <c r="M29" s="4">
        <v>0</v>
      </c>
      <c r="O29" s="4">
        <v>162269672102</v>
      </c>
      <c r="Q29" s="4">
        <f t="shared" si="0"/>
        <v>221908892214</v>
      </c>
    </row>
    <row r="30" spans="1:17" x14ac:dyDescent="0.5">
      <c r="A30" s="2" t="s">
        <v>467</v>
      </c>
      <c r="C30" s="4">
        <v>0</v>
      </c>
      <c r="E30" s="4">
        <v>0</v>
      </c>
      <c r="G30" s="4">
        <v>0</v>
      </c>
      <c r="I30" s="4">
        <f t="shared" si="1"/>
        <v>0</v>
      </c>
      <c r="K30" s="4">
        <v>2920492164</v>
      </c>
      <c r="M30" s="4">
        <v>0</v>
      </c>
      <c r="O30" s="4">
        <v>43998849510</v>
      </c>
      <c r="Q30" s="4">
        <f t="shared" si="0"/>
        <v>46919341674</v>
      </c>
    </row>
    <row r="31" spans="1:17" x14ac:dyDescent="0.5">
      <c r="A31" s="2" t="s">
        <v>468</v>
      </c>
      <c r="C31" s="4">
        <v>0</v>
      </c>
      <c r="E31" s="4">
        <v>0</v>
      </c>
      <c r="G31" s="4">
        <v>0</v>
      </c>
      <c r="I31" s="4">
        <f t="shared" si="1"/>
        <v>0</v>
      </c>
      <c r="K31" s="4">
        <v>0</v>
      </c>
      <c r="M31" s="4">
        <v>0</v>
      </c>
      <c r="O31" s="4">
        <v>986375624178</v>
      </c>
      <c r="Q31" s="4">
        <f t="shared" si="0"/>
        <v>986375624178</v>
      </c>
    </row>
    <row r="32" spans="1:17" x14ac:dyDescent="0.5">
      <c r="A32" s="2" t="s">
        <v>433</v>
      </c>
      <c r="C32" s="4">
        <f>VLOOKUP(A32,'سود اوراق بهادار و سپرده بانکی'!A:S,9,0)</f>
        <v>0</v>
      </c>
      <c r="E32" s="4">
        <v>0</v>
      </c>
      <c r="G32" s="4">
        <v>0</v>
      </c>
      <c r="I32" s="4">
        <f t="shared" si="1"/>
        <v>0</v>
      </c>
      <c r="K32" s="4">
        <v>217565099103</v>
      </c>
      <c r="M32" s="4">
        <v>0</v>
      </c>
      <c r="O32" s="4">
        <v>72270443220</v>
      </c>
      <c r="Q32" s="4">
        <f t="shared" si="0"/>
        <v>289835542323</v>
      </c>
    </row>
    <row r="33" spans="1:17" x14ac:dyDescent="0.5">
      <c r="A33" s="2" t="s">
        <v>431</v>
      </c>
      <c r="C33" s="4">
        <f>VLOOKUP(A33,'سود اوراق بهادار و سپرده بانکی'!A:S,9,0)</f>
        <v>0</v>
      </c>
      <c r="E33" s="4">
        <v>0</v>
      </c>
      <c r="G33" s="4">
        <v>0</v>
      </c>
      <c r="I33" s="4">
        <f t="shared" si="1"/>
        <v>0</v>
      </c>
      <c r="K33" s="4">
        <v>110964935767</v>
      </c>
      <c r="M33" s="4">
        <v>0</v>
      </c>
      <c r="O33" s="4">
        <v>15982690790</v>
      </c>
      <c r="Q33" s="4">
        <f t="shared" si="0"/>
        <v>126947626557</v>
      </c>
    </row>
    <row r="34" spans="1:17" x14ac:dyDescent="0.5">
      <c r="A34" s="2" t="s">
        <v>469</v>
      </c>
      <c r="C34" s="4">
        <v>0</v>
      </c>
      <c r="E34" s="4">
        <v>0</v>
      </c>
      <c r="G34" s="4">
        <v>0</v>
      </c>
      <c r="I34" s="4">
        <f t="shared" si="1"/>
        <v>0</v>
      </c>
      <c r="K34" s="4">
        <v>0</v>
      </c>
      <c r="M34" s="4">
        <v>0</v>
      </c>
      <c r="O34" s="4">
        <v>18263618629</v>
      </c>
      <c r="Q34" s="4">
        <f t="shared" si="0"/>
        <v>18263618629</v>
      </c>
    </row>
    <row r="35" spans="1:17" x14ac:dyDescent="0.5">
      <c r="A35" s="2" t="s">
        <v>470</v>
      </c>
      <c r="C35" s="4">
        <v>0</v>
      </c>
      <c r="E35" s="4">
        <v>0</v>
      </c>
      <c r="G35" s="4">
        <v>0</v>
      </c>
      <c r="I35" s="4">
        <f t="shared" si="1"/>
        <v>0</v>
      </c>
      <c r="K35" s="4">
        <v>0</v>
      </c>
      <c r="M35" s="4">
        <v>0</v>
      </c>
      <c r="O35" s="4">
        <v>5586030169</v>
      </c>
      <c r="Q35" s="4">
        <f t="shared" si="0"/>
        <v>5586030169</v>
      </c>
    </row>
    <row r="36" spans="1:17" x14ac:dyDescent="0.5">
      <c r="A36" s="2" t="s">
        <v>430</v>
      </c>
      <c r="C36" s="4">
        <v>0</v>
      </c>
      <c r="E36" s="4">
        <v>0</v>
      </c>
      <c r="G36" s="4">
        <v>0</v>
      </c>
      <c r="I36" s="4">
        <f t="shared" si="1"/>
        <v>0</v>
      </c>
      <c r="K36" s="4">
        <v>229272329420</v>
      </c>
      <c r="M36" s="4">
        <v>0</v>
      </c>
      <c r="O36" s="4">
        <v>78978986924</v>
      </c>
      <c r="Q36" s="4">
        <f t="shared" si="0"/>
        <v>308251316344</v>
      </c>
    </row>
    <row r="37" spans="1:17" x14ac:dyDescent="0.5">
      <c r="A37" s="2" t="s">
        <v>429</v>
      </c>
      <c r="C37" s="4">
        <f>VLOOKUP(A37,'سود اوراق بهادار و سپرده بانکی'!A:S,9,0)</f>
        <v>0</v>
      </c>
      <c r="E37" s="4">
        <v>0</v>
      </c>
      <c r="G37" s="4">
        <v>0</v>
      </c>
      <c r="I37" s="4">
        <f t="shared" si="1"/>
        <v>0</v>
      </c>
      <c r="K37" s="4">
        <v>185102520603</v>
      </c>
      <c r="M37" s="4">
        <v>0</v>
      </c>
      <c r="O37" s="4">
        <v>429125196290</v>
      </c>
      <c r="Q37" s="4">
        <f t="shared" si="0"/>
        <v>614227716893</v>
      </c>
    </row>
    <row r="38" spans="1:17" x14ac:dyDescent="0.5">
      <c r="A38" s="2" t="s">
        <v>428</v>
      </c>
      <c r="C38" s="4">
        <f>VLOOKUP(A38,'سود اوراق بهادار و سپرده بانکی'!A:S,9,0)</f>
        <v>0</v>
      </c>
      <c r="E38" s="4">
        <v>0</v>
      </c>
      <c r="G38" s="4">
        <v>0</v>
      </c>
      <c r="I38" s="4">
        <f t="shared" si="1"/>
        <v>0</v>
      </c>
      <c r="K38" s="4">
        <v>293577386691</v>
      </c>
      <c r="M38" s="4">
        <v>0</v>
      </c>
      <c r="O38" s="4">
        <v>484664254865</v>
      </c>
      <c r="Q38" s="4">
        <f t="shared" si="0"/>
        <v>778241641556</v>
      </c>
    </row>
    <row r="39" spans="1:17" x14ac:dyDescent="0.5">
      <c r="A39" s="2" t="s">
        <v>426</v>
      </c>
      <c r="C39" s="4">
        <f>VLOOKUP(A39,'سود اوراق بهادار و سپرده بانکی'!A:S,9,0)</f>
        <v>0</v>
      </c>
      <c r="E39" s="4">
        <v>0</v>
      </c>
      <c r="G39" s="4">
        <v>0</v>
      </c>
      <c r="I39" s="4">
        <f t="shared" si="1"/>
        <v>0</v>
      </c>
      <c r="K39" s="4">
        <v>37919768878</v>
      </c>
      <c r="M39" s="4">
        <v>0</v>
      </c>
      <c r="O39" s="4">
        <v>86764821384</v>
      </c>
      <c r="Q39" s="4">
        <f t="shared" si="0"/>
        <v>124684590262</v>
      </c>
    </row>
    <row r="40" spans="1:17" x14ac:dyDescent="0.5">
      <c r="A40" s="2" t="s">
        <v>222</v>
      </c>
      <c r="C40" s="4">
        <f>VLOOKUP(A40,'سود اوراق بهادار و سپرده بانکی'!A:S,9,0)</f>
        <v>1751985925</v>
      </c>
      <c r="E40" s="4">
        <v>1382389030</v>
      </c>
      <c r="G40" s="4">
        <v>0</v>
      </c>
      <c r="I40" s="4">
        <f t="shared" si="1"/>
        <v>3134374955</v>
      </c>
      <c r="K40" s="4">
        <v>12732318616</v>
      </c>
      <c r="M40" s="4">
        <v>2151375127</v>
      </c>
      <c r="O40" s="4">
        <v>238697250</v>
      </c>
      <c r="Q40" s="4">
        <f t="shared" si="0"/>
        <v>15122390993</v>
      </c>
    </row>
    <row r="41" spans="1:17" x14ac:dyDescent="0.5">
      <c r="A41" s="2" t="s">
        <v>425</v>
      </c>
      <c r="C41" s="4">
        <f>VLOOKUP(A41,'سود اوراق بهادار و سپرده بانکی'!A:S,9,0)</f>
        <v>0</v>
      </c>
      <c r="E41" s="4">
        <v>0</v>
      </c>
      <c r="G41" s="4">
        <v>0</v>
      </c>
      <c r="I41" s="4">
        <f t="shared" si="1"/>
        <v>0</v>
      </c>
      <c r="K41" s="4">
        <v>285984814631</v>
      </c>
      <c r="M41" s="4">
        <v>0</v>
      </c>
      <c r="O41" s="4">
        <v>56293610253</v>
      </c>
      <c r="Q41" s="4">
        <f t="shared" si="0"/>
        <v>342278424884</v>
      </c>
    </row>
    <row r="42" spans="1:17" x14ac:dyDescent="0.5">
      <c r="A42" s="2" t="s">
        <v>471</v>
      </c>
      <c r="C42" s="4">
        <v>0</v>
      </c>
      <c r="E42" s="4">
        <v>0</v>
      </c>
      <c r="G42" s="4">
        <v>0</v>
      </c>
      <c r="I42" s="4">
        <f t="shared" si="1"/>
        <v>0</v>
      </c>
      <c r="K42" s="4">
        <v>0</v>
      </c>
      <c r="M42" s="4">
        <v>0</v>
      </c>
      <c r="O42" s="4">
        <v>11285662268</v>
      </c>
      <c r="Q42" s="4">
        <f t="shared" si="0"/>
        <v>11285662268</v>
      </c>
    </row>
    <row r="43" spans="1:17" x14ac:dyDescent="0.5">
      <c r="A43" s="2" t="s">
        <v>472</v>
      </c>
      <c r="C43" s="4">
        <v>0</v>
      </c>
      <c r="E43" s="4">
        <v>0</v>
      </c>
      <c r="G43" s="4">
        <v>0</v>
      </c>
      <c r="I43" s="4">
        <f t="shared" si="1"/>
        <v>0</v>
      </c>
      <c r="K43" s="4">
        <v>0</v>
      </c>
      <c r="M43" s="4">
        <v>0</v>
      </c>
      <c r="O43" s="4">
        <v>173544053963</v>
      </c>
      <c r="Q43" s="4">
        <f t="shared" si="0"/>
        <v>173544053963</v>
      </c>
    </row>
    <row r="44" spans="1:17" x14ac:dyDescent="0.5">
      <c r="A44" s="2" t="s">
        <v>473</v>
      </c>
      <c r="C44" s="4">
        <v>0</v>
      </c>
      <c r="E44" s="4">
        <v>0</v>
      </c>
      <c r="G44" s="4">
        <v>0</v>
      </c>
      <c r="I44" s="4">
        <f t="shared" si="1"/>
        <v>0</v>
      </c>
      <c r="K44" s="4">
        <v>0</v>
      </c>
      <c r="M44" s="4">
        <v>0</v>
      </c>
      <c r="O44" s="4">
        <v>543350701472</v>
      </c>
      <c r="Q44" s="4">
        <f t="shared" si="0"/>
        <v>543350701472</v>
      </c>
    </row>
    <row r="45" spans="1:17" x14ac:dyDescent="0.5">
      <c r="A45" s="2" t="s">
        <v>423</v>
      </c>
      <c r="C45" s="4">
        <f>VLOOKUP(A45,'سود اوراق بهادار و سپرده بانکی'!A:S,9,0)</f>
        <v>0</v>
      </c>
      <c r="E45" s="4">
        <v>0</v>
      </c>
      <c r="G45" s="4">
        <v>0</v>
      </c>
      <c r="I45" s="4">
        <f t="shared" si="1"/>
        <v>0</v>
      </c>
      <c r="K45" s="4">
        <v>22418136987</v>
      </c>
      <c r="M45" s="4">
        <v>0</v>
      </c>
      <c r="O45" s="4">
        <v>3183064828</v>
      </c>
      <c r="Q45" s="4">
        <f t="shared" si="0"/>
        <v>25601201815</v>
      </c>
    </row>
    <row r="46" spans="1:17" x14ac:dyDescent="0.5">
      <c r="A46" s="2" t="s">
        <v>474</v>
      </c>
      <c r="C46" s="4">
        <v>0</v>
      </c>
      <c r="E46" s="4">
        <v>0</v>
      </c>
      <c r="G46" s="4">
        <v>0</v>
      </c>
      <c r="I46" s="4">
        <f t="shared" si="1"/>
        <v>0</v>
      </c>
      <c r="K46" s="4">
        <v>0</v>
      </c>
      <c r="M46" s="4">
        <v>0</v>
      </c>
      <c r="O46" s="4">
        <v>13490018082</v>
      </c>
      <c r="Q46" s="4">
        <f t="shared" si="0"/>
        <v>13490018082</v>
      </c>
    </row>
    <row r="47" spans="1:17" x14ac:dyDescent="0.5">
      <c r="A47" s="2" t="s">
        <v>154</v>
      </c>
      <c r="C47" s="4">
        <f>VLOOKUP(A47,'سود اوراق بهادار و سپرده بانکی'!A:S,9,0)</f>
        <v>68423552743</v>
      </c>
      <c r="E47" s="4">
        <v>26181178956</v>
      </c>
      <c r="G47" s="4">
        <v>0</v>
      </c>
      <c r="I47" s="4">
        <f t="shared" si="1"/>
        <v>94604731699</v>
      </c>
      <c r="K47" s="4">
        <v>436889586093</v>
      </c>
      <c r="M47" s="4">
        <v>14966011176</v>
      </c>
      <c r="O47" s="4">
        <v>132813741923</v>
      </c>
      <c r="Q47" s="4">
        <f t="shared" si="0"/>
        <v>584669339192</v>
      </c>
    </row>
    <row r="48" spans="1:17" x14ac:dyDescent="0.5">
      <c r="A48" s="2" t="s">
        <v>421</v>
      </c>
      <c r="C48" s="4">
        <f>VLOOKUP(A48,'سود اوراق بهادار و سپرده بانکی'!A:S,9,0)</f>
        <v>0</v>
      </c>
      <c r="E48" s="4">
        <v>0</v>
      </c>
      <c r="G48" s="4">
        <v>0</v>
      </c>
      <c r="I48" s="4">
        <f t="shared" si="1"/>
        <v>0</v>
      </c>
      <c r="K48" s="4">
        <v>264113827095</v>
      </c>
      <c r="M48" s="4">
        <v>0</v>
      </c>
      <c r="O48" s="4">
        <v>429287494165</v>
      </c>
      <c r="Q48" s="4">
        <f t="shared" si="0"/>
        <v>693401321260</v>
      </c>
    </row>
    <row r="49" spans="1:17" x14ac:dyDescent="0.5">
      <c r="A49" s="2" t="s">
        <v>420</v>
      </c>
      <c r="C49" s="4">
        <f>VLOOKUP(A49,'سود اوراق بهادار و سپرده بانکی'!A:S,9,0)</f>
        <v>0</v>
      </c>
      <c r="E49" s="4">
        <v>0</v>
      </c>
      <c r="G49" s="4">
        <v>0</v>
      </c>
      <c r="I49" s="4">
        <f t="shared" si="1"/>
        <v>0</v>
      </c>
      <c r="K49" s="4">
        <v>8680264275</v>
      </c>
      <c r="M49" s="4">
        <v>0</v>
      </c>
      <c r="O49" s="4">
        <v>1964973421</v>
      </c>
      <c r="Q49" s="4">
        <f t="shared" si="0"/>
        <v>10645237696</v>
      </c>
    </row>
    <row r="50" spans="1:17" x14ac:dyDescent="0.5">
      <c r="A50" s="2" t="s">
        <v>171</v>
      </c>
      <c r="C50" s="4">
        <f>VLOOKUP(A50,'سود اوراق بهادار و سپرده بانکی'!A:S,9,0)</f>
        <v>38448493150</v>
      </c>
      <c r="E50" s="4">
        <v>11999535000</v>
      </c>
      <c r="G50" s="4">
        <v>0</v>
      </c>
      <c r="I50" s="4">
        <f t="shared" si="1"/>
        <v>50448028150</v>
      </c>
      <c r="K50" s="4">
        <v>566037706809</v>
      </c>
      <c r="M50" s="4">
        <v>-156954966065</v>
      </c>
      <c r="O50" s="4">
        <v>68331773983</v>
      </c>
      <c r="Q50" s="4">
        <f t="shared" si="0"/>
        <v>477414514727</v>
      </c>
    </row>
    <row r="51" spans="1:17" x14ac:dyDescent="0.5">
      <c r="A51" s="2" t="s">
        <v>418</v>
      </c>
      <c r="C51" s="4">
        <f>VLOOKUP(A51,'سود اوراق بهادار و سپرده بانکی'!A:S,9,0)</f>
        <v>0</v>
      </c>
      <c r="E51" s="4">
        <v>0</v>
      </c>
      <c r="G51" s="4">
        <v>0</v>
      </c>
      <c r="I51" s="4">
        <f t="shared" si="1"/>
        <v>0</v>
      </c>
      <c r="K51" s="4">
        <v>226938915109</v>
      </c>
      <c r="M51" s="4">
        <v>0</v>
      </c>
      <c r="O51" s="4">
        <v>108336618483</v>
      </c>
      <c r="Q51" s="4">
        <f t="shared" si="0"/>
        <v>335275533592</v>
      </c>
    </row>
    <row r="52" spans="1:17" x14ac:dyDescent="0.5">
      <c r="A52" s="2" t="s">
        <v>182</v>
      </c>
      <c r="C52" s="4">
        <f>VLOOKUP(A52,'سود اوراق بهادار و سپرده بانکی'!A:S,9,0)</f>
        <v>39206285346</v>
      </c>
      <c r="E52" s="4">
        <v>10976562395</v>
      </c>
      <c r="G52" s="4">
        <v>0</v>
      </c>
      <c r="I52" s="4">
        <f t="shared" si="1"/>
        <v>50182847741</v>
      </c>
      <c r="K52" s="4">
        <v>128666568493</v>
      </c>
      <c r="M52" s="4">
        <v>-52413024864</v>
      </c>
      <c r="O52" s="4">
        <v>0</v>
      </c>
      <c r="Q52" s="4">
        <f t="shared" si="0"/>
        <v>76253543629</v>
      </c>
    </row>
    <row r="53" spans="1:17" x14ac:dyDescent="0.5">
      <c r="A53" s="2" t="s">
        <v>188</v>
      </c>
      <c r="C53" s="4">
        <f>VLOOKUP(A53,'سود اوراق بهادار و سپرده بانکی'!A:S,9,0)</f>
        <v>39122603014</v>
      </c>
      <c r="E53" s="4">
        <v>3710715972</v>
      </c>
      <c r="G53" s="4">
        <v>0</v>
      </c>
      <c r="I53" s="4">
        <f t="shared" si="1"/>
        <v>42833318986</v>
      </c>
      <c r="K53" s="4">
        <v>198326141283</v>
      </c>
      <c r="M53" s="4">
        <v>-322328627480</v>
      </c>
      <c r="O53" s="4">
        <v>0</v>
      </c>
      <c r="Q53" s="4">
        <f t="shared" si="0"/>
        <v>-124002486197</v>
      </c>
    </row>
    <row r="54" spans="1:17" x14ac:dyDescent="0.5">
      <c r="A54" s="2" t="s">
        <v>166</v>
      </c>
      <c r="C54" s="4">
        <f>VLOOKUP(A54,'سود اوراق بهادار و سپرده بانکی'!A:S,9,0)</f>
        <v>29916153364</v>
      </c>
      <c r="E54" s="4">
        <v>7409707713</v>
      </c>
      <c r="G54" s="4">
        <v>0</v>
      </c>
      <c r="I54" s="4">
        <f t="shared" si="1"/>
        <v>37325861077</v>
      </c>
      <c r="K54" s="4">
        <v>252524838363</v>
      </c>
      <c r="M54" s="4">
        <v>-49714853546</v>
      </c>
      <c r="O54" s="4">
        <v>0</v>
      </c>
      <c r="Q54" s="4">
        <f t="shared" si="0"/>
        <v>202809984817</v>
      </c>
    </row>
    <row r="55" spans="1:17" x14ac:dyDescent="0.5">
      <c r="A55" s="2" t="s">
        <v>210</v>
      </c>
      <c r="C55" s="4">
        <f>VLOOKUP(A55,'سود اوراق بهادار و سپرده بانکی'!A:S,9,0)</f>
        <v>43806134106</v>
      </c>
      <c r="E55" s="4">
        <v>35110969397</v>
      </c>
      <c r="G55" s="4">
        <v>0</v>
      </c>
      <c r="I55" s="4">
        <f t="shared" si="1"/>
        <v>78917103503</v>
      </c>
      <c r="K55" s="4">
        <v>234969826187</v>
      </c>
      <c r="M55" s="4">
        <v>-180588494276</v>
      </c>
      <c r="O55" s="4">
        <v>0</v>
      </c>
      <c r="Q55" s="4">
        <f t="shared" si="0"/>
        <v>54381331911</v>
      </c>
    </row>
    <row r="56" spans="1:17" x14ac:dyDescent="0.5">
      <c r="A56" s="2" t="s">
        <v>160</v>
      </c>
      <c r="C56" s="4">
        <f>VLOOKUP(A56,'سود اوراق بهادار و سپرده بانکی'!A:S,9,0)</f>
        <v>16123081237</v>
      </c>
      <c r="E56" s="4">
        <v>0</v>
      </c>
      <c r="G56" s="4">
        <v>0</v>
      </c>
      <c r="I56" s="4">
        <f t="shared" si="1"/>
        <v>16123081237</v>
      </c>
      <c r="K56" s="4">
        <v>146503892653</v>
      </c>
      <c r="M56" s="4">
        <v>-7650666603</v>
      </c>
      <c r="O56" s="4">
        <v>0</v>
      </c>
      <c r="Q56" s="4">
        <f t="shared" si="0"/>
        <v>138853226050</v>
      </c>
    </row>
    <row r="57" spans="1:17" x14ac:dyDescent="0.5">
      <c r="A57" s="2" t="s">
        <v>144</v>
      </c>
      <c r="C57" s="4">
        <f>VLOOKUP(A57,'سود اوراق بهادار و سپرده بانکی'!A:S,9,0)</f>
        <v>62849403371</v>
      </c>
      <c r="E57" s="4">
        <v>18599079258</v>
      </c>
      <c r="G57" s="4">
        <v>0</v>
      </c>
      <c r="I57" s="4">
        <f t="shared" si="1"/>
        <v>81448482629</v>
      </c>
      <c r="K57" s="4">
        <v>396137424807</v>
      </c>
      <c r="M57" s="4">
        <v>98134033889</v>
      </c>
      <c r="O57" s="4">
        <v>0</v>
      </c>
      <c r="Q57" s="4">
        <f t="shared" si="0"/>
        <v>494271458696</v>
      </c>
    </row>
    <row r="58" spans="1:17" x14ac:dyDescent="0.5">
      <c r="A58" s="2" t="s">
        <v>231</v>
      </c>
      <c r="C58" s="4">
        <f>VLOOKUP(A58,'سود اوراق بهادار و سپرده بانکی'!A:S,9,0)</f>
        <v>46542784247</v>
      </c>
      <c r="E58" s="4">
        <v>3302788062</v>
      </c>
      <c r="G58" s="4">
        <v>0</v>
      </c>
      <c r="I58" s="4">
        <f t="shared" si="1"/>
        <v>49845572309</v>
      </c>
      <c r="K58" s="4">
        <v>324358041634</v>
      </c>
      <c r="M58" s="4">
        <v>19783378550</v>
      </c>
      <c r="O58" s="4">
        <v>0</v>
      </c>
      <c r="Q58" s="4">
        <f t="shared" si="0"/>
        <v>344141420184</v>
      </c>
    </row>
    <row r="59" spans="1:17" x14ac:dyDescent="0.5">
      <c r="A59" s="2" t="s">
        <v>207</v>
      </c>
      <c r="C59" s="4">
        <f>VLOOKUP(A59,'سود اوراق بهادار و سپرده بانکی'!A:S,9,0)</f>
        <v>162946301718</v>
      </c>
      <c r="E59" s="4">
        <v>54839882412</v>
      </c>
      <c r="G59" s="4">
        <v>0</v>
      </c>
      <c r="I59" s="4">
        <f t="shared" si="1"/>
        <v>217786184130</v>
      </c>
      <c r="K59" s="4">
        <v>1112753070136</v>
      </c>
      <c r="M59" s="4">
        <v>-121719642881</v>
      </c>
      <c r="O59" s="4">
        <v>0</v>
      </c>
      <c r="Q59" s="4">
        <f t="shared" si="0"/>
        <v>991033427255</v>
      </c>
    </row>
    <row r="60" spans="1:17" x14ac:dyDescent="0.5">
      <c r="A60" s="2" t="s">
        <v>185</v>
      </c>
      <c r="C60" s="4">
        <f>VLOOKUP(A60,'سود اوراق بهادار و سپرده بانکی'!A:S,9,0)</f>
        <v>29871162132</v>
      </c>
      <c r="E60" s="4">
        <v>1318710298</v>
      </c>
      <c r="G60" s="4">
        <v>0</v>
      </c>
      <c r="I60" s="4">
        <f t="shared" si="1"/>
        <v>31189872430</v>
      </c>
      <c r="K60" s="4">
        <v>168807723355</v>
      </c>
      <c r="M60" s="4">
        <v>9357759888</v>
      </c>
      <c r="O60" s="4">
        <v>0</v>
      </c>
      <c r="Q60" s="4">
        <f t="shared" si="0"/>
        <v>178165483243</v>
      </c>
    </row>
    <row r="61" spans="1:17" x14ac:dyDescent="0.5">
      <c r="A61" s="2" t="s">
        <v>205</v>
      </c>
      <c r="C61" s="4">
        <f>VLOOKUP(A61,'سود اوراق بهادار و سپرده بانکی'!A:S,9,0)</f>
        <v>244724524970</v>
      </c>
      <c r="E61" s="4">
        <v>370525197895</v>
      </c>
      <c r="G61" s="4">
        <v>0</v>
      </c>
      <c r="I61" s="4">
        <f t="shared" si="1"/>
        <v>615249722865</v>
      </c>
      <c r="K61" s="4">
        <v>1641722424814</v>
      </c>
      <c r="M61" s="4">
        <v>-390944419026</v>
      </c>
      <c r="O61" s="4">
        <v>0</v>
      </c>
      <c r="Q61" s="4">
        <f t="shared" si="0"/>
        <v>1250778005788</v>
      </c>
    </row>
    <row r="62" spans="1:17" x14ac:dyDescent="0.5">
      <c r="A62" s="2" t="s">
        <v>202</v>
      </c>
      <c r="C62" s="4">
        <f>VLOOKUP(A62,'سود اوراق بهادار و سپرده بانکی'!A:S,9,0)</f>
        <v>434283580232</v>
      </c>
      <c r="E62" s="4">
        <v>1083533166619</v>
      </c>
      <c r="G62" s="4">
        <v>0</v>
      </c>
      <c r="I62" s="4">
        <f t="shared" si="1"/>
        <v>1517816746851</v>
      </c>
      <c r="K62" s="4">
        <v>2319718054716</v>
      </c>
      <c r="M62" s="4">
        <v>-910513160016</v>
      </c>
      <c r="O62" s="4">
        <v>0</v>
      </c>
      <c r="Q62" s="4">
        <f t="shared" si="0"/>
        <v>1409204894700</v>
      </c>
    </row>
    <row r="63" spans="1:17" x14ac:dyDescent="0.5">
      <c r="A63" s="2" t="s">
        <v>163</v>
      </c>
      <c r="C63" s="4">
        <f>VLOOKUP(A63,'سود اوراق بهادار و سپرده بانکی'!A:S,9,0)</f>
        <v>90383851170</v>
      </c>
      <c r="E63" s="4">
        <v>49811865543</v>
      </c>
      <c r="G63" s="4">
        <v>0</v>
      </c>
      <c r="I63" s="4">
        <f t="shared" si="1"/>
        <v>140195716713</v>
      </c>
      <c r="K63" s="4">
        <v>578263891624</v>
      </c>
      <c r="M63" s="4">
        <v>306230860261</v>
      </c>
      <c r="O63" s="4">
        <v>0</v>
      </c>
      <c r="Q63" s="4">
        <f t="shared" si="0"/>
        <v>884494751885</v>
      </c>
    </row>
    <row r="64" spans="1:17" x14ac:dyDescent="0.5">
      <c r="A64" s="2" t="s">
        <v>200</v>
      </c>
      <c r="C64" s="4">
        <f>VLOOKUP(A64,'سود اوراق بهادار و سپرده بانکی'!A:S,9,0)</f>
        <v>40760052828</v>
      </c>
      <c r="E64" s="4">
        <v>31415278696</v>
      </c>
      <c r="G64" s="4">
        <v>0</v>
      </c>
      <c r="I64" s="4">
        <f t="shared" si="1"/>
        <v>72175331524</v>
      </c>
      <c r="K64" s="4">
        <v>286968833083</v>
      </c>
      <c r="M64" s="4">
        <v>-103616269628</v>
      </c>
      <c r="O64" s="4">
        <v>0</v>
      </c>
      <c r="Q64" s="4">
        <f t="shared" si="0"/>
        <v>183352563455</v>
      </c>
    </row>
    <row r="65" spans="1:17" x14ac:dyDescent="0.5">
      <c r="A65" s="2" t="s">
        <v>176</v>
      </c>
      <c r="C65" s="4">
        <f>VLOOKUP(A65,'سود اوراق بهادار و سپرده بانکی'!A:S,9,0)</f>
        <v>39825576000</v>
      </c>
      <c r="E65" s="4">
        <v>13332714028</v>
      </c>
      <c r="G65" s="4">
        <v>0</v>
      </c>
      <c r="I65" s="4">
        <f t="shared" si="1"/>
        <v>53158290028</v>
      </c>
      <c r="K65" s="4">
        <v>284884001308</v>
      </c>
      <c r="M65" s="4">
        <v>-572250584</v>
      </c>
      <c r="O65" s="4">
        <v>0</v>
      </c>
      <c r="Q65" s="4">
        <f t="shared" si="0"/>
        <v>284311750724</v>
      </c>
    </row>
    <row r="66" spans="1:17" x14ac:dyDescent="0.5">
      <c r="A66" s="2" t="s">
        <v>194</v>
      </c>
      <c r="C66" s="4">
        <f>VLOOKUP(A66,'سود اوراق بهادار و سپرده بانکی'!A:S,9,0)</f>
        <v>2910748293</v>
      </c>
      <c r="E66" s="4">
        <v>2352229548</v>
      </c>
      <c r="G66" s="4">
        <v>0</v>
      </c>
      <c r="I66" s="4">
        <f t="shared" si="1"/>
        <v>5262977841</v>
      </c>
      <c r="K66" s="4">
        <v>20230778701</v>
      </c>
      <c r="M66" s="4">
        <v>4698411230</v>
      </c>
      <c r="O66" s="4">
        <v>0</v>
      </c>
      <c r="Q66" s="4">
        <f t="shared" si="0"/>
        <v>24929189931</v>
      </c>
    </row>
    <row r="67" spans="1:17" x14ac:dyDescent="0.5">
      <c r="A67" s="2" t="s">
        <v>191</v>
      </c>
      <c r="C67" s="4">
        <f>VLOOKUP(A67,'سود اوراق بهادار و سپرده بانکی'!A:S,9,0)</f>
        <v>94305897172</v>
      </c>
      <c r="E67" s="4">
        <v>525699178535</v>
      </c>
      <c r="G67" s="4">
        <v>0</v>
      </c>
      <c r="I67" s="4">
        <f t="shared" si="1"/>
        <v>620005075707</v>
      </c>
      <c r="K67" s="4">
        <v>614516006666</v>
      </c>
      <c r="M67" s="4">
        <v>689947594462</v>
      </c>
      <c r="O67" s="4">
        <v>0</v>
      </c>
      <c r="Q67" s="4">
        <f t="shared" si="0"/>
        <v>1304463601128</v>
      </c>
    </row>
    <row r="68" spans="1:17" x14ac:dyDescent="0.5">
      <c r="A68" s="2" t="s">
        <v>135</v>
      </c>
      <c r="C68" s="4">
        <f>VLOOKUP(A68,'سود اوراق بهادار و سپرده بانکی'!A:S,9,0)</f>
        <v>33737040183</v>
      </c>
      <c r="E68" s="4">
        <v>2052673585</v>
      </c>
      <c r="G68" s="4">
        <v>0</v>
      </c>
      <c r="I68" s="4">
        <f t="shared" si="1"/>
        <v>35789713768</v>
      </c>
      <c r="K68" s="4">
        <v>230520918505</v>
      </c>
      <c r="M68" s="4">
        <v>13125939930</v>
      </c>
      <c r="O68" s="4">
        <v>0</v>
      </c>
      <c r="Q68" s="4">
        <f t="shared" si="0"/>
        <v>243646858435</v>
      </c>
    </row>
    <row r="69" spans="1:17" x14ac:dyDescent="0.5">
      <c r="A69" s="2" t="s">
        <v>228</v>
      </c>
      <c r="C69" s="4">
        <f>VLOOKUP(A69,'سود اوراق بهادار و سپرده بانکی'!A:S,9,0)</f>
        <v>90927304353</v>
      </c>
      <c r="E69" s="4">
        <v>166560551126</v>
      </c>
      <c r="G69" s="4">
        <v>0</v>
      </c>
      <c r="I69" s="4">
        <f t="shared" si="1"/>
        <v>257487855479</v>
      </c>
      <c r="K69" s="4">
        <v>586981250569</v>
      </c>
      <c r="M69" s="4">
        <v>334326072227</v>
      </c>
      <c r="O69" s="4">
        <v>0</v>
      </c>
      <c r="Q69" s="4">
        <f t="shared" si="0"/>
        <v>921307322796</v>
      </c>
    </row>
    <row r="70" spans="1:17" x14ac:dyDescent="0.5">
      <c r="A70" s="2" t="s">
        <v>234</v>
      </c>
      <c r="C70" s="4">
        <f>VLOOKUP(A70,'سود اوراق بهادار و سپرده بانکی'!A:S,9,0)</f>
        <v>134327781814</v>
      </c>
      <c r="E70" s="4">
        <v>58681056212</v>
      </c>
      <c r="G70" s="4">
        <v>0</v>
      </c>
      <c r="I70" s="4">
        <f t="shared" si="1"/>
        <v>193008838026</v>
      </c>
      <c r="K70" s="4">
        <v>486412916319</v>
      </c>
      <c r="M70" s="4">
        <v>212627961684</v>
      </c>
      <c r="O70" s="4">
        <v>0</v>
      </c>
      <c r="Q70" s="4">
        <f t="shared" si="0"/>
        <v>699040878003</v>
      </c>
    </row>
    <row r="71" spans="1:17" x14ac:dyDescent="0.5">
      <c r="A71" s="2" t="s">
        <v>141</v>
      </c>
      <c r="C71" s="4">
        <f>VLOOKUP(A71,'سود اوراق بهادار و سپرده بانکی'!A:S,9,0)</f>
        <v>72707698662</v>
      </c>
      <c r="E71" s="4">
        <v>35249938175</v>
      </c>
      <c r="G71" s="4">
        <v>0</v>
      </c>
      <c r="I71" s="4">
        <f t="shared" si="1"/>
        <v>107957636837</v>
      </c>
      <c r="K71" s="4">
        <v>428868669655</v>
      </c>
      <c r="M71" s="4">
        <v>60078704698</v>
      </c>
      <c r="O71" s="4">
        <v>0</v>
      </c>
      <c r="Q71" s="4">
        <f t="shared" si="0"/>
        <v>488947374353</v>
      </c>
    </row>
    <row r="72" spans="1:17" x14ac:dyDescent="0.5">
      <c r="A72" s="2" t="s">
        <v>74</v>
      </c>
      <c r="C72" s="4">
        <f>VLOOKUP(A72,'سود اوراق بهادار و سپرده بانکی'!A:S,9,0)</f>
        <v>56992648350</v>
      </c>
      <c r="E72" s="4">
        <v>30386970667</v>
      </c>
      <c r="G72" s="4">
        <v>0</v>
      </c>
      <c r="I72" s="4">
        <f t="shared" si="1"/>
        <v>87379619017</v>
      </c>
      <c r="K72" s="4">
        <v>329270198676</v>
      </c>
      <c r="M72" s="4">
        <v>-24624696639</v>
      </c>
      <c r="O72" s="4">
        <v>0</v>
      </c>
      <c r="Q72" s="4">
        <f t="shared" si="0"/>
        <v>304645502037</v>
      </c>
    </row>
    <row r="73" spans="1:17" x14ac:dyDescent="0.5">
      <c r="A73" s="2" t="s">
        <v>181</v>
      </c>
      <c r="C73" s="4">
        <f>VLOOKUP(A73,'سود اوراق بهادار و سپرده بانکی'!A:S,9,0)</f>
        <v>151708014200</v>
      </c>
      <c r="E73" s="4">
        <v>65505079659</v>
      </c>
      <c r="G73" s="4">
        <v>0</v>
      </c>
      <c r="I73" s="4">
        <f t="shared" si="1"/>
        <v>217213093859</v>
      </c>
      <c r="K73" s="4">
        <v>1063638755385</v>
      </c>
      <c r="M73" s="4">
        <v>201222184348</v>
      </c>
      <c r="O73" s="4">
        <v>0</v>
      </c>
      <c r="Q73" s="4">
        <f t="shared" ref="Q73:Q108" si="2">K73+M73+O73</f>
        <v>1264860939733</v>
      </c>
    </row>
    <row r="74" spans="1:17" x14ac:dyDescent="0.5">
      <c r="A74" s="2" t="s">
        <v>77</v>
      </c>
      <c r="C74" s="4">
        <f>VLOOKUP(A74,'سود اوراق بهادار و سپرده بانکی'!A:S,9,0)</f>
        <v>130784651506</v>
      </c>
      <c r="E74" s="4">
        <v>51700546397</v>
      </c>
      <c r="G74" s="4">
        <v>0</v>
      </c>
      <c r="I74" s="4">
        <f t="shared" ref="I74:I108" si="3">C74+E74+G74</f>
        <v>182485197903</v>
      </c>
      <c r="K74" s="4">
        <v>870165493149</v>
      </c>
      <c r="M74" s="4">
        <v>157697748022</v>
      </c>
      <c r="O74" s="4">
        <v>0</v>
      </c>
      <c r="Q74" s="4">
        <f t="shared" si="2"/>
        <v>1027863241171</v>
      </c>
    </row>
    <row r="75" spans="1:17" x14ac:dyDescent="0.5">
      <c r="A75" s="2" t="s">
        <v>138</v>
      </c>
      <c r="C75" s="4">
        <f>VLOOKUP(A75,'سود اوراق بهادار و سپرده بانکی'!A:S,9,0)</f>
        <v>110401011465</v>
      </c>
      <c r="E75" s="4">
        <v>65313238614</v>
      </c>
      <c r="G75" s="4">
        <v>0</v>
      </c>
      <c r="I75" s="4">
        <f t="shared" si="3"/>
        <v>175714250079</v>
      </c>
      <c r="K75" s="4">
        <v>758627887480</v>
      </c>
      <c r="M75" s="4">
        <v>32075380017</v>
      </c>
      <c r="O75" s="4">
        <v>0</v>
      </c>
      <c r="Q75" s="4">
        <f t="shared" si="2"/>
        <v>790703267497</v>
      </c>
    </row>
    <row r="76" spans="1:17" x14ac:dyDescent="0.5">
      <c r="A76" s="2" t="s">
        <v>219</v>
      </c>
      <c r="C76" s="4">
        <f>VLOOKUP(A76,'سود اوراق بهادار و سپرده بانکی'!A:S,9,0)</f>
        <v>2614326178</v>
      </c>
      <c r="E76" s="4">
        <v>2049610574</v>
      </c>
      <c r="G76" s="4">
        <v>0</v>
      </c>
      <c r="I76" s="4">
        <f t="shared" si="3"/>
        <v>4663936752</v>
      </c>
      <c r="K76" s="4">
        <v>17704549777</v>
      </c>
      <c r="M76" s="4">
        <v>9974533472</v>
      </c>
      <c r="O76" s="4">
        <v>0</v>
      </c>
      <c r="Q76" s="4">
        <f t="shared" si="2"/>
        <v>27679083249</v>
      </c>
    </row>
    <row r="77" spans="1:17" x14ac:dyDescent="0.5">
      <c r="A77" s="2" t="s">
        <v>216</v>
      </c>
      <c r="C77" s="4">
        <f>VLOOKUP(A77,'سود اوراق بهادار و سپرده بانکی'!A:S,9,0)</f>
        <v>1955618330</v>
      </c>
      <c r="E77" s="4">
        <v>1523440964</v>
      </c>
      <c r="G77" s="4">
        <v>0</v>
      </c>
      <c r="I77" s="4">
        <f t="shared" si="3"/>
        <v>3479059294</v>
      </c>
      <c r="K77" s="4">
        <v>13051496616</v>
      </c>
      <c r="M77" s="4">
        <v>5591158334</v>
      </c>
      <c r="O77" s="4">
        <v>0</v>
      </c>
      <c r="Q77" s="4">
        <f t="shared" si="2"/>
        <v>18642654950</v>
      </c>
    </row>
    <row r="78" spans="1:17" x14ac:dyDescent="0.5">
      <c r="A78" s="2" t="s">
        <v>80</v>
      </c>
      <c r="C78" s="4">
        <f>VLOOKUP(A78,'سود اوراق بهادار و سپرده بانکی'!A:S,9,0)</f>
        <v>77584931507</v>
      </c>
      <c r="E78" s="4">
        <v>35703126951</v>
      </c>
      <c r="G78" s="4">
        <v>0</v>
      </c>
      <c r="I78" s="4">
        <f t="shared" si="3"/>
        <v>113288058458</v>
      </c>
      <c r="K78" s="4">
        <v>521420547945</v>
      </c>
      <c r="M78" s="4">
        <v>131339730389</v>
      </c>
      <c r="O78" s="4">
        <v>0</v>
      </c>
      <c r="Q78" s="4">
        <f t="shared" si="2"/>
        <v>652760278334</v>
      </c>
    </row>
    <row r="79" spans="1:17" x14ac:dyDescent="0.5">
      <c r="A79" s="2" t="s">
        <v>153</v>
      </c>
      <c r="C79" s="4">
        <f>VLOOKUP(A79,'سود اوراق بهادار و سپرده بانکی'!A:S,9,0)</f>
        <v>34727549461</v>
      </c>
      <c r="E79" s="4">
        <v>9471013984</v>
      </c>
      <c r="G79" s="4">
        <v>0</v>
      </c>
      <c r="I79" s="4">
        <f t="shared" si="3"/>
        <v>44198563445</v>
      </c>
      <c r="K79" s="4">
        <v>231981735153</v>
      </c>
      <c r="M79" s="4">
        <v>62449498788</v>
      </c>
      <c r="O79" s="4">
        <v>0</v>
      </c>
      <c r="Q79" s="4">
        <f t="shared" si="2"/>
        <v>294431233941</v>
      </c>
    </row>
    <row r="80" spans="1:17" x14ac:dyDescent="0.5">
      <c r="A80" s="2" t="s">
        <v>150</v>
      </c>
      <c r="C80" s="4">
        <f>VLOOKUP(A80,'سود اوراق بهادار و سپرده بانکی'!A:S,9,0)</f>
        <v>90017967574</v>
      </c>
      <c r="E80" s="4">
        <v>20839375363</v>
      </c>
      <c r="G80" s="4">
        <v>0</v>
      </c>
      <c r="I80" s="4">
        <f t="shared" si="3"/>
        <v>110857342937</v>
      </c>
      <c r="K80" s="4">
        <v>600863405732</v>
      </c>
      <c r="M80" s="4">
        <v>133804666278</v>
      </c>
      <c r="O80" s="4">
        <v>0</v>
      </c>
      <c r="Q80" s="4">
        <f t="shared" si="2"/>
        <v>734668072010</v>
      </c>
    </row>
    <row r="81" spans="1:17" x14ac:dyDescent="0.5">
      <c r="A81" s="2" t="s">
        <v>213</v>
      </c>
      <c r="C81" s="4">
        <f>VLOOKUP(A81,'سود اوراق بهادار و سپرده بانکی'!A:S,9,0)</f>
        <v>15124341712</v>
      </c>
      <c r="E81" s="4">
        <v>8877715843</v>
      </c>
      <c r="G81" s="4">
        <v>0</v>
      </c>
      <c r="I81" s="4">
        <f t="shared" si="3"/>
        <v>24002057555</v>
      </c>
      <c r="K81" s="4">
        <v>29660908354</v>
      </c>
      <c r="M81" s="4">
        <v>-5158731198</v>
      </c>
      <c r="O81" s="4">
        <v>0</v>
      </c>
      <c r="Q81" s="4">
        <f t="shared" si="2"/>
        <v>24502177156</v>
      </c>
    </row>
    <row r="82" spans="1:17" x14ac:dyDescent="0.5">
      <c r="A82" s="2" t="s">
        <v>169</v>
      </c>
      <c r="C82" s="4">
        <f>VLOOKUP(A82,'سود اوراق بهادار و سپرده بانکی'!A:S,9,0)</f>
        <v>46346294745</v>
      </c>
      <c r="E82" s="4">
        <v>24498662240</v>
      </c>
      <c r="G82" s="4">
        <v>0</v>
      </c>
      <c r="I82" s="4">
        <f t="shared" si="3"/>
        <v>70844956985</v>
      </c>
      <c r="K82" s="4">
        <v>312654569570</v>
      </c>
      <c r="M82" s="4">
        <v>-103667908812</v>
      </c>
      <c r="O82" s="4">
        <v>0</v>
      </c>
      <c r="Q82" s="4">
        <f t="shared" si="2"/>
        <v>208986660758</v>
      </c>
    </row>
    <row r="83" spans="1:17" x14ac:dyDescent="0.5">
      <c r="A83" s="2" t="s">
        <v>147</v>
      </c>
      <c r="C83" s="4">
        <f>VLOOKUP(A83,'سود اوراق بهادار و سپرده بانکی'!A:S,9,0)</f>
        <v>57368359107</v>
      </c>
      <c r="E83" s="4">
        <v>26892705173</v>
      </c>
      <c r="G83" s="4">
        <v>0</v>
      </c>
      <c r="I83" s="4">
        <f t="shared" si="3"/>
        <v>84261064280</v>
      </c>
      <c r="K83" s="4">
        <v>367904271681</v>
      </c>
      <c r="M83" s="4">
        <v>109738338289</v>
      </c>
      <c r="O83" s="4">
        <v>0</v>
      </c>
      <c r="Q83" s="4">
        <f t="shared" si="2"/>
        <v>477642609970</v>
      </c>
    </row>
    <row r="84" spans="1:17" x14ac:dyDescent="0.5">
      <c r="A84" s="2" t="s">
        <v>435</v>
      </c>
      <c r="C84" s="4">
        <f>VLOOKUP(A84,'سود اوراق بهادار و سپرده بانکی'!A:S,9,0)</f>
        <v>0</v>
      </c>
      <c r="E84" s="4">
        <v>0</v>
      </c>
      <c r="G84" s="4">
        <v>0</v>
      </c>
      <c r="I84" s="4">
        <f t="shared" si="3"/>
        <v>0</v>
      </c>
      <c r="K84" s="4">
        <v>-1</v>
      </c>
      <c r="M84" s="4">
        <v>0</v>
      </c>
      <c r="O84" s="4">
        <v>0</v>
      </c>
      <c r="Q84" s="4">
        <f t="shared" si="2"/>
        <v>-1</v>
      </c>
    </row>
    <row r="85" spans="1:17" x14ac:dyDescent="0.5">
      <c r="A85" s="2" t="s">
        <v>437</v>
      </c>
      <c r="C85" s="4">
        <f>VLOOKUP(A85,'سود اوراق بهادار و سپرده بانکی'!A:S,9,0)</f>
        <v>0</v>
      </c>
      <c r="E85" s="4">
        <v>0</v>
      </c>
      <c r="G85" s="4">
        <v>0</v>
      </c>
      <c r="I85" s="4">
        <f t="shared" si="3"/>
        <v>0</v>
      </c>
      <c r="K85" s="4">
        <v>-1</v>
      </c>
      <c r="M85" s="4">
        <v>0</v>
      </c>
      <c r="O85" s="4">
        <v>0</v>
      </c>
      <c r="Q85" s="4">
        <f t="shared" si="2"/>
        <v>-1</v>
      </c>
    </row>
    <row r="86" spans="1:17" x14ac:dyDescent="0.5">
      <c r="A86" s="2" t="s">
        <v>117</v>
      </c>
      <c r="C86" s="4">
        <v>0</v>
      </c>
      <c r="E86" s="4">
        <v>3785358003</v>
      </c>
      <c r="G86" s="4">
        <v>0</v>
      </c>
      <c r="I86" s="4">
        <f t="shared" si="3"/>
        <v>3785358003</v>
      </c>
      <c r="K86" s="4">
        <v>0</v>
      </c>
      <c r="M86" s="4">
        <v>22260370409</v>
      </c>
      <c r="O86" s="4">
        <v>0</v>
      </c>
      <c r="Q86" s="4">
        <f t="shared" si="2"/>
        <v>22260370409</v>
      </c>
    </row>
    <row r="87" spans="1:17" x14ac:dyDescent="0.5">
      <c r="A87" s="2" t="s">
        <v>101</v>
      </c>
      <c r="C87" s="4">
        <v>0</v>
      </c>
      <c r="E87" s="4">
        <v>25565088627</v>
      </c>
      <c r="G87" s="4">
        <v>0</v>
      </c>
      <c r="I87" s="4">
        <f t="shared" si="3"/>
        <v>25565088627</v>
      </c>
      <c r="K87" s="4">
        <v>0</v>
      </c>
      <c r="M87" s="4">
        <v>693388773155</v>
      </c>
      <c r="O87" s="4">
        <v>0</v>
      </c>
      <c r="Q87" s="4">
        <f t="shared" si="2"/>
        <v>693388773155</v>
      </c>
    </row>
    <row r="88" spans="1:17" x14ac:dyDescent="0.5">
      <c r="A88" s="2" t="s">
        <v>114</v>
      </c>
      <c r="C88" s="4">
        <v>0</v>
      </c>
      <c r="E88" s="4">
        <v>19636006435</v>
      </c>
      <c r="G88" s="4">
        <v>0</v>
      </c>
      <c r="I88" s="4">
        <f t="shared" si="3"/>
        <v>19636006435</v>
      </c>
      <c r="K88" s="4">
        <v>0</v>
      </c>
      <c r="M88" s="4">
        <v>126146369899</v>
      </c>
      <c r="O88" s="4">
        <v>0</v>
      </c>
      <c r="Q88" s="4">
        <f t="shared" si="2"/>
        <v>126146369899</v>
      </c>
    </row>
    <row r="89" spans="1:17" x14ac:dyDescent="0.5">
      <c r="A89" s="2" t="s">
        <v>95</v>
      </c>
      <c r="C89" s="4">
        <v>0</v>
      </c>
      <c r="E89" s="4">
        <v>53382311622</v>
      </c>
      <c r="G89" s="4">
        <v>0</v>
      </c>
      <c r="I89" s="4">
        <f t="shared" si="3"/>
        <v>53382311622</v>
      </c>
      <c r="K89" s="4">
        <v>0</v>
      </c>
      <c r="M89" s="4">
        <v>474247485414</v>
      </c>
      <c r="O89" s="4">
        <v>0</v>
      </c>
      <c r="Q89" s="4">
        <f t="shared" si="2"/>
        <v>474247485414</v>
      </c>
    </row>
    <row r="90" spans="1:17" x14ac:dyDescent="0.5">
      <c r="A90" s="2" t="s">
        <v>127</v>
      </c>
      <c r="C90" s="4">
        <v>0</v>
      </c>
      <c r="E90" s="4">
        <v>38184666327</v>
      </c>
      <c r="G90" s="4">
        <v>0</v>
      </c>
      <c r="I90" s="4">
        <f t="shared" si="3"/>
        <v>38184666327</v>
      </c>
      <c r="K90" s="4">
        <v>0</v>
      </c>
      <c r="M90" s="4">
        <v>162998301413</v>
      </c>
      <c r="O90" s="4">
        <v>0</v>
      </c>
      <c r="Q90" s="4">
        <f t="shared" si="2"/>
        <v>162998301413</v>
      </c>
    </row>
    <row r="91" spans="1:17" x14ac:dyDescent="0.5">
      <c r="A91" s="2" t="s">
        <v>83</v>
      </c>
      <c r="C91" s="4">
        <v>0</v>
      </c>
      <c r="E91" s="4">
        <v>47944834796</v>
      </c>
      <c r="G91" s="4">
        <v>0</v>
      </c>
      <c r="I91" s="4">
        <f t="shared" si="3"/>
        <v>47944834796</v>
      </c>
      <c r="K91" s="4">
        <v>0</v>
      </c>
      <c r="M91" s="4">
        <v>401818852033</v>
      </c>
      <c r="O91" s="4">
        <v>0</v>
      </c>
      <c r="Q91" s="4">
        <f t="shared" si="2"/>
        <v>401818852033</v>
      </c>
    </row>
    <row r="92" spans="1:17" x14ac:dyDescent="0.5">
      <c r="A92" s="2" t="s">
        <v>92</v>
      </c>
      <c r="C92" s="4">
        <v>0</v>
      </c>
      <c r="E92" s="4">
        <v>17930981818</v>
      </c>
      <c r="G92" s="4">
        <v>0</v>
      </c>
      <c r="I92" s="4">
        <f t="shared" si="3"/>
        <v>17930981818</v>
      </c>
      <c r="K92" s="4">
        <v>0</v>
      </c>
      <c r="M92" s="4">
        <v>173089661741</v>
      </c>
      <c r="O92" s="4">
        <v>0</v>
      </c>
      <c r="Q92" s="4">
        <f t="shared" si="2"/>
        <v>173089661741</v>
      </c>
    </row>
    <row r="93" spans="1:17" x14ac:dyDescent="0.5">
      <c r="A93" s="2" t="s">
        <v>122</v>
      </c>
      <c r="C93" s="4">
        <v>0</v>
      </c>
      <c r="E93" s="4">
        <v>21198358037</v>
      </c>
      <c r="G93" s="4">
        <v>0</v>
      </c>
      <c r="I93" s="4">
        <f t="shared" si="3"/>
        <v>21198358037</v>
      </c>
      <c r="K93" s="4">
        <v>0</v>
      </c>
      <c r="M93" s="4">
        <v>220293412183</v>
      </c>
      <c r="O93" s="4">
        <v>0</v>
      </c>
      <c r="Q93" s="4">
        <f t="shared" si="2"/>
        <v>220293412183</v>
      </c>
    </row>
    <row r="94" spans="1:17" x14ac:dyDescent="0.5">
      <c r="A94" s="2" t="s">
        <v>86</v>
      </c>
      <c r="C94" s="4">
        <v>0</v>
      </c>
      <c r="E94" s="4">
        <v>-10559663317</v>
      </c>
      <c r="G94" s="4">
        <v>0</v>
      </c>
      <c r="I94" s="4">
        <f t="shared" si="3"/>
        <v>-10559663317</v>
      </c>
      <c r="K94" s="4">
        <v>0</v>
      </c>
      <c r="M94" s="4">
        <v>57379529478</v>
      </c>
      <c r="O94" s="4">
        <v>0</v>
      </c>
      <c r="Q94" s="4">
        <f t="shared" si="2"/>
        <v>57379529478</v>
      </c>
    </row>
    <row r="95" spans="1:17" x14ac:dyDescent="0.5">
      <c r="A95" s="2" t="s">
        <v>89</v>
      </c>
      <c r="C95" s="4">
        <v>0</v>
      </c>
      <c r="E95" s="4">
        <v>-22790387158</v>
      </c>
      <c r="G95" s="4">
        <v>0</v>
      </c>
      <c r="I95" s="4">
        <f t="shared" si="3"/>
        <v>-22790387158</v>
      </c>
      <c r="K95" s="4">
        <v>0</v>
      </c>
      <c r="M95" s="4">
        <v>32871422516</v>
      </c>
      <c r="O95" s="4">
        <v>0</v>
      </c>
      <c r="Q95" s="4">
        <f t="shared" si="2"/>
        <v>32871422516</v>
      </c>
    </row>
    <row r="96" spans="1:17" x14ac:dyDescent="0.5">
      <c r="A96" s="2" t="s">
        <v>119</v>
      </c>
      <c r="C96" s="4">
        <v>0</v>
      </c>
      <c r="E96" s="4">
        <v>88081955042</v>
      </c>
      <c r="G96" s="4">
        <v>0</v>
      </c>
      <c r="I96" s="4">
        <f t="shared" si="3"/>
        <v>88081955042</v>
      </c>
      <c r="K96" s="4">
        <v>0</v>
      </c>
      <c r="M96" s="4">
        <v>670023027794</v>
      </c>
      <c r="O96" s="4">
        <v>0</v>
      </c>
      <c r="Q96" s="4">
        <f t="shared" si="2"/>
        <v>670023027794</v>
      </c>
    </row>
    <row r="97" spans="1:17" x14ac:dyDescent="0.5">
      <c r="A97" s="2" t="s">
        <v>115</v>
      </c>
      <c r="C97" s="4">
        <v>0</v>
      </c>
      <c r="E97" s="4">
        <v>-113272642194</v>
      </c>
      <c r="G97" s="4">
        <v>0</v>
      </c>
      <c r="I97" s="4">
        <f t="shared" si="3"/>
        <v>-113272642194</v>
      </c>
      <c r="K97" s="4">
        <v>0</v>
      </c>
      <c r="M97" s="4">
        <v>-24494782772</v>
      </c>
      <c r="O97" s="4">
        <v>0</v>
      </c>
      <c r="Q97" s="4">
        <f t="shared" si="2"/>
        <v>-24494782772</v>
      </c>
    </row>
    <row r="98" spans="1:17" x14ac:dyDescent="0.5">
      <c r="A98" s="2" t="s">
        <v>111</v>
      </c>
      <c r="C98" s="4">
        <v>0</v>
      </c>
      <c r="E98" s="4">
        <v>-82704841135</v>
      </c>
      <c r="G98" s="4">
        <v>0</v>
      </c>
      <c r="I98" s="4">
        <f t="shared" si="3"/>
        <v>-82704841135</v>
      </c>
      <c r="K98" s="4">
        <v>0</v>
      </c>
      <c r="M98" s="4">
        <v>50008390702</v>
      </c>
      <c r="O98" s="4">
        <v>0</v>
      </c>
      <c r="Q98" s="4">
        <f t="shared" si="2"/>
        <v>50008390702</v>
      </c>
    </row>
    <row r="99" spans="1:17" x14ac:dyDescent="0.5">
      <c r="A99" s="2" t="s">
        <v>125</v>
      </c>
      <c r="C99" s="4">
        <v>0</v>
      </c>
      <c r="E99" s="4">
        <v>-19616795002</v>
      </c>
      <c r="G99" s="4">
        <v>0</v>
      </c>
      <c r="I99" s="4">
        <f t="shared" si="3"/>
        <v>-19616795002</v>
      </c>
      <c r="K99" s="4">
        <v>0</v>
      </c>
      <c r="M99" s="4">
        <v>19774359245</v>
      </c>
      <c r="O99" s="4">
        <v>0</v>
      </c>
      <c r="Q99" s="4">
        <f t="shared" si="2"/>
        <v>19774359245</v>
      </c>
    </row>
    <row r="100" spans="1:17" x14ac:dyDescent="0.5">
      <c r="A100" s="2" t="s">
        <v>133</v>
      </c>
      <c r="C100" s="4">
        <v>0</v>
      </c>
      <c r="E100" s="4">
        <v>-119657731117</v>
      </c>
      <c r="G100" s="4">
        <v>0</v>
      </c>
      <c r="I100" s="4">
        <f t="shared" si="3"/>
        <v>-119657731117</v>
      </c>
      <c r="K100" s="4">
        <v>0</v>
      </c>
      <c r="M100" s="4">
        <v>7189922438</v>
      </c>
      <c r="O100" s="4">
        <v>0</v>
      </c>
      <c r="Q100" s="4">
        <f t="shared" si="2"/>
        <v>7189922438</v>
      </c>
    </row>
    <row r="101" spans="1:17" x14ac:dyDescent="0.5">
      <c r="A101" s="2" t="s">
        <v>130</v>
      </c>
      <c r="C101" s="4">
        <v>0</v>
      </c>
      <c r="E101" s="4">
        <v>-1127692299</v>
      </c>
      <c r="G101" s="4">
        <v>0</v>
      </c>
      <c r="I101" s="4">
        <f t="shared" si="3"/>
        <v>-1127692299</v>
      </c>
      <c r="K101" s="4">
        <v>0</v>
      </c>
      <c r="M101" s="4">
        <v>6135276382</v>
      </c>
      <c r="O101" s="4">
        <v>0</v>
      </c>
      <c r="Q101" s="4">
        <f t="shared" si="2"/>
        <v>6135276382</v>
      </c>
    </row>
    <row r="102" spans="1:17" x14ac:dyDescent="0.5">
      <c r="A102" s="2" t="s">
        <v>98</v>
      </c>
      <c r="C102" s="4">
        <v>0</v>
      </c>
      <c r="E102" s="4">
        <v>-61479709358</v>
      </c>
      <c r="G102" s="4">
        <v>0</v>
      </c>
      <c r="I102" s="4">
        <f t="shared" si="3"/>
        <v>-61479709358</v>
      </c>
      <c r="K102" s="4">
        <v>0</v>
      </c>
      <c r="M102" s="4">
        <v>-18699921647</v>
      </c>
      <c r="O102" s="4">
        <v>0</v>
      </c>
      <c r="Q102" s="4">
        <f t="shared" si="2"/>
        <v>-18699921647</v>
      </c>
    </row>
    <row r="103" spans="1:17" x14ac:dyDescent="0.5">
      <c r="A103" s="2" t="s">
        <v>103</v>
      </c>
      <c r="C103" s="4">
        <v>0</v>
      </c>
      <c r="E103" s="4">
        <v>-50528307951</v>
      </c>
      <c r="G103" s="4">
        <v>0</v>
      </c>
      <c r="I103" s="4">
        <f t="shared" si="3"/>
        <v>-50528307951</v>
      </c>
      <c r="K103" s="4">
        <v>0</v>
      </c>
      <c r="M103" s="4">
        <v>-28899932360</v>
      </c>
      <c r="O103" s="4">
        <v>0</v>
      </c>
      <c r="Q103" s="4">
        <f t="shared" si="2"/>
        <v>-28899932360</v>
      </c>
    </row>
    <row r="104" spans="1:17" x14ac:dyDescent="0.5">
      <c r="A104" s="2" t="s">
        <v>64</v>
      </c>
      <c r="C104" s="4">
        <v>0</v>
      </c>
      <c r="E104" s="4">
        <v>3551990823</v>
      </c>
      <c r="G104" s="4">
        <v>0</v>
      </c>
      <c r="I104" s="4">
        <f t="shared" si="3"/>
        <v>3551990823</v>
      </c>
      <c r="K104" s="4">
        <v>0</v>
      </c>
      <c r="M104" s="4">
        <v>-7070735920</v>
      </c>
      <c r="O104" s="4">
        <v>0</v>
      </c>
      <c r="Q104" s="4">
        <f t="shared" si="2"/>
        <v>-7070735920</v>
      </c>
    </row>
    <row r="105" spans="1:17" x14ac:dyDescent="0.5">
      <c r="A105" s="2" t="s">
        <v>67</v>
      </c>
      <c r="C105" s="4">
        <v>0</v>
      </c>
      <c r="E105" s="4">
        <v>31967917408</v>
      </c>
      <c r="G105" s="4">
        <v>0</v>
      </c>
      <c r="I105" s="4">
        <f t="shared" si="3"/>
        <v>31967917408</v>
      </c>
      <c r="K105" s="4">
        <v>0</v>
      </c>
      <c r="M105" s="4">
        <v>-63636623280</v>
      </c>
      <c r="O105" s="4">
        <v>0</v>
      </c>
      <c r="Q105" s="4">
        <f t="shared" si="2"/>
        <v>-63636623280</v>
      </c>
    </row>
    <row r="106" spans="1:17" x14ac:dyDescent="0.5">
      <c r="A106" s="2" t="s">
        <v>105</v>
      </c>
      <c r="C106" s="4">
        <v>0</v>
      </c>
      <c r="E106" s="4">
        <v>-8413407967</v>
      </c>
      <c r="G106" s="4">
        <v>0</v>
      </c>
      <c r="I106" s="4">
        <f t="shared" si="3"/>
        <v>-8413407967</v>
      </c>
      <c r="K106" s="4">
        <v>0</v>
      </c>
      <c r="M106" s="4">
        <v>-2079141008</v>
      </c>
      <c r="O106" s="4">
        <v>0</v>
      </c>
      <c r="Q106" s="4">
        <f t="shared" si="2"/>
        <v>-2079141008</v>
      </c>
    </row>
    <row r="107" spans="1:17" x14ac:dyDescent="0.5">
      <c r="A107" s="2" t="s">
        <v>71</v>
      </c>
      <c r="C107" s="4">
        <v>38535547952</v>
      </c>
      <c r="E107" s="4">
        <v>54897070428</v>
      </c>
      <c r="G107" s="4">
        <v>0</v>
      </c>
      <c r="I107" s="4">
        <f t="shared" si="3"/>
        <v>93432618380</v>
      </c>
      <c r="K107" s="4">
        <v>95717328781</v>
      </c>
      <c r="M107" s="4">
        <v>91610307174</v>
      </c>
      <c r="O107" s="4">
        <v>0</v>
      </c>
      <c r="Q107" s="4">
        <f t="shared" si="2"/>
        <v>187327635955</v>
      </c>
    </row>
    <row r="108" spans="1:17" x14ac:dyDescent="0.5">
      <c r="A108" s="2" t="s">
        <v>236</v>
      </c>
      <c r="C108" s="4">
        <v>0</v>
      </c>
      <c r="E108" s="4">
        <v>437003923</v>
      </c>
      <c r="G108" s="4">
        <v>0</v>
      </c>
      <c r="I108" s="4">
        <f t="shared" si="3"/>
        <v>437003923</v>
      </c>
      <c r="K108" s="4">
        <v>0</v>
      </c>
      <c r="M108" s="4">
        <v>437003923</v>
      </c>
      <c r="O108" s="4">
        <v>0</v>
      </c>
      <c r="Q108" s="4">
        <f t="shared" si="2"/>
        <v>437003923</v>
      </c>
    </row>
    <row r="109" spans="1:17" x14ac:dyDescent="0.5">
      <c r="A109" s="2" t="s">
        <v>41</v>
      </c>
      <c r="C109" s="5">
        <f>SUM(C9:C108)</f>
        <v>2999051370743</v>
      </c>
      <c r="E109" s="5">
        <f>SUM(E9:E108)</f>
        <v>3245590660259</v>
      </c>
      <c r="G109" s="5">
        <f>SUM(G9:G108)</f>
        <v>161394223119</v>
      </c>
      <c r="I109" s="5">
        <f>SUM(I9:I108)</f>
        <v>6406036254121</v>
      </c>
      <c r="K109" s="5">
        <f>SUM(K8:K108)</f>
        <v>22816810712492</v>
      </c>
      <c r="M109" s="5">
        <f>SUM(M8:M108)</f>
        <v>3352261999564</v>
      </c>
      <c r="O109" s="5">
        <f>SUM(O11:O108)</f>
        <v>6381322201005</v>
      </c>
      <c r="Q109" s="5">
        <f>SUM(Q8:Q108)</f>
        <v>32550394913061</v>
      </c>
    </row>
  </sheetData>
  <mergeCells count="10">
    <mergeCell ref="A2:Q2"/>
    <mergeCell ref="A3:Q3"/>
    <mergeCell ref="A4:Q4"/>
    <mergeCell ref="K7"/>
    <mergeCell ref="M7"/>
    <mergeCell ref="O7"/>
    <mergeCell ref="Q7"/>
    <mergeCell ref="K6:Q6"/>
    <mergeCell ref="A6:A7"/>
    <mergeCell ref="C6:I6"/>
  </mergeCells>
  <pageMargins left="0.7" right="0.7" top="0.75" bottom="0.75" header="0.3" footer="0.3"/>
  <pageSetup paperSize="9" orientation="portrait" r:id="rId1"/>
  <ignoredErrors>
    <ignoredError sqref="E109:G109 O10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2"/>
  <sheetViews>
    <sheetView rightToLeft="1" topLeftCell="A79" workbookViewId="0">
      <selection activeCell="K92" sqref="K92"/>
    </sheetView>
  </sheetViews>
  <sheetFormatPr defaultRowHeight="21.75" x14ac:dyDescent="0.5"/>
  <cols>
    <col min="1" max="1" width="30.425781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</row>
    <row r="4" spans="1:11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2.5" x14ac:dyDescent="0.5">
      <c r="A6" s="18" t="s">
        <v>482</v>
      </c>
      <c r="B6" s="18" t="s">
        <v>482</v>
      </c>
      <c r="C6" s="18" t="s">
        <v>482</v>
      </c>
      <c r="E6" s="18" t="s">
        <v>401</v>
      </c>
      <c r="F6" s="18" t="s">
        <v>401</v>
      </c>
      <c r="G6" s="18" t="s">
        <v>401</v>
      </c>
      <c r="I6" s="18" t="s">
        <v>402</v>
      </c>
      <c r="J6" s="18" t="s">
        <v>402</v>
      </c>
      <c r="K6" s="18" t="s">
        <v>402</v>
      </c>
    </row>
    <row r="7" spans="1:11" ht="22.5" x14ac:dyDescent="0.5">
      <c r="A7" s="18" t="s">
        <v>483</v>
      </c>
      <c r="C7" s="18" t="s">
        <v>286</v>
      </c>
      <c r="E7" s="18" t="s">
        <v>484</v>
      </c>
      <c r="G7" s="18" t="s">
        <v>485</v>
      </c>
      <c r="I7" s="18" t="s">
        <v>484</v>
      </c>
      <c r="K7" s="18" t="s">
        <v>485</v>
      </c>
    </row>
    <row r="8" spans="1:11" x14ac:dyDescent="0.5">
      <c r="A8" s="2" t="s">
        <v>292</v>
      </c>
      <c r="C8" s="2" t="s">
        <v>293</v>
      </c>
      <c r="E8" s="4">
        <v>17853</v>
      </c>
      <c r="G8" s="7">
        <f>E8/$E$91</f>
        <v>3.9116153886425591E-9</v>
      </c>
      <c r="I8" s="4">
        <v>9523466509</v>
      </c>
      <c r="K8" s="7">
        <f>I8/$I$91</f>
        <v>5.4335425541606407E-4</v>
      </c>
    </row>
    <row r="9" spans="1:11" x14ac:dyDescent="0.5">
      <c r="A9" s="2" t="s">
        <v>296</v>
      </c>
      <c r="C9" s="2" t="s">
        <v>297</v>
      </c>
      <c r="E9" s="4">
        <v>49691494855</v>
      </c>
      <c r="G9" s="7">
        <f t="shared" ref="G9:G72" si="0">E9/$E$91</f>
        <v>1.0887470786952924E-2</v>
      </c>
      <c r="I9" s="4">
        <v>469257806598</v>
      </c>
      <c r="K9" s="7">
        <f t="shared" ref="K9:K72" si="1">I9/$I$91</f>
        <v>2.6773153017472507E-2</v>
      </c>
    </row>
    <row r="10" spans="1:11" x14ac:dyDescent="0.5">
      <c r="A10" s="2" t="s">
        <v>299</v>
      </c>
      <c r="C10" s="2" t="s">
        <v>300</v>
      </c>
      <c r="E10" s="4">
        <v>188654120</v>
      </c>
      <c r="G10" s="7">
        <f t="shared" si="0"/>
        <v>4.1334361671585727E-5</v>
      </c>
      <c r="I10" s="4">
        <v>123724065408</v>
      </c>
      <c r="K10" s="7">
        <f t="shared" si="1"/>
        <v>7.0589839711497279E-3</v>
      </c>
    </row>
    <row r="11" spans="1:11" x14ac:dyDescent="0.5">
      <c r="A11" s="2" t="s">
        <v>299</v>
      </c>
      <c r="C11" s="2" t="s">
        <v>486</v>
      </c>
      <c r="E11" s="4">
        <v>0</v>
      </c>
      <c r="G11" s="7">
        <f t="shared" si="0"/>
        <v>0</v>
      </c>
      <c r="I11" s="4">
        <v>27419960242</v>
      </c>
      <c r="K11" s="7">
        <f t="shared" si="1"/>
        <v>1.5644253136975032E-3</v>
      </c>
    </row>
    <row r="12" spans="1:11" x14ac:dyDescent="0.5">
      <c r="A12" s="2" t="s">
        <v>299</v>
      </c>
      <c r="C12" s="2" t="s">
        <v>487</v>
      </c>
      <c r="E12" s="4">
        <v>0</v>
      </c>
      <c r="G12" s="7">
        <f t="shared" si="0"/>
        <v>0</v>
      </c>
      <c r="I12" s="4">
        <v>79890410992</v>
      </c>
      <c r="K12" s="7">
        <f t="shared" si="1"/>
        <v>4.5580876184547628E-3</v>
      </c>
    </row>
    <row r="13" spans="1:11" x14ac:dyDescent="0.5">
      <c r="A13" s="2" t="s">
        <v>343</v>
      </c>
      <c r="C13" s="2" t="s">
        <v>488</v>
      </c>
      <c r="E13" s="4">
        <v>0</v>
      </c>
      <c r="G13" s="7">
        <f t="shared" si="0"/>
        <v>0</v>
      </c>
      <c r="I13" s="4">
        <v>71013698656</v>
      </c>
      <c r="K13" s="7">
        <f t="shared" si="1"/>
        <v>4.0516334384235967E-3</v>
      </c>
    </row>
    <row r="14" spans="1:11" x14ac:dyDescent="0.5">
      <c r="A14" s="2" t="s">
        <v>302</v>
      </c>
      <c r="C14" s="2" t="s">
        <v>489</v>
      </c>
      <c r="E14" s="4">
        <v>0</v>
      </c>
      <c r="G14" s="7">
        <f t="shared" si="0"/>
        <v>0</v>
      </c>
      <c r="I14" s="4">
        <v>122301369889</v>
      </c>
      <c r="K14" s="7">
        <f t="shared" si="1"/>
        <v>6.9778131428930761E-3</v>
      </c>
    </row>
    <row r="15" spans="1:11" x14ac:dyDescent="0.5">
      <c r="A15" s="2" t="s">
        <v>302</v>
      </c>
      <c r="C15" s="2" t="s">
        <v>303</v>
      </c>
      <c r="E15" s="4">
        <v>2142128</v>
      </c>
      <c r="G15" s="7">
        <f t="shared" si="0"/>
        <v>4.6934301513706986E-7</v>
      </c>
      <c r="I15" s="4">
        <v>9316746</v>
      </c>
      <c r="K15" s="7">
        <f t="shared" si="1"/>
        <v>5.3155997146066022E-7</v>
      </c>
    </row>
    <row r="16" spans="1:11" x14ac:dyDescent="0.5">
      <c r="A16" s="2" t="s">
        <v>343</v>
      </c>
      <c r="C16" s="2" t="s">
        <v>490</v>
      </c>
      <c r="E16" s="4">
        <v>0</v>
      </c>
      <c r="G16" s="7">
        <f t="shared" si="0"/>
        <v>0</v>
      </c>
      <c r="I16" s="4">
        <v>187890410984</v>
      </c>
      <c r="K16" s="7">
        <f t="shared" si="1"/>
        <v>1.0719946803356748E-2</v>
      </c>
    </row>
    <row r="17" spans="1:11" x14ac:dyDescent="0.5">
      <c r="A17" s="2" t="s">
        <v>302</v>
      </c>
      <c r="C17" s="2" t="s">
        <v>491</v>
      </c>
      <c r="E17" s="4">
        <v>0</v>
      </c>
      <c r="G17" s="7">
        <f t="shared" si="0"/>
        <v>0</v>
      </c>
      <c r="I17" s="4">
        <v>193808219203</v>
      </c>
      <c r="K17" s="7">
        <f t="shared" si="1"/>
        <v>1.1057582923092254E-2</v>
      </c>
    </row>
    <row r="18" spans="1:11" x14ac:dyDescent="0.5">
      <c r="A18" s="2" t="s">
        <v>389</v>
      </c>
      <c r="C18" s="2" t="s">
        <v>492</v>
      </c>
      <c r="E18" s="4">
        <v>0</v>
      </c>
      <c r="G18" s="7">
        <f t="shared" si="0"/>
        <v>0</v>
      </c>
      <c r="I18" s="4">
        <v>260383561667</v>
      </c>
      <c r="K18" s="7">
        <f t="shared" si="1"/>
        <v>1.4855989270130964E-2</v>
      </c>
    </row>
    <row r="19" spans="1:11" x14ac:dyDescent="0.5">
      <c r="A19" s="2" t="s">
        <v>348</v>
      </c>
      <c r="C19" s="2" t="s">
        <v>493</v>
      </c>
      <c r="E19" s="4">
        <v>0</v>
      </c>
      <c r="G19" s="7">
        <f t="shared" si="0"/>
        <v>0</v>
      </c>
      <c r="I19" s="4">
        <v>272438356190</v>
      </c>
      <c r="K19" s="7">
        <f t="shared" si="1"/>
        <v>1.554376655123426E-2</v>
      </c>
    </row>
    <row r="20" spans="1:11" x14ac:dyDescent="0.5">
      <c r="A20" s="2" t="s">
        <v>354</v>
      </c>
      <c r="C20" s="2" t="s">
        <v>494</v>
      </c>
      <c r="E20" s="4">
        <v>0</v>
      </c>
      <c r="G20" s="7">
        <f t="shared" si="0"/>
        <v>0</v>
      </c>
      <c r="I20" s="4">
        <v>102575342466</v>
      </c>
      <c r="K20" s="7">
        <f t="shared" si="1"/>
        <v>5.8523594089389588E-3</v>
      </c>
    </row>
    <row r="21" spans="1:11" x14ac:dyDescent="0.5">
      <c r="A21" s="2" t="s">
        <v>299</v>
      </c>
      <c r="C21" s="2" t="s">
        <v>308</v>
      </c>
      <c r="E21" s="4">
        <v>254794520547</v>
      </c>
      <c r="G21" s="7">
        <f t="shared" si="0"/>
        <v>5.5825808968433761E-2</v>
      </c>
      <c r="I21" s="4">
        <v>1406689871990</v>
      </c>
      <c r="K21" s="7">
        <f t="shared" si="1"/>
        <v>8.0257638043261484E-2</v>
      </c>
    </row>
    <row r="22" spans="1:11" x14ac:dyDescent="0.5">
      <c r="A22" s="2" t="s">
        <v>311</v>
      </c>
      <c r="C22" s="2" t="s">
        <v>312</v>
      </c>
      <c r="E22" s="4">
        <v>95795081954</v>
      </c>
      <c r="G22" s="7">
        <f t="shared" si="0"/>
        <v>2.0988826344454238E-2</v>
      </c>
      <c r="I22" s="4">
        <v>1132128768419</v>
      </c>
      <c r="K22" s="7">
        <f t="shared" si="1"/>
        <v>6.4592759728621565E-2</v>
      </c>
    </row>
    <row r="23" spans="1:11" x14ac:dyDescent="0.5">
      <c r="A23" s="2" t="s">
        <v>354</v>
      </c>
      <c r="C23" s="2" t="s">
        <v>495</v>
      </c>
      <c r="E23" s="4">
        <v>0</v>
      </c>
      <c r="G23" s="7">
        <f t="shared" si="0"/>
        <v>0</v>
      </c>
      <c r="I23" s="4">
        <v>174520547945</v>
      </c>
      <c r="K23" s="7">
        <f t="shared" si="1"/>
        <v>9.9571392721174313E-3</v>
      </c>
    </row>
    <row r="24" spans="1:11" x14ac:dyDescent="0.5">
      <c r="A24" s="2" t="s">
        <v>311</v>
      </c>
      <c r="C24" s="2" t="s">
        <v>496</v>
      </c>
      <c r="E24" s="4">
        <v>0</v>
      </c>
      <c r="G24" s="7">
        <f t="shared" si="0"/>
        <v>0</v>
      </c>
      <c r="I24" s="4">
        <v>117534246574</v>
      </c>
      <c r="K24" s="7">
        <f t="shared" si="1"/>
        <v>6.7058284893165105E-3</v>
      </c>
    </row>
    <row r="25" spans="1:11" x14ac:dyDescent="0.5">
      <c r="A25" s="2" t="s">
        <v>299</v>
      </c>
      <c r="C25" s="2" t="s">
        <v>497</v>
      </c>
      <c r="E25" s="4">
        <v>0</v>
      </c>
      <c r="G25" s="7">
        <f t="shared" si="0"/>
        <v>0</v>
      </c>
      <c r="I25" s="4">
        <v>305410958906</v>
      </c>
      <c r="K25" s="7">
        <f t="shared" si="1"/>
        <v>1.7424993726333878E-2</v>
      </c>
    </row>
    <row r="26" spans="1:11" x14ac:dyDescent="0.5">
      <c r="A26" s="2" t="s">
        <v>313</v>
      </c>
      <c r="C26" s="2" t="s">
        <v>314</v>
      </c>
      <c r="E26" s="4">
        <v>49736</v>
      </c>
      <c r="G26" s="7">
        <f t="shared" si="0"/>
        <v>1.0897221921779328E-8</v>
      </c>
      <c r="I26" s="4">
        <v>9694189874</v>
      </c>
      <c r="K26" s="7">
        <f t="shared" si="1"/>
        <v>5.530947492566248E-4</v>
      </c>
    </row>
    <row r="27" spans="1:11" x14ac:dyDescent="0.5">
      <c r="A27" s="2" t="s">
        <v>439</v>
      </c>
      <c r="C27" s="2" t="s">
        <v>498</v>
      </c>
      <c r="E27" s="4">
        <v>0</v>
      </c>
      <c r="G27" s="7">
        <f t="shared" si="0"/>
        <v>0</v>
      </c>
      <c r="I27" s="4">
        <v>181369862994</v>
      </c>
      <c r="K27" s="7">
        <f t="shared" si="1"/>
        <v>1.0347921817007194E-2</v>
      </c>
    </row>
    <row r="28" spans="1:11" x14ac:dyDescent="0.5">
      <c r="A28" s="2" t="s">
        <v>313</v>
      </c>
      <c r="C28" s="2" t="s">
        <v>499</v>
      </c>
      <c r="E28" s="4">
        <v>0</v>
      </c>
      <c r="G28" s="7">
        <f t="shared" si="0"/>
        <v>0</v>
      </c>
      <c r="I28" s="4">
        <v>151635616433</v>
      </c>
      <c r="K28" s="7">
        <f t="shared" si="1"/>
        <v>8.6514566291219178E-3</v>
      </c>
    </row>
    <row r="29" spans="1:11" x14ac:dyDescent="0.5">
      <c r="A29" s="2" t="s">
        <v>313</v>
      </c>
      <c r="C29" s="2" t="s">
        <v>500</v>
      </c>
      <c r="E29" s="4">
        <v>0</v>
      </c>
      <c r="G29" s="7">
        <f t="shared" si="0"/>
        <v>0</v>
      </c>
      <c r="I29" s="4">
        <v>86986301363</v>
      </c>
      <c r="K29" s="7">
        <f t="shared" si="1"/>
        <v>4.9629383338329362E-3</v>
      </c>
    </row>
    <row r="30" spans="1:11" x14ac:dyDescent="0.5">
      <c r="A30" s="2" t="s">
        <v>311</v>
      </c>
      <c r="C30" s="2" t="s">
        <v>316</v>
      </c>
      <c r="E30" s="4">
        <v>98469945352</v>
      </c>
      <c r="G30" s="7">
        <f t="shared" si="0"/>
        <v>2.1574892374260631E-2</v>
      </c>
      <c r="I30" s="4">
        <v>473237278228</v>
      </c>
      <c r="K30" s="7">
        <f t="shared" si="1"/>
        <v>2.7000198793548327E-2</v>
      </c>
    </row>
    <row r="31" spans="1:11" x14ac:dyDescent="0.5">
      <c r="A31" s="2" t="s">
        <v>311</v>
      </c>
      <c r="C31" s="2" t="s">
        <v>318</v>
      </c>
      <c r="E31" s="4">
        <v>123087431691</v>
      </c>
      <c r="G31" s="7">
        <f t="shared" si="0"/>
        <v>2.6968615468044892E-2</v>
      </c>
      <c r="I31" s="4">
        <v>580998278303</v>
      </c>
      <c r="K31" s="7">
        <f t="shared" si="1"/>
        <v>3.3148422017025628E-2</v>
      </c>
    </row>
    <row r="32" spans="1:11" x14ac:dyDescent="0.5">
      <c r="A32" s="2" t="s">
        <v>311</v>
      </c>
      <c r="C32" s="2" t="s">
        <v>320</v>
      </c>
      <c r="E32" s="4">
        <v>127507223571</v>
      </c>
      <c r="G32" s="7">
        <f t="shared" si="0"/>
        <v>2.7936997584910708E-2</v>
      </c>
      <c r="I32" s="4">
        <v>572943858039</v>
      </c>
      <c r="K32" s="7">
        <f t="shared" si="1"/>
        <v>3.2688883095854653E-2</v>
      </c>
    </row>
    <row r="33" spans="1:11" x14ac:dyDescent="0.5">
      <c r="A33" s="2" t="s">
        <v>313</v>
      </c>
      <c r="C33" s="2" t="s">
        <v>501</v>
      </c>
      <c r="E33" s="4">
        <v>0</v>
      </c>
      <c r="G33" s="7">
        <f t="shared" si="0"/>
        <v>0</v>
      </c>
      <c r="I33" s="4">
        <v>114945205477</v>
      </c>
      <c r="K33" s="7">
        <f t="shared" si="1"/>
        <v>6.5581126868644746E-3</v>
      </c>
    </row>
    <row r="34" spans="1:11" x14ac:dyDescent="0.5">
      <c r="A34" s="2" t="s">
        <v>313</v>
      </c>
      <c r="C34" s="2" t="s">
        <v>502</v>
      </c>
      <c r="E34" s="4">
        <v>0</v>
      </c>
      <c r="G34" s="7">
        <f t="shared" si="0"/>
        <v>0</v>
      </c>
      <c r="I34" s="4">
        <v>110506849313</v>
      </c>
      <c r="K34" s="7">
        <f t="shared" si="1"/>
        <v>6.3048855970771088E-3</v>
      </c>
    </row>
    <row r="35" spans="1:11" x14ac:dyDescent="0.5">
      <c r="A35" s="2" t="s">
        <v>313</v>
      </c>
      <c r="C35" s="2" t="s">
        <v>503</v>
      </c>
      <c r="E35" s="4">
        <v>0</v>
      </c>
      <c r="G35" s="7">
        <f t="shared" si="0"/>
        <v>0</v>
      </c>
      <c r="I35" s="4">
        <v>72191780820</v>
      </c>
      <c r="K35" s="7">
        <f t="shared" si="1"/>
        <v>4.1188480347509144E-3</v>
      </c>
    </row>
    <row r="36" spans="1:11" x14ac:dyDescent="0.5">
      <c r="A36" s="2" t="s">
        <v>313</v>
      </c>
      <c r="C36" s="2" t="s">
        <v>504</v>
      </c>
      <c r="E36" s="4">
        <v>0</v>
      </c>
      <c r="G36" s="7">
        <f t="shared" si="0"/>
        <v>0</v>
      </c>
      <c r="I36" s="4">
        <v>101630136984</v>
      </c>
      <c r="K36" s="7">
        <f t="shared" si="1"/>
        <v>5.798431417445322E-3</v>
      </c>
    </row>
    <row r="37" spans="1:11" x14ac:dyDescent="0.5">
      <c r="A37" s="2" t="s">
        <v>354</v>
      </c>
      <c r="C37" s="2" t="s">
        <v>505</v>
      </c>
      <c r="E37" s="4">
        <v>0</v>
      </c>
      <c r="G37" s="7">
        <f t="shared" si="0"/>
        <v>0</v>
      </c>
      <c r="I37" s="4">
        <v>355753424657</v>
      </c>
      <c r="K37" s="7">
        <f t="shared" si="1"/>
        <v>2.0297245439309719E-2</v>
      </c>
    </row>
    <row r="38" spans="1:11" x14ac:dyDescent="0.5">
      <c r="A38" s="2" t="s">
        <v>354</v>
      </c>
      <c r="C38" s="2" t="s">
        <v>506</v>
      </c>
      <c r="E38" s="4">
        <v>0</v>
      </c>
      <c r="G38" s="7">
        <f t="shared" si="0"/>
        <v>0</v>
      </c>
      <c r="I38" s="4">
        <v>152465753425</v>
      </c>
      <c r="K38" s="7">
        <f t="shared" si="1"/>
        <v>8.6988194740224827E-3</v>
      </c>
    </row>
    <row r="39" spans="1:11" x14ac:dyDescent="0.5">
      <c r="A39" s="2" t="s">
        <v>354</v>
      </c>
      <c r="C39" s="2" t="s">
        <v>507</v>
      </c>
      <c r="E39" s="4">
        <v>0</v>
      </c>
      <c r="G39" s="7">
        <f t="shared" si="0"/>
        <v>0</v>
      </c>
      <c r="I39" s="4">
        <v>254109589041</v>
      </c>
      <c r="K39" s="7">
        <f t="shared" si="1"/>
        <v>1.44980324566661E-2</v>
      </c>
    </row>
    <row r="40" spans="1:11" x14ac:dyDescent="0.5">
      <c r="A40" s="2" t="s">
        <v>299</v>
      </c>
      <c r="C40" s="2" t="s">
        <v>508</v>
      </c>
      <c r="E40" s="4">
        <v>0</v>
      </c>
      <c r="G40" s="7">
        <f t="shared" si="0"/>
        <v>0</v>
      </c>
      <c r="I40" s="4">
        <v>74246575342</v>
      </c>
      <c r="K40" s="7">
        <f t="shared" si="1"/>
        <v>4.2360827986343387E-3</v>
      </c>
    </row>
    <row r="41" spans="1:11" x14ac:dyDescent="0.5">
      <c r="A41" s="2" t="s">
        <v>313</v>
      </c>
      <c r="C41" s="2" t="s">
        <v>509</v>
      </c>
      <c r="E41" s="4">
        <v>0</v>
      </c>
      <c r="G41" s="7">
        <f t="shared" si="0"/>
        <v>0</v>
      </c>
      <c r="I41" s="4">
        <v>64794520546</v>
      </c>
      <c r="K41" s="7">
        <f t="shared" si="1"/>
        <v>3.6968028850672676E-3</v>
      </c>
    </row>
    <row r="42" spans="1:11" x14ac:dyDescent="0.5">
      <c r="A42" s="2" t="s">
        <v>440</v>
      </c>
      <c r="C42" s="2" t="s">
        <v>510</v>
      </c>
      <c r="E42" s="4">
        <v>0</v>
      </c>
      <c r="G42" s="7">
        <f t="shared" si="0"/>
        <v>0</v>
      </c>
      <c r="I42" s="4">
        <v>18191780822</v>
      </c>
      <c r="K42" s="7">
        <f t="shared" si="1"/>
        <v>1.0379184421858132E-3</v>
      </c>
    </row>
    <row r="43" spans="1:11" x14ac:dyDescent="0.5">
      <c r="A43" s="2" t="s">
        <v>322</v>
      </c>
      <c r="C43" s="2" t="s">
        <v>323</v>
      </c>
      <c r="E43" s="4">
        <v>27417</v>
      </c>
      <c r="G43" s="7">
        <f t="shared" si="0"/>
        <v>6.0071001574196522E-9</v>
      </c>
      <c r="I43" s="4">
        <v>27417</v>
      </c>
      <c r="K43" s="7">
        <f t="shared" si="1"/>
        <v>1.5642564193052941E-9</v>
      </c>
    </row>
    <row r="44" spans="1:11" x14ac:dyDescent="0.5">
      <c r="A44" s="2" t="s">
        <v>299</v>
      </c>
      <c r="C44" s="2" t="s">
        <v>511</v>
      </c>
      <c r="E44" s="4">
        <v>0</v>
      </c>
      <c r="G44" s="7">
        <f t="shared" si="0"/>
        <v>0</v>
      </c>
      <c r="I44" s="4">
        <v>53534246575</v>
      </c>
      <c r="K44" s="7">
        <f t="shared" si="1"/>
        <v>3.0543563795315393E-3</v>
      </c>
    </row>
    <row r="45" spans="1:11" x14ac:dyDescent="0.5">
      <c r="A45" s="2" t="s">
        <v>332</v>
      </c>
      <c r="C45" s="2" t="s">
        <v>512</v>
      </c>
      <c r="E45" s="4">
        <v>0</v>
      </c>
      <c r="G45" s="7">
        <f t="shared" si="0"/>
        <v>0</v>
      </c>
      <c r="I45" s="4">
        <v>55479452054</v>
      </c>
      <c r="K45" s="7">
        <f t="shared" si="1"/>
        <v>3.1653386225702954E-3</v>
      </c>
    </row>
    <row r="46" spans="1:11" x14ac:dyDescent="0.5">
      <c r="A46" s="2" t="s">
        <v>322</v>
      </c>
      <c r="C46" s="2" t="s">
        <v>513</v>
      </c>
      <c r="E46" s="4">
        <v>0</v>
      </c>
      <c r="G46" s="7">
        <f t="shared" si="0"/>
        <v>0</v>
      </c>
      <c r="I46" s="4">
        <v>55479452054</v>
      </c>
      <c r="K46" s="7">
        <f t="shared" si="1"/>
        <v>3.1653386225702954E-3</v>
      </c>
    </row>
    <row r="47" spans="1:11" x14ac:dyDescent="0.5">
      <c r="A47" s="2" t="s">
        <v>311</v>
      </c>
      <c r="C47" s="2" t="s">
        <v>325</v>
      </c>
      <c r="E47" s="4">
        <v>74262295080</v>
      </c>
      <c r="G47" s="7">
        <f t="shared" si="0"/>
        <v>1.6270964892782312E-2</v>
      </c>
      <c r="I47" s="4">
        <v>292368740167</v>
      </c>
      <c r="K47" s="7">
        <f t="shared" si="1"/>
        <v>1.6680879695460164E-2</v>
      </c>
    </row>
    <row r="48" spans="1:11" x14ac:dyDescent="0.5">
      <c r="A48" s="2" t="s">
        <v>441</v>
      </c>
      <c r="C48" s="2" t="s">
        <v>514</v>
      </c>
      <c r="E48" s="4">
        <v>0</v>
      </c>
      <c r="G48" s="7">
        <f t="shared" si="0"/>
        <v>0</v>
      </c>
      <c r="I48" s="4">
        <v>97164308673</v>
      </c>
      <c r="K48" s="7">
        <f t="shared" si="1"/>
        <v>5.543636924867831E-3</v>
      </c>
    </row>
    <row r="49" spans="1:11" x14ac:dyDescent="0.5">
      <c r="A49" s="2" t="s">
        <v>322</v>
      </c>
      <c r="C49" s="2" t="s">
        <v>327</v>
      </c>
      <c r="E49" s="4">
        <v>127397260274</v>
      </c>
      <c r="G49" s="7">
        <f t="shared" si="0"/>
        <v>2.7912904484326432E-2</v>
      </c>
      <c r="I49" s="4">
        <v>427374803502</v>
      </c>
      <c r="K49" s="7">
        <f t="shared" si="1"/>
        <v>2.4383549616199519E-2</v>
      </c>
    </row>
    <row r="50" spans="1:11" x14ac:dyDescent="0.5">
      <c r="A50" s="2" t="s">
        <v>313</v>
      </c>
      <c r="C50" s="2" t="s">
        <v>328</v>
      </c>
      <c r="E50" s="4">
        <v>403251066698</v>
      </c>
      <c r="G50" s="7">
        <f t="shared" si="0"/>
        <v>8.8352830223627624E-2</v>
      </c>
      <c r="I50" s="4">
        <v>1381199865239</v>
      </c>
      <c r="K50" s="7">
        <f t="shared" si="1"/>
        <v>7.8803324781840212E-2</v>
      </c>
    </row>
    <row r="51" spans="1:11" x14ac:dyDescent="0.5">
      <c r="A51" s="2" t="s">
        <v>322</v>
      </c>
      <c r="C51" s="2" t="s">
        <v>330</v>
      </c>
      <c r="E51" s="4">
        <v>63698630137</v>
      </c>
      <c r="G51" s="7">
        <f t="shared" si="0"/>
        <v>1.3956452242163216E-2</v>
      </c>
      <c r="I51" s="4">
        <v>199303840106</v>
      </c>
      <c r="K51" s="7">
        <f t="shared" si="1"/>
        <v>1.1371131461429275E-2</v>
      </c>
    </row>
    <row r="52" spans="1:11" x14ac:dyDescent="0.5">
      <c r="A52" s="2" t="s">
        <v>332</v>
      </c>
      <c r="C52" s="2" t="s">
        <v>333</v>
      </c>
      <c r="E52" s="4">
        <v>63698630137</v>
      </c>
      <c r="G52" s="7">
        <f t="shared" si="0"/>
        <v>1.3956452242163216E-2</v>
      </c>
      <c r="I52" s="4">
        <v>199303840106</v>
      </c>
      <c r="K52" s="7">
        <f t="shared" si="1"/>
        <v>1.1371131461429275E-2</v>
      </c>
    </row>
    <row r="53" spans="1:11" x14ac:dyDescent="0.5">
      <c r="A53" s="2" t="s">
        <v>313</v>
      </c>
      <c r="C53" s="2" t="s">
        <v>334</v>
      </c>
      <c r="E53" s="4">
        <v>103545774379</v>
      </c>
      <c r="G53" s="7">
        <f t="shared" si="0"/>
        <v>2.2687013078463387E-2</v>
      </c>
      <c r="I53" s="4">
        <v>301744441927</v>
      </c>
      <c r="K53" s="7">
        <f t="shared" si="1"/>
        <v>1.721580334369199E-2</v>
      </c>
    </row>
    <row r="54" spans="1:11" x14ac:dyDescent="0.5">
      <c r="A54" s="2" t="s">
        <v>322</v>
      </c>
      <c r="C54" s="2" t="s">
        <v>336</v>
      </c>
      <c r="E54" s="4">
        <v>50958904110</v>
      </c>
      <c r="G54" s="7">
        <f t="shared" si="0"/>
        <v>1.1165161793818214E-2</v>
      </c>
      <c r="I54" s="4">
        <v>151223894004</v>
      </c>
      <c r="K54" s="7">
        <f t="shared" si="1"/>
        <v>8.6279661140205126E-3</v>
      </c>
    </row>
    <row r="55" spans="1:11" x14ac:dyDescent="0.5">
      <c r="A55" s="2" t="s">
        <v>299</v>
      </c>
      <c r="C55" s="2" t="s">
        <v>337</v>
      </c>
      <c r="E55" s="4">
        <v>293013698628</v>
      </c>
      <c r="G55" s="7">
        <f t="shared" si="0"/>
        <v>6.4199680313468774E-2</v>
      </c>
      <c r="I55" s="4">
        <v>856802941831</v>
      </c>
      <c r="K55" s="7">
        <f t="shared" si="1"/>
        <v>4.8884250714476503E-2</v>
      </c>
    </row>
    <row r="56" spans="1:11" x14ac:dyDescent="0.5">
      <c r="A56" s="2" t="s">
        <v>302</v>
      </c>
      <c r="C56" s="2" t="s">
        <v>338</v>
      </c>
      <c r="E56" s="4">
        <v>2732240436</v>
      </c>
      <c r="G56" s="7">
        <f t="shared" si="0"/>
        <v>5.9863741303585146E-4</v>
      </c>
      <c r="I56" s="4">
        <v>78204057152</v>
      </c>
      <c r="K56" s="7">
        <f t="shared" si="1"/>
        <v>4.4618739619846845E-3</v>
      </c>
    </row>
    <row r="57" spans="1:11" x14ac:dyDescent="0.5">
      <c r="A57" s="2" t="s">
        <v>299</v>
      </c>
      <c r="C57" s="2" t="s">
        <v>340</v>
      </c>
      <c r="E57" s="4">
        <v>76431619132</v>
      </c>
      <c r="G57" s="7">
        <f t="shared" si="0"/>
        <v>1.6746266598084258E-2</v>
      </c>
      <c r="I57" s="4">
        <v>206954861877</v>
      </c>
      <c r="K57" s="7">
        <f t="shared" si="1"/>
        <v>1.180765478343866E-2</v>
      </c>
    </row>
    <row r="58" spans="1:11" x14ac:dyDescent="0.5">
      <c r="A58" s="2" t="s">
        <v>313</v>
      </c>
      <c r="C58" s="2" t="s">
        <v>342</v>
      </c>
      <c r="E58" s="4">
        <v>77659330789</v>
      </c>
      <c r="G58" s="7">
        <f t="shared" si="0"/>
        <v>1.7015259809888272E-2</v>
      </c>
      <c r="I58" s="4">
        <v>209171345144</v>
      </c>
      <c r="K58" s="7">
        <f t="shared" si="1"/>
        <v>1.1934114577679004E-2</v>
      </c>
    </row>
    <row r="59" spans="1:11" x14ac:dyDescent="0.5">
      <c r="A59" s="2" t="s">
        <v>343</v>
      </c>
      <c r="C59" s="2" t="s">
        <v>344</v>
      </c>
      <c r="E59" s="4">
        <v>2049180327</v>
      </c>
      <c r="G59" s="7">
        <f t="shared" si="0"/>
        <v>4.4897805977688857E-4</v>
      </c>
      <c r="I59" s="4">
        <v>110818549255</v>
      </c>
      <c r="K59" s="7">
        <f t="shared" si="1"/>
        <v>6.3226694040279269E-3</v>
      </c>
    </row>
    <row r="60" spans="1:11" x14ac:dyDescent="0.5">
      <c r="A60" s="2" t="s">
        <v>302</v>
      </c>
      <c r="C60" s="2" t="s">
        <v>346</v>
      </c>
      <c r="E60" s="4">
        <v>4098360654</v>
      </c>
      <c r="G60" s="7">
        <f t="shared" si="0"/>
        <v>8.9795611955377714E-4</v>
      </c>
      <c r="I60" s="4">
        <v>104648551502</v>
      </c>
      <c r="K60" s="7">
        <f t="shared" si="1"/>
        <v>5.9706447991393725E-3</v>
      </c>
    </row>
    <row r="61" spans="1:11" x14ac:dyDescent="0.5">
      <c r="A61" s="2" t="s">
        <v>389</v>
      </c>
      <c r="C61" s="2" t="s">
        <v>515</v>
      </c>
      <c r="E61" s="4">
        <v>0</v>
      </c>
      <c r="G61" s="7">
        <f t="shared" si="0"/>
        <v>0</v>
      </c>
      <c r="I61" s="4">
        <v>114933752514</v>
      </c>
      <c r="K61" s="7">
        <f t="shared" si="1"/>
        <v>6.5574592466305752E-3</v>
      </c>
    </row>
    <row r="62" spans="1:11" x14ac:dyDescent="0.5">
      <c r="A62" s="2" t="s">
        <v>348</v>
      </c>
      <c r="C62" s="2" t="s">
        <v>349</v>
      </c>
      <c r="E62" s="4">
        <v>5464480874</v>
      </c>
      <c r="G62" s="7">
        <f t="shared" si="0"/>
        <v>1.1972748265099056E-3</v>
      </c>
      <c r="I62" s="4">
        <v>128572497929</v>
      </c>
      <c r="K62" s="7">
        <f t="shared" si="1"/>
        <v>7.3356076606322677E-3</v>
      </c>
    </row>
    <row r="63" spans="1:11" x14ac:dyDescent="0.5">
      <c r="A63" s="2" t="s">
        <v>351</v>
      </c>
      <c r="C63" s="2" t="s">
        <v>352</v>
      </c>
      <c r="E63" s="4">
        <v>676092</v>
      </c>
      <c r="G63" s="7">
        <f t="shared" si="0"/>
        <v>1.4813263156545821E-7</v>
      </c>
      <c r="I63" s="4">
        <v>676092</v>
      </c>
      <c r="K63" s="7">
        <f t="shared" si="1"/>
        <v>3.8573923151364295E-8</v>
      </c>
    </row>
    <row r="64" spans="1:11" x14ac:dyDescent="0.5">
      <c r="A64" s="2" t="s">
        <v>354</v>
      </c>
      <c r="C64" s="2" t="s">
        <v>355</v>
      </c>
      <c r="E64" s="4">
        <v>8415300547</v>
      </c>
      <c r="G64" s="7">
        <f t="shared" si="0"/>
        <v>1.8438032330531197E-3</v>
      </c>
      <c r="I64" s="4">
        <v>353673179130</v>
      </c>
      <c r="K64" s="7">
        <f t="shared" si="1"/>
        <v>2.0178558587380591E-2</v>
      </c>
    </row>
    <row r="65" spans="1:11" x14ac:dyDescent="0.5">
      <c r="A65" s="2" t="s">
        <v>351</v>
      </c>
      <c r="C65" s="2" t="s">
        <v>356</v>
      </c>
      <c r="E65" s="4">
        <v>43975409825</v>
      </c>
      <c r="G65" s="7">
        <f t="shared" si="0"/>
        <v>9.6350691644728169E-3</v>
      </c>
      <c r="I65" s="4">
        <v>141499550835</v>
      </c>
      <c r="K65" s="7">
        <f t="shared" si="1"/>
        <v>8.0731509910808817E-3</v>
      </c>
    </row>
    <row r="66" spans="1:11" x14ac:dyDescent="0.5">
      <c r="A66" s="2" t="s">
        <v>299</v>
      </c>
      <c r="C66" s="2" t="s">
        <v>357</v>
      </c>
      <c r="E66" s="4">
        <v>127397260272</v>
      </c>
      <c r="G66" s="7">
        <f t="shared" si="0"/>
        <v>2.791290448388823E-2</v>
      </c>
      <c r="I66" s="4">
        <v>267067145738</v>
      </c>
      <c r="K66" s="7">
        <f t="shared" si="1"/>
        <v>1.523731615808473E-2</v>
      </c>
    </row>
    <row r="67" spans="1:11" x14ac:dyDescent="0.5">
      <c r="A67" s="2" t="s">
        <v>313</v>
      </c>
      <c r="C67" s="2" t="s">
        <v>359</v>
      </c>
      <c r="E67" s="4">
        <v>126970581624</v>
      </c>
      <c r="G67" s="7">
        <f t="shared" si="0"/>
        <v>2.7819418640303285E-2</v>
      </c>
      <c r="I67" s="4">
        <v>266427127753</v>
      </c>
      <c r="K67" s="7">
        <f t="shared" si="1"/>
        <v>1.5200800410865592E-2</v>
      </c>
    </row>
    <row r="68" spans="1:11" x14ac:dyDescent="0.5">
      <c r="A68" s="2" t="s">
        <v>354</v>
      </c>
      <c r="C68" s="2" t="s">
        <v>516</v>
      </c>
      <c r="E68" s="4">
        <v>0</v>
      </c>
      <c r="G68" s="7">
        <f t="shared" si="0"/>
        <v>0</v>
      </c>
      <c r="I68" s="4">
        <v>126254210645</v>
      </c>
      <c r="K68" s="7">
        <f t="shared" si="1"/>
        <v>7.2033395143802767E-3</v>
      </c>
    </row>
    <row r="69" spans="1:11" x14ac:dyDescent="0.5">
      <c r="A69" s="2" t="s">
        <v>313</v>
      </c>
      <c r="C69" s="2" t="s">
        <v>360</v>
      </c>
      <c r="E69" s="4">
        <v>177837412980</v>
      </c>
      <c r="G69" s="7">
        <f t="shared" si="0"/>
        <v>3.8964407174645721E-2</v>
      </c>
      <c r="I69" s="4">
        <v>327049180326</v>
      </c>
      <c r="K69" s="7">
        <f t="shared" si="1"/>
        <v>1.8659546257923196E-2</v>
      </c>
    </row>
    <row r="70" spans="1:11" x14ac:dyDescent="0.5">
      <c r="A70" s="2" t="s">
        <v>362</v>
      </c>
      <c r="C70" s="2" t="s">
        <v>363</v>
      </c>
      <c r="E70" s="4">
        <v>318904334157</v>
      </c>
      <c r="G70" s="7">
        <f t="shared" si="0"/>
        <v>6.9872352041300073E-2</v>
      </c>
      <c r="I70" s="4">
        <v>587131147538</v>
      </c>
      <c r="K70" s="7">
        <f t="shared" si="1"/>
        <v>3.3498328282102356E-2</v>
      </c>
    </row>
    <row r="71" spans="1:11" x14ac:dyDescent="0.5">
      <c r="A71" s="2" t="s">
        <v>364</v>
      </c>
      <c r="C71" s="2" t="s">
        <v>365</v>
      </c>
      <c r="E71" s="4">
        <v>8470</v>
      </c>
      <c r="G71" s="7">
        <f t="shared" si="0"/>
        <v>1.8557879539462544E-9</v>
      </c>
      <c r="I71" s="4">
        <v>8470</v>
      </c>
      <c r="K71" s="7">
        <f t="shared" si="1"/>
        <v>4.8324951203690563E-10</v>
      </c>
    </row>
    <row r="72" spans="1:11" x14ac:dyDescent="0.5">
      <c r="A72" s="2" t="s">
        <v>364</v>
      </c>
      <c r="C72" s="2" t="s">
        <v>367</v>
      </c>
      <c r="E72" s="4">
        <v>148647540977</v>
      </c>
      <c r="G72" s="7">
        <f t="shared" si="0"/>
        <v>3.2568868468577192E-2</v>
      </c>
      <c r="I72" s="4">
        <v>263729508185</v>
      </c>
      <c r="K72" s="7">
        <f t="shared" si="1"/>
        <v>1.5046889744998153E-2</v>
      </c>
    </row>
    <row r="73" spans="1:11" x14ac:dyDescent="0.5">
      <c r="A73" s="2" t="s">
        <v>368</v>
      </c>
      <c r="C73" s="2" t="s">
        <v>369</v>
      </c>
      <c r="E73" s="4">
        <v>34303278687</v>
      </c>
      <c r="G73" s="7">
        <f t="shared" ref="G73:G90" si="2">E73/$E$91</f>
        <v>7.5158927235178139E-3</v>
      </c>
      <c r="I73" s="4">
        <v>60860655735</v>
      </c>
      <c r="K73" s="7">
        <f t="shared" ref="K73:K90" si="3">I73/$I$91</f>
        <v>3.472359171922651E-3</v>
      </c>
    </row>
    <row r="74" spans="1:11" x14ac:dyDescent="0.5">
      <c r="A74" s="2" t="s">
        <v>313</v>
      </c>
      <c r="C74" s="2" t="s">
        <v>370</v>
      </c>
      <c r="E74" s="4">
        <v>76229508191</v>
      </c>
      <c r="G74" s="7">
        <f t="shared" si="2"/>
        <v>1.6701983829528349E-2</v>
      </c>
      <c r="I74" s="4">
        <v>127868852444</v>
      </c>
      <c r="K74" s="7">
        <f t="shared" si="3"/>
        <v>7.2954616940120532E-3</v>
      </c>
    </row>
    <row r="75" spans="1:11" x14ac:dyDescent="0.5">
      <c r="A75" s="2" t="s">
        <v>372</v>
      </c>
      <c r="C75" s="2" t="s">
        <v>373</v>
      </c>
      <c r="E75" s="4">
        <v>114344262290</v>
      </c>
      <c r="G75" s="7">
        <f t="shared" si="2"/>
        <v>2.505297574505938E-2</v>
      </c>
      <c r="I75" s="4">
        <v>191803278680</v>
      </c>
      <c r="K75" s="7">
        <f t="shared" si="3"/>
        <v>1.0943192541816839E-2</v>
      </c>
    </row>
    <row r="76" spans="1:11" x14ac:dyDescent="0.5">
      <c r="A76" s="2" t="s">
        <v>313</v>
      </c>
      <c r="C76" s="2" t="s">
        <v>374</v>
      </c>
      <c r="E76" s="4">
        <v>76229508186</v>
      </c>
      <c r="G76" s="7">
        <f t="shared" si="2"/>
        <v>1.6701983828432843E-2</v>
      </c>
      <c r="I76" s="4">
        <v>103278688509</v>
      </c>
      <c r="K76" s="7">
        <f t="shared" si="3"/>
        <v>5.8924882911199315E-3</v>
      </c>
    </row>
    <row r="77" spans="1:11" x14ac:dyDescent="0.5">
      <c r="A77" s="2" t="s">
        <v>299</v>
      </c>
      <c r="C77" s="2" t="s">
        <v>376</v>
      </c>
      <c r="E77" s="4">
        <v>254794520547</v>
      </c>
      <c r="G77" s="7">
        <f t="shared" si="2"/>
        <v>5.5825808968433761E-2</v>
      </c>
      <c r="I77" s="4">
        <v>295778127102</v>
      </c>
      <c r="K77" s="7">
        <f t="shared" si="3"/>
        <v>1.6875399715847856E-2</v>
      </c>
    </row>
    <row r="78" spans="1:11" x14ac:dyDescent="0.5">
      <c r="A78" s="2" t="s">
        <v>343</v>
      </c>
      <c r="C78" s="2" t="s">
        <v>378</v>
      </c>
      <c r="E78" s="4">
        <v>69016393436</v>
      </c>
      <c r="G78" s="7">
        <f t="shared" si="2"/>
        <v>1.5121581058246061E-2</v>
      </c>
      <c r="I78" s="4">
        <v>69016393436</v>
      </c>
      <c r="K78" s="7">
        <f t="shared" si="3"/>
        <v>3.9376786836474728E-3</v>
      </c>
    </row>
    <row r="79" spans="1:11" x14ac:dyDescent="0.5">
      <c r="A79" s="2" t="s">
        <v>354</v>
      </c>
      <c r="C79" s="2" t="s">
        <v>380</v>
      </c>
      <c r="E79" s="4">
        <v>344262295082</v>
      </c>
      <c r="G79" s="7">
        <f t="shared" si="2"/>
        <v>7.5428314074506064E-2</v>
      </c>
      <c r="I79" s="4">
        <v>344262295082</v>
      </c>
      <c r="K79" s="7">
        <f t="shared" si="3"/>
        <v>1.9641627640033261E-2</v>
      </c>
    </row>
    <row r="80" spans="1:11" x14ac:dyDescent="0.5">
      <c r="A80" s="2" t="s">
        <v>381</v>
      </c>
      <c r="C80" s="2" t="s">
        <v>382</v>
      </c>
      <c r="E80" s="4">
        <v>111202185791</v>
      </c>
      <c r="G80" s="7">
        <f t="shared" si="2"/>
        <v>2.4364542720593994E-2</v>
      </c>
      <c r="I80" s="4">
        <v>111202185791</v>
      </c>
      <c r="K80" s="7">
        <f t="shared" si="3"/>
        <v>6.3445574995204335E-3</v>
      </c>
    </row>
    <row r="81" spans="1:11" x14ac:dyDescent="0.5">
      <c r="A81" s="2" t="s">
        <v>381</v>
      </c>
      <c r="C81" s="2" t="s">
        <v>384</v>
      </c>
      <c r="E81" s="4">
        <v>88961748616</v>
      </c>
      <c r="G81" s="7">
        <f t="shared" si="2"/>
        <v>1.9491634172794294E-2</v>
      </c>
      <c r="I81" s="4">
        <v>88961748616</v>
      </c>
      <c r="K81" s="7">
        <f t="shared" si="3"/>
        <v>5.0756459986578354E-3</v>
      </c>
    </row>
    <row r="82" spans="1:11" x14ac:dyDescent="0.5">
      <c r="A82" s="2" t="s">
        <v>381</v>
      </c>
      <c r="C82" s="2" t="s">
        <v>385</v>
      </c>
      <c r="E82" s="4">
        <v>66721311469</v>
      </c>
      <c r="G82" s="7">
        <f t="shared" si="2"/>
        <v>1.4618725631129429E-2</v>
      </c>
      <c r="I82" s="4">
        <v>66721311469</v>
      </c>
      <c r="K82" s="7">
        <f t="shared" si="3"/>
        <v>3.8067344993927563E-3</v>
      </c>
    </row>
    <row r="83" spans="1:11" x14ac:dyDescent="0.5">
      <c r="A83" s="2" t="s">
        <v>381</v>
      </c>
      <c r="C83" s="2" t="s">
        <v>386</v>
      </c>
      <c r="E83" s="4">
        <v>44480874294</v>
      </c>
      <c r="G83" s="7">
        <f t="shared" si="2"/>
        <v>9.7458170833297289E-3</v>
      </c>
      <c r="I83" s="4">
        <v>44480874294</v>
      </c>
      <c r="K83" s="7">
        <f t="shared" si="3"/>
        <v>2.5378229985301582E-3</v>
      </c>
    </row>
    <row r="84" spans="1:11" x14ac:dyDescent="0.5">
      <c r="A84" s="2" t="s">
        <v>354</v>
      </c>
      <c r="C84" s="2" t="s">
        <v>387</v>
      </c>
      <c r="E84" s="4">
        <v>118032786884</v>
      </c>
      <c r="G84" s="7">
        <f t="shared" si="2"/>
        <v>2.5861136253840924E-2</v>
      </c>
      <c r="I84" s="4">
        <v>118032786884</v>
      </c>
      <c r="K84" s="7">
        <f t="shared" si="3"/>
        <v>6.7342723336539642E-3</v>
      </c>
    </row>
    <row r="85" spans="1:11" x14ac:dyDescent="0.5">
      <c r="A85" s="2" t="s">
        <v>389</v>
      </c>
      <c r="C85" s="2" t="s">
        <v>390</v>
      </c>
      <c r="E85" s="4">
        <v>36830601074</v>
      </c>
      <c r="G85" s="7">
        <f t="shared" si="2"/>
        <v>8.069632327004625E-3</v>
      </c>
      <c r="I85" s="4">
        <v>36830601074</v>
      </c>
      <c r="K85" s="7">
        <f t="shared" si="3"/>
        <v>2.1013423845379496E-3</v>
      </c>
    </row>
    <row r="86" spans="1:11" x14ac:dyDescent="0.5">
      <c r="A86" s="2" t="s">
        <v>391</v>
      </c>
      <c r="C86" s="2" t="s">
        <v>392</v>
      </c>
      <c r="E86" s="4">
        <v>18415300537</v>
      </c>
      <c r="G86" s="7">
        <f t="shared" si="2"/>
        <v>4.0348161635023125E-3</v>
      </c>
      <c r="I86" s="4">
        <v>18415300537</v>
      </c>
      <c r="K86" s="7">
        <f t="shared" si="3"/>
        <v>1.0506711922689748E-3</v>
      </c>
    </row>
    <row r="87" spans="1:11" x14ac:dyDescent="0.5">
      <c r="A87" s="2" t="s">
        <v>322</v>
      </c>
      <c r="C87" s="2" t="s">
        <v>393</v>
      </c>
      <c r="E87" s="4">
        <v>19344262272</v>
      </c>
      <c r="G87" s="7">
        <f t="shared" si="2"/>
        <v>4.238352881033601E-3</v>
      </c>
      <c r="I87" s="4">
        <v>19344262272</v>
      </c>
      <c r="K87" s="7">
        <f t="shared" si="3"/>
        <v>1.1036724089324584E-3</v>
      </c>
    </row>
    <row r="88" spans="1:11" x14ac:dyDescent="0.5">
      <c r="A88" s="2" t="s">
        <v>354</v>
      </c>
      <c r="C88" s="2" t="s">
        <v>394</v>
      </c>
      <c r="E88" s="4">
        <v>34426229508</v>
      </c>
      <c r="G88" s="7">
        <f t="shared" si="2"/>
        <v>7.542831407406787E-3</v>
      </c>
      <c r="I88" s="4">
        <v>34426229508</v>
      </c>
      <c r="K88" s="7">
        <f t="shared" si="3"/>
        <v>1.9641627639919151E-3</v>
      </c>
    </row>
    <row r="89" spans="1:11" x14ac:dyDescent="0.5">
      <c r="A89" s="2" t="s">
        <v>332</v>
      </c>
      <c r="C89" s="2" t="s">
        <v>396</v>
      </c>
      <c r="E89" s="4">
        <v>4918032786</v>
      </c>
      <c r="G89" s="7">
        <f t="shared" si="2"/>
        <v>1.0775473437274541E-3</v>
      </c>
      <c r="I89" s="4">
        <v>4918032786</v>
      </c>
      <c r="K89" s="7">
        <f t="shared" si="3"/>
        <v>2.8059468052136995E-4</v>
      </c>
    </row>
    <row r="90" spans="1:11" ht="22.5" thickBot="1" x14ac:dyDescent="0.55000000000000004">
      <c r="A90" s="2" t="s">
        <v>391</v>
      </c>
      <c r="C90" s="2" t="s">
        <v>398</v>
      </c>
      <c r="E90" s="4">
        <v>1639344262</v>
      </c>
      <c r="G90" s="7">
        <f t="shared" si="2"/>
        <v>3.5918244790915138E-4</v>
      </c>
      <c r="I90" s="4">
        <v>1639344262</v>
      </c>
      <c r="K90" s="7">
        <f t="shared" si="3"/>
        <v>9.3531560173789986E-5</v>
      </c>
    </row>
    <row r="91" spans="1:11" ht="22.5" thickBot="1" x14ac:dyDescent="0.55000000000000004">
      <c r="A91" s="2" t="s">
        <v>41</v>
      </c>
      <c r="C91" s="2" t="s">
        <v>41</v>
      </c>
      <c r="E91" s="5">
        <f>SUM(E8:E90)</f>
        <v>4564099029735</v>
      </c>
      <c r="G91" s="15">
        <f>SUM(G8:G90)</f>
        <v>0.99999999999999989</v>
      </c>
      <c r="I91" s="5">
        <f>SUM(I8:I90)</f>
        <v>17527177553266</v>
      </c>
      <c r="K91" s="15">
        <f>SUM(K8:K90)</f>
        <v>1.0000000000000002</v>
      </c>
    </row>
    <row r="92" spans="1:11" ht="22.5" thickTop="1" x14ac:dyDescent="0.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9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1.75" x14ac:dyDescent="0.5"/>
  <cols>
    <col min="1" max="1" width="40.7109375" style="2" bestFit="1" customWidth="1"/>
    <col min="2" max="2" width="1" style="2" customWidth="1"/>
    <col min="3" max="3" width="18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</row>
    <row r="4" spans="1:5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 ht="22.5" x14ac:dyDescent="0.55000000000000004">
      <c r="E5" s="3" t="s">
        <v>540</v>
      </c>
    </row>
    <row r="6" spans="1:5" ht="22.5" x14ac:dyDescent="0.5">
      <c r="A6" s="18" t="s">
        <v>517</v>
      </c>
      <c r="C6" s="18" t="s">
        <v>401</v>
      </c>
      <c r="E6" s="18" t="s">
        <v>541</v>
      </c>
    </row>
    <row r="7" spans="1:5" ht="22.5" x14ac:dyDescent="0.5">
      <c r="A7" s="18" t="s">
        <v>517</v>
      </c>
      <c r="C7" s="18" t="s">
        <v>289</v>
      </c>
      <c r="E7" s="18" t="s">
        <v>289</v>
      </c>
    </row>
    <row r="8" spans="1:5" ht="22.5" x14ac:dyDescent="0.55000000000000004">
      <c r="A8" s="3" t="s">
        <v>542</v>
      </c>
      <c r="C8" s="4">
        <v>11560429</v>
      </c>
      <c r="E8" s="4">
        <v>264250564</v>
      </c>
    </row>
    <row r="9" spans="1:5" ht="22.5" x14ac:dyDescent="0.55000000000000004">
      <c r="A9" s="3" t="s">
        <v>543</v>
      </c>
      <c r="C9" s="4">
        <v>0</v>
      </c>
      <c r="E9" s="4">
        <v>535488077</v>
      </c>
    </row>
    <row r="10" spans="1:5" ht="23.25" thickBot="1" x14ac:dyDescent="0.6">
      <c r="A10" s="3" t="s">
        <v>41</v>
      </c>
      <c r="C10" s="11">
        <f>SUM(C8:C9)</f>
        <v>11560429</v>
      </c>
      <c r="E10" s="11">
        <f>SUM(E8:E9)</f>
        <v>799738641</v>
      </c>
    </row>
    <row r="11" spans="1:5" ht="22.5" thickTop="1" x14ac:dyDescent="0.5">
      <c r="A11" s="2" t="s">
        <v>41</v>
      </c>
      <c r="C11" s="16"/>
      <c r="D11" s="17"/>
      <c r="E11" s="16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Q12" sqref="Q12"/>
    </sheetView>
  </sheetViews>
  <sheetFormatPr defaultRowHeight="21.75" x14ac:dyDescent="0.5"/>
  <cols>
    <col min="1" max="1" width="40.42578125" style="2" customWidth="1"/>
    <col min="2" max="2" width="1" style="2" customWidth="1"/>
    <col min="3" max="3" width="21" style="2" customWidth="1"/>
    <col min="4" max="4" width="1" style="2" customWidth="1"/>
    <col min="5" max="5" width="15" style="2" customWidth="1"/>
    <col min="6" max="6" width="1" style="2" customWidth="1"/>
    <col min="7" max="7" width="20" style="2" customWidth="1"/>
    <col min="8" max="8" width="1" style="2" customWidth="1"/>
    <col min="9" max="9" width="27" style="2" customWidth="1"/>
    <col min="10" max="10" width="1" style="2" customWidth="1"/>
    <col min="11" max="11" width="21" style="2" customWidth="1"/>
    <col min="12" max="12" width="1" style="2" customWidth="1"/>
    <col min="13" max="13" width="15" style="2" customWidth="1"/>
    <col min="14" max="14" width="1" style="2" customWidth="1"/>
    <col min="15" max="15" width="20" style="2" customWidth="1"/>
    <col min="16" max="16" width="1" style="2" customWidth="1"/>
    <col min="17" max="17" width="27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ht="23.25" thickBot="1" x14ac:dyDescent="0.55000000000000004">
      <c r="A7" s="18" t="s">
        <v>3</v>
      </c>
      <c r="C7" s="18" t="s">
        <v>42</v>
      </c>
      <c r="E7" s="18" t="s">
        <v>43</v>
      </c>
      <c r="G7" s="18" t="s">
        <v>44</v>
      </c>
      <c r="I7" s="18" t="s">
        <v>45</v>
      </c>
      <c r="K7" s="18" t="s">
        <v>42</v>
      </c>
      <c r="M7" s="18" t="s">
        <v>43</v>
      </c>
      <c r="O7" s="18" t="s">
        <v>44</v>
      </c>
      <c r="Q7" s="18" t="s">
        <v>45</v>
      </c>
    </row>
    <row r="8" spans="1:17" x14ac:dyDescent="0.5">
      <c r="A8" s="2" t="s">
        <v>46</v>
      </c>
      <c r="C8" s="4">
        <v>1010898688</v>
      </c>
      <c r="E8" s="4">
        <v>2499</v>
      </c>
      <c r="G8" s="2" t="s">
        <v>47</v>
      </c>
      <c r="I8" s="9">
        <v>1</v>
      </c>
      <c r="K8" s="4">
        <v>1010898688</v>
      </c>
      <c r="M8" s="4">
        <v>2499</v>
      </c>
      <c r="O8" s="2" t="s">
        <v>47</v>
      </c>
      <c r="Q8" s="4">
        <v>1</v>
      </c>
    </row>
    <row r="9" spans="1:17" x14ac:dyDescent="0.5">
      <c r="A9" s="2" t="s">
        <v>48</v>
      </c>
      <c r="C9" s="4">
        <v>356000000</v>
      </c>
      <c r="E9" s="4">
        <v>7025</v>
      </c>
      <c r="G9" s="2" t="s">
        <v>49</v>
      </c>
      <c r="I9" s="9">
        <v>1</v>
      </c>
      <c r="K9" s="4">
        <v>816000000</v>
      </c>
      <c r="M9" s="4">
        <v>7025</v>
      </c>
      <c r="O9" s="2" t="s">
        <v>49</v>
      </c>
      <c r="Q9" s="4">
        <v>1</v>
      </c>
    </row>
    <row r="10" spans="1:17" x14ac:dyDescent="0.5">
      <c r="A10" s="2" t="s">
        <v>50</v>
      </c>
      <c r="C10" s="4">
        <v>912999996</v>
      </c>
      <c r="E10" s="4">
        <v>3201</v>
      </c>
      <c r="G10" s="2" t="s">
        <v>51</v>
      </c>
      <c r="I10" s="9">
        <v>1</v>
      </c>
      <c r="K10" s="4">
        <v>912999996</v>
      </c>
      <c r="M10" s="4">
        <v>3201</v>
      </c>
      <c r="O10" s="2" t="s">
        <v>51</v>
      </c>
      <c r="Q10" s="4">
        <v>1</v>
      </c>
    </row>
    <row r="11" spans="1:17" x14ac:dyDescent="0.5">
      <c r="A11" s="2" t="s">
        <v>528</v>
      </c>
      <c r="C11" s="4">
        <v>86200000</v>
      </c>
      <c r="E11" s="4">
        <v>36532</v>
      </c>
      <c r="G11" s="2" t="s">
        <v>529</v>
      </c>
      <c r="I11" s="10">
        <v>1</v>
      </c>
      <c r="K11" s="4">
        <v>1321795977</v>
      </c>
      <c r="M11" s="4">
        <v>2383</v>
      </c>
      <c r="O11" s="2" t="s">
        <v>529</v>
      </c>
      <c r="Q11" s="2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7"/>
  <sheetViews>
    <sheetView rightToLeft="1" topLeftCell="P55" workbookViewId="0">
      <selection activeCell="AK76" sqref="AK76"/>
    </sheetView>
  </sheetViews>
  <sheetFormatPr defaultRowHeight="21.75" x14ac:dyDescent="0.5"/>
  <cols>
    <col min="1" max="1" width="29.28515625" style="2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5" style="2" customWidth="1"/>
    <col min="12" max="12" width="1" style="2" customWidth="1"/>
    <col min="13" max="13" width="15" style="2" customWidth="1"/>
    <col min="14" max="14" width="1" style="2" customWidth="1"/>
    <col min="15" max="15" width="18" style="2" customWidth="1"/>
    <col min="16" max="16" width="1" style="2" customWidth="1"/>
    <col min="17" max="17" width="24" style="2" customWidth="1"/>
    <col min="18" max="18" width="1" style="2" customWidth="1"/>
    <col min="19" max="19" width="24" style="2" customWidth="1"/>
    <col min="20" max="20" width="1" style="2" customWidth="1"/>
    <col min="21" max="21" width="17" style="2" customWidth="1"/>
    <col min="22" max="22" width="1" style="2" customWidth="1"/>
    <col min="23" max="23" width="23" style="2" customWidth="1"/>
    <col min="24" max="24" width="1" style="2" customWidth="1"/>
    <col min="25" max="25" width="17" style="2" customWidth="1"/>
    <col min="26" max="26" width="1" style="2" customWidth="1"/>
    <col min="27" max="27" width="23" style="2" customWidth="1"/>
    <col min="28" max="28" width="1" style="2" customWidth="1"/>
    <col min="29" max="29" width="18" style="2" customWidth="1"/>
    <col min="30" max="30" width="1" style="2" customWidth="1"/>
    <col min="31" max="31" width="23" style="2" customWidth="1"/>
    <col min="32" max="32" width="1" style="2" customWidth="1"/>
    <col min="33" max="33" width="24" style="2" customWidth="1"/>
    <col min="34" max="34" width="1" style="2" customWidth="1"/>
    <col min="35" max="35" width="24" style="2" customWidth="1"/>
    <col min="36" max="36" width="1" style="2" customWidth="1"/>
    <col min="37" max="37" width="32" style="2" customWidth="1"/>
    <col min="38" max="38" width="1" style="2" customWidth="1"/>
    <col min="39" max="39" width="24.140625" style="2" customWidth="1"/>
    <col min="40" max="16384" width="9.140625" style="2"/>
  </cols>
  <sheetData>
    <row r="2" spans="1:3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  <c r="Z2" s="19" t="s">
        <v>0</v>
      </c>
      <c r="AA2" s="19" t="s">
        <v>0</v>
      </c>
      <c r="AB2" s="19" t="s">
        <v>0</v>
      </c>
      <c r="AC2" s="19" t="s">
        <v>0</v>
      </c>
      <c r="AD2" s="19" t="s">
        <v>0</v>
      </c>
      <c r="AE2" s="19" t="s">
        <v>0</v>
      </c>
      <c r="AF2" s="19" t="s">
        <v>0</v>
      </c>
      <c r="AG2" s="19" t="s">
        <v>0</v>
      </c>
      <c r="AH2" s="19" t="s">
        <v>0</v>
      </c>
      <c r="AI2" s="19" t="s">
        <v>0</v>
      </c>
      <c r="AJ2" s="19" t="s">
        <v>0</v>
      </c>
      <c r="AK2" s="19" t="s">
        <v>0</v>
      </c>
    </row>
    <row r="3" spans="1:37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  <c r="AB3" s="19" t="s">
        <v>1</v>
      </c>
      <c r="AC3" s="19" t="s">
        <v>1</v>
      </c>
      <c r="AD3" s="19" t="s">
        <v>1</v>
      </c>
      <c r="AE3" s="19" t="s">
        <v>1</v>
      </c>
      <c r="AF3" s="19" t="s">
        <v>1</v>
      </c>
      <c r="AG3" s="19" t="s">
        <v>1</v>
      </c>
      <c r="AH3" s="19" t="s">
        <v>1</v>
      </c>
      <c r="AI3" s="19" t="s">
        <v>1</v>
      </c>
      <c r="AJ3" s="19" t="s">
        <v>1</v>
      </c>
      <c r="AK3" s="19" t="s">
        <v>1</v>
      </c>
    </row>
    <row r="4" spans="1:3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  <c r="Z4" s="19" t="s">
        <v>2</v>
      </c>
      <c r="AA4" s="19" t="s">
        <v>2</v>
      </c>
      <c r="AB4" s="19" t="s">
        <v>2</v>
      </c>
      <c r="AC4" s="19" t="s">
        <v>2</v>
      </c>
      <c r="AD4" s="19" t="s">
        <v>2</v>
      </c>
      <c r="AE4" s="19" t="s">
        <v>2</v>
      </c>
      <c r="AF4" s="19" t="s">
        <v>2</v>
      </c>
      <c r="AG4" s="19" t="s">
        <v>2</v>
      </c>
      <c r="AH4" s="19" t="s">
        <v>2</v>
      </c>
      <c r="AI4" s="19" t="s">
        <v>2</v>
      </c>
      <c r="AJ4" s="19" t="s">
        <v>2</v>
      </c>
      <c r="AK4" s="19" t="s">
        <v>2</v>
      </c>
    </row>
    <row r="6" spans="1:37" ht="22.5" x14ac:dyDescent="0.5">
      <c r="A6" s="18" t="s">
        <v>52</v>
      </c>
      <c r="B6" s="18" t="s">
        <v>52</v>
      </c>
      <c r="C6" s="18" t="s">
        <v>52</v>
      </c>
      <c r="D6" s="18" t="s">
        <v>52</v>
      </c>
      <c r="E6" s="18" t="s">
        <v>52</v>
      </c>
      <c r="F6" s="18" t="s">
        <v>52</v>
      </c>
      <c r="G6" s="18" t="s">
        <v>52</v>
      </c>
      <c r="H6" s="18" t="s">
        <v>52</v>
      </c>
      <c r="I6" s="18" t="s">
        <v>52</v>
      </c>
      <c r="J6" s="18" t="s">
        <v>52</v>
      </c>
      <c r="K6" s="18" t="s">
        <v>52</v>
      </c>
      <c r="L6" s="18" t="s">
        <v>52</v>
      </c>
      <c r="M6" s="18" t="s">
        <v>52</v>
      </c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2.5" x14ac:dyDescent="0.5">
      <c r="A7" s="18" t="s">
        <v>53</v>
      </c>
      <c r="C7" s="18" t="s">
        <v>54</v>
      </c>
      <c r="E7" s="18" t="s">
        <v>55</v>
      </c>
      <c r="G7" s="18" t="s">
        <v>56</v>
      </c>
      <c r="I7" s="18" t="s">
        <v>57</v>
      </c>
      <c r="K7" s="18" t="s">
        <v>58</v>
      </c>
      <c r="M7" s="18" t="s">
        <v>45</v>
      </c>
      <c r="O7" s="18" t="s">
        <v>7</v>
      </c>
      <c r="Q7" s="18" t="s">
        <v>8</v>
      </c>
      <c r="S7" s="18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8" t="s">
        <v>7</v>
      </c>
      <c r="AE7" s="18" t="s">
        <v>59</v>
      </c>
      <c r="AG7" s="18" t="s">
        <v>8</v>
      </c>
      <c r="AI7" s="18" t="s">
        <v>9</v>
      </c>
      <c r="AK7" s="18" t="s">
        <v>13</v>
      </c>
    </row>
    <row r="8" spans="1:37" ht="22.5" x14ac:dyDescent="0.5">
      <c r="A8" s="18" t="s">
        <v>53</v>
      </c>
      <c r="C8" s="18" t="s">
        <v>54</v>
      </c>
      <c r="E8" s="18" t="s">
        <v>55</v>
      </c>
      <c r="G8" s="18" t="s">
        <v>56</v>
      </c>
      <c r="I8" s="18" t="s">
        <v>57</v>
      </c>
      <c r="K8" s="18" t="s">
        <v>58</v>
      </c>
      <c r="M8" s="18" t="s">
        <v>45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59</v>
      </c>
      <c r="AG8" s="18" t="s">
        <v>8</v>
      </c>
      <c r="AI8" s="18" t="s">
        <v>9</v>
      </c>
      <c r="AK8" s="18" t="s">
        <v>13</v>
      </c>
    </row>
    <row r="9" spans="1:37" x14ac:dyDescent="0.5">
      <c r="A9" s="2" t="s">
        <v>60</v>
      </c>
      <c r="C9" s="2" t="s">
        <v>61</v>
      </c>
      <c r="E9" s="2" t="s">
        <v>61</v>
      </c>
      <c r="G9" s="2" t="s">
        <v>62</v>
      </c>
      <c r="I9" s="2" t="s">
        <v>63</v>
      </c>
      <c r="K9" s="4">
        <v>0</v>
      </c>
      <c r="M9" s="4">
        <v>0</v>
      </c>
      <c r="O9" s="4">
        <v>3211100</v>
      </c>
      <c r="Q9" s="4">
        <v>3856145768000</v>
      </c>
      <c r="S9" s="4">
        <v>3918248571000</v>
      </c>
      <c r="U9" s="4">
        <v>0</v>
      </c>
      <c r="W9" s="4">
        <v>0</v>
      </c>
      <c r="Y9" s="4">
        <v>0</v>
      </c>
      <c r="AA9" s="4">
        <v>0</v>
      </c>
      <c r="AC9" s="4">
        <v>3211100</v>
      </c>
      <c r="AE9" s="4">
        <v>1250973</v>
      </c>
      <c r="AG9" s="4">
        <v>3856145768000</v>
      </c>
      <c r="AI9" s="4">
        <v>4016377947215</v>
      </c>
      <c r="AK9" s="7">
        <v>8.790751334860146E-3</v>
      </c>
    </row>
    <row r="10" spans="1:37" x14ac:dyDescent="0.5">
      <c r="A10" s="2" t="s">
        <v>64</v>
      </c>
      <c r="C10" s="2" t="s">
        <v>61</v>
      </c>
      <c r="E10" s="2" t="s">
        <v>61</v>
      </c>
      <c r="G10" s="2" t="s">
        <v>65</v>
      </c>
      <c r="I10" s="2" t="s">
        <v>66</v>
      </c>
      <c r="K10" s="4">
        <v>40.5</v>
      </c>
      <c r="M10" s="4">
        <v>40.5</v>
      </c>
      <c r="O10" s="4">
        <v>43164</v>
      </c>
      <c r="Q10" s="4">
        <v>148475527200</v>
      </c>
      <c r="S10" s="4">
        <v>137852800456</v>
      </c>
      <c r="U10" s="4">
        <v>0</v>
      </c>
      <c r="W10" s="4">
        <v>0</v>
      </c>
      <c r="Y10" s="4">
        <v>0</v>
      </c>
      <c r="AA10" s="4">
        <v>0</v>
      </c>
      <c r="AC10" s="4">
        <v>43164</v>
      </c>
      <c r="AE10" s="4">
        <v>3276496</v>
      </c>
      <c r="AG10" s="4">
        <v>148475527200</v>
      </c>
      <c r="AI10" s="4">
        <v>141404791279</v>
      </c>
      <c r="AK10" s="7">
        <v>3.0949636065834816E-4</v>
      </c>
    </row>
    <row r="11" spans="1:37" x14ac:dyDescent="0.5">
      <c r="A11" s="2" t="s">
        <v>67</v>
      </c>
      <c r="C11" s="2" t="s">
        <v>61</v>
      </c>
      <c r="E11" s="2" t="s">
        <v>61</v>
      </c>
      <c r="G11" s="2" t="s">
        <v>65</v>
      </c>
      <c r="I11" s="2" t="s">
        <v>66</v>
      </c>
      <c r="K11" s="4">
        <v>40.5</v>
      </c>
      <c r="M11" s="4">
        <v>40.5</v>
      </c>
      <c r="O11" s="4">
        <v>388476</v>
      </c>
      <c r="Q11" s="4">
        <v>1336279744800</v>
      </c>
      <c r="S11" s="4">
        <v>1240675204111</v>
      </c>
      <c r="U11" s="4">
        <v>0</v>
      </c>
      <c r="W11" s="4">
        <v>0</v>
      </c>
      <c r="Y11" s="4">
        <v>0</v>
      </c>
      <c r="AA11" s="4">
        <v>0</v>
      </c>
      <c r="AC11" s="4">
        <v>388476</v>
      </c>
      <c r="AE11" s="4">
        <v>3276496</v>
      </c>
      <c r="AG11" s="4">
        <v>1336279744800</v>
      </c>
      <c r="AI11" s="4">
        <v>1272643121519</v>
      </c>
      <c r="AK11" s="7">
        <v>2.7854672459426432E-3</v>
      </c>
    </row>
    <row r="12" spans="1:37" x14ac:dyDescent="0.5">
      <c r="A12" s="2" t="s">
        <v>68</v>
      </c>
      <c r="C12" s="2" t="s">
        <v>61</v>
      </c>
      <c r="E12" s="2" t="s">
        <v>61</v>
      </c>
      <c r="G12" s="2" t="s">
        <v>69</v>
      </c>
      <c r="I12" s="2" t="s">
        <v>70</v>
      </c>
      <c r="K12" s="4">
        <v>0</v>
      </c>
      <c r="M12" s="4">
        <v>0</v>
      </c>
      <c r="O12" s="4">
        <v>1412900</v>
      </c>
      <c r="Q12" s="4">
        <v>4999546650000</v>
      </c>
      <c r="S12" s="4">
        <v>4816270986595</v>
      </c>
      <c r="U12" s="4">
        <v>0</v>
      </c>
      <c r="W12" s="4">
        <v>0</v>
      </c>
      <c r="Y12" s="4">
        <v>0</v>
      </c>
      <c r="AA12" s="4">
        <v>0</v>
      </c>
      <c r="AC12" s="4">
        <v>1412900</v>
      </c>
      <c r="AE12" s="4">
        <v>3494472</v>
      </c>
      <c r="AG12" s="4">
        <v>4999546650000</v>
      </c>
      <c r="AI12" s="4">
        <v>4936574904976</v>
      </c>
      <c r="AK12" s="7">
        <v>1.0804810455063442E-2</v>
      </c>
    </row>
    <row r="13" spans="1:37" x14ac:dyDescent="0.5">
      <c r="A13" s="2" t="s">
        <v>71</v>
      </c>
      <c r="C13" s="2" t="s">
        <v>61</v>
      </c>
      <c r="E13" s="2" t="s">
        <v>61</v>
      </c>
      <c r="G13" s="2" t="s">
        <v>72</v>
      </c>
      <c r="I13" s="2" t="s">
        <v>73</v>
      </c>
      <c r="K13" s="4">
        <v>54.06</v>
      </c>
      <c r="M13" s="4">
        <v>54.06</v>
      </c>
      <c r="O13" s="4">
        <v>845145</v>
      </c>
      <c r="Q13" s="4">
        <v>3149965283850</v>
      </c>
      <c r="S13" s="4">
        <v>3186678520596</v>
      </c>
      <c r="U13" s="4">
        <v>0</v>
      </c>
      <c r="W13" s="4">
        <v>0</v>
      </c>
      <c r="Y13" s="4">
        <v>0</v>
      </c>
      <c r="AA13" s="4">
        <v>0</v>
      </c>
      <c r="AC13" s="4">
        <v>845145</v>
      </c>
      <c r="AE13" s="4">
        <v>3836120</v>
      </c>
      <c r="AG13" s="4">
        <v>3149965283850</v>
      </c>
      <c r="AI13" s="4">
        <v>3241575591024</v>
      </c>
      <c r="AK13" s="7">
        <v>7.094921177326863E-3</v>
      </c>
    </row>
    <row r="14" spans="1:37" x14ac:dyDescent="0.5">
      <c r="A14" s="2" t="s">
        <v>74</v>
      </c>
      <c r="C14" s="2" t="s">
        <v>61</v>
      </c>
      <c r="E14" s="2" t="s">
        <v>61</v>
      </c>
      <c r="G14" s="2" t="s">
        <v>75</v>
      </c>
      <c r="I14" s="2" t="s">
        <v>76</v>
      </c>
      <c r="K14" s="4">
        <v>18</v>
      </c>
      <c r="M14" s="4">
        <v>18</v>
      </c>
      <c r="O14" s="4">
        <v>3205000</v>
      </c>
      <c r="Q14" s="4">
        <v>2861958953422</v>
      </c>
      <c r="S14" s="4">
        <v>2825038673716</v>
      </c>
      <c r="U14" s="4">
        <v>0</v>
      </c>
      <c r="W14" s="4">
        <v>0</v>
      </c>
      <c r="Y14" s="4">
        <v>0</v>
      </c>
      <c r="AA14" s="4">
        <v>0</v>
      </c>
      <c r="AC14" s="4">
        <v>3205000</v>
      </c>
      <c r="AE14" s="4">
        <v>890962</v>
      </c>
      <c r="AG14" s="4">
        <v>2861958953422</v>
      </c>
      <c r="AI14" s="4">
        <v>2855425644383</v>
      </c>
      <c r="AK14" s="7">
        <v>6.2497447015312122E-3</v>
      </c>
    </row>
    <row r="15" spans="1:37" x14ac:dyDescent="0.5">
      <c r="A15" s="2" t="s">
        <v>77</v>
      </c>
      <c r="C15" s="2" t="s">
        <v>61</v>
      </c>
      <c r="E15" s="2" t="s">
        <v>61</v>
      </c>
      <c r="G15" s="2" t="s">
        <v>78</v>
      </c>
      <c r="I15" s="2" t="s">
        <v>79</v>
      </c>
      <c r="K15" s="4">
        <v>18</v>
      </c>
      <c r="M15" s="4">
        <v>18</v>
      </c>
      <c r="O15" s="4">
        <v>8330000</v>
      </c>
      <c r="Q15" s="4">
        <v>7582409818312</v>
      </c>
      <c r="S15" s="4">
        <v>7825596889500</v>
      </c>
      <c r="U15" s="4">
        <v>0</v>
      </c>
      <c r="W15" s="4">
        <v>0</v>
      </c>
      <c r="Y15" s="4">
        <v>0</v>
      </c>
      <c r="AA15" s="4">
        <v>0</v>
      </c>
      <c r="AC15" s="4">
        <v>8330000</v>
      </c>
      <c r="AE15" s="4">
        <v>945690</v>
      </c>
      <c r="AG15" s="4">
        <v>7582409818312</v>
      </c>
      <c r="AI15" s="4">
        <v>7877297435897</v>
      </c>
      <c r="AK15" s="7">
        <v>1.7241246680412343E-2</v>
      </c>
    </row>
    <row r="16" spans="1:37" x14ac:dyDescent="0.5">
      <c r="A16" s="2" t="s">
        <v>80</v>
      </c>
      <c r="C16" s="2" t="s">
        <v>61</v>
      </c>
      <c r="E16" s="2" t="s">
        <v>61</v>
      </c>
      <c r="G16" s="2" t="s">
        <v>81</v>
      </c>
      <c r="I16" s="2" t="s">
        <v>82</v>
      </c>
      <c r="K16" s="4">
        <v>18</v>
      </c>
      <c r="M16" s="4">
        <v>18</v>
      </c>
      <c r="O16" s="4">
        <v>5000000</v>
      </c>
      <c r="Q16" s="4">
        <v>4598341159546</v>
      </c>
      <c r="S16" s="4">
        <v>4740958578735</v>
      </c>
      <c r="U16" s="4">
        <v>0</v>
      </c>
      <c r="W16" s="4">
        <v>0</v>
      </c>
      <c r="Y16" s="4">
        <v>0</v>
      </c>
      <c r="AA16" s="4">
        <v>0</v>
      </c>
      <c r="AC16" s="4">
        <v>5000000</v>
      </c>
      <c r="AE16" s="4">
        <v>955369</v>
      </c>
      <c r="AG16" s="4">
        <v>4598341159546</v>
      </c>
      <c r="AI16" s="4">
        <v>4776661705686</v>
      </c>
      <c r="AK16" s="7">
        <v>1.0454804258287291E-2</v>
      </c>
    </row>
    <row r="17" spans="1:37" x14ac:dyDescent="0.5">
      <c r="A17" s="2" t="s">
        <v>83</v>
      </c>
      <c r="C17" s="2" t="s">
        <v>61</v>
      </c>
      <c r="E17" s="2" t="s">
        <v>61</v>
      </c>
      <c r="G17" s="2" t="s">
        <v>84</v>
      </c>
      <c r="I17" s="2" t="s">
        <v>85</v>
      </c>
      <c r="K17" s="4">
        <v>0</v>
      </c>
      <c r="M17" s="4">
        <v>0</v>
      </c>
      <c r="O17" s="4">
        <v>5138981</v>
      </c>
      <c r="Q17" s="4">
        <v>3542542861163</v>
      </c>
      <c r="S17" s="4">
        <v>4111076879407</v>
      </c>
      <c r="U17" s="4">
        <v>0</v>
      </c>
      <c r="W17" s="4">
        <v>0</v>
      </c>
      <c r="Y17" s="4">
        <v>0</v>
      </c>
      <c r="AA17" s="4">
        <v>0</v>
      </c>
      <c r="AC17" s="4">
        <v>5138981</v>
      </c>
      <c r="AE17" s="4">
        <v>809340</v>
      </c>
      <c r="AG17" s="4">
        <v>3542542861163</v>
      </c>
      <c r="AI17" s="4">
        <v>4159021714203</v>
      </c>
      <c r="AK17" s="7">
        <v>9.1029594740191476E-3</v>
      </c>
    </row>
    <row r="18" spans="1:37" x14ac:dyDescent="0.5">
      <c r="A18" s="2" t="s">
        <v>86</v>
      </c>
      <c r="C18" s="2" t="s">
        <v>61</v>
      </c>
      <c r="E18" s="2" t="s">
        <v>61</v>
      </c>
      <c r="G18" s="2" t="s">
        <v>87</v>
      </c>
      <c r="I18" s="2" t="s">
        <v>88</v>
      </c>
      <c r="K18" s="4">
        <v>0</v>
      </c>
      <c r="M18" s="4">
        <v>0</v>
      </c>
      <c r="O18" s="4">
        <v>2707770</v>
      </c>
      <c r="Q18" s="4">
        <v>1886197418710</v>
      </c>
      <c r="S18" s="4">
        <v>1956477552456</v>
      </c>
      <c r="U18" s="4">
        <v>10100</v>
      </c>
      <c r="W18" s="4">
        <v>7393943495</v>
      </c>
      <c r="Y18" s="4">
        <v>0</v>
      </c>
      <c r="AA18" s="4">
        <v>0</v>
      </c>
      <c r="AC18" s="4">
        <v>2717870</v>
      </c>
      <c r="AE18" s="4">
        <v>718720</v>
      </c>
      <c r="AG18" s="4">
        <v>1893591362205</v>
      </c>
      <c r="AI18" s="4">
        <v>1953311832633</v>
      </c>
      <c r="AK18" s="7">
        <v>4.2752646353969937E-3</v>
      </c>
    </row>
    <row r="19" spans="1:37" x14ac:dyDescent="0.5">
      <c r="A19" s="2" t="s">
        <v>89</v>
      </c>
      <c r="C19" s="2" t="s">
        <v>61</v>
      </c>
      <c r="E19" s="2" t="s">
        <v>61</v>
      </c>
      <c r="G19" s="2" t="s">
        <v>90</v>
      </c>
      <c r="I19" s="2" t="s">
        <v>91</v>
      </c>
      <c r="K19" s="4">
        <v>0</v>
      </c>
      <c r="M19" s="4">
        <v>0</v>
      </c>
      <c r="O19" s="4">
        <v>2394041</v>
      </c>
      <c r="Q19" s="4">
        <v>1597055824009</v>
      </c>
      <c r="S19" s="4">
        <v>1657354299742</v>
      </c>
      <c r="U19" s="4">
        <v>0</v>
      </c>
      <c r="W19" s="4">
        <v>0</v>
      </c>
      <c r="Y19" s="4">
        <v>0</v>
      </c>
      <c r="AA19" s="4">
        <v>0</v>
      </c>
      <c r="AC19" s="4">
        <v>2394041</v>
      </c>
      <c r="AE19" s="4">
        <v>682790</v>
      </c>
      <c r="AG19" s="4">
        <v>1597055824009</v>
      </c>
      <c r="AI19" s="4">
        <v>1634563912583</v>
      </c>
      <c r="AK19" s="7">
        <v>3.5776127359769226E-3</v>
      </c>
    </row>
    <row r="20" spans="1:37" x14ac:dyDescent="0.5">
      <c r="A20" s="2" t="s">
        <v>92</v>
      </c>
      <c r="C20" s="2" t="s">
        <v>61</v>
      </c>
      <c r="E20" s="2" t="s">
        <v>61</v>
      </c>
      <c r="G20" s="2" t="s">
        <v>93</v>
      </c>
      <c r="I20" s="2" t="s">
        <v>94</v>
      </c>
      <c r="K20" s="4">
        <v>0</v>
      </c>
      <c r="M20" s="4">
        <v>0</v>
      </c>
      <c r="O20" s="4">
        <v>2850823</v>
      </c>
      <c r="Q20" s="4">
        <v>1865852108940</v>
      </c>
      <c r="S20" s="4">
        <v>2308478500161</v>
      </c>
      <c r="U20" s="4">
        <v>0</v>
      </c>
      <c r="W20" s="4">
        <v>0</v>
      </c>
      <c r="Y20" s="4">
        <v>0</v>
      </c>
      <c r="AA20" s="4">
        <v>0</v>
      </c>
      <c r="AC20" s="4">
        <v>2850823</v>
      </c>
      <c r="AE20" s="4">
        <v>816080</v>
      </c>
      <c r="AG20" s="4">
        <v>1865852108940</v>
      </c>
      <c r="AI20" s="4">
        <v>2326409481979</v>
      </c>
      <c r="AK20" s="7">
        <v>5.0918732071315812E-3</v>
      </c>
    </row>
    <row r="21" spans="1:37" x14ac:dyDescent="0.5">
      <c r="A21" s="2" t="s">
        <v>95</v>
      </c>
      <c r="C21" s="2" t="s">
        <v>61</v>
      </c>
      <c r="E21" s="2" t="s">
        <v>61</v>
      </c>
      <c r="G21" s="2" t="s">
        <v>96</v>
      </c>
      <c r="I21" s="2" t="s">
        <v>97</v>
      </c>
      <c r="K21" s="4">
        <v>0</v>
      </c>
      <c r="M21" s="4">
        <v>0</v>
      </c>
      <c r="O21" s="4">
        <v>4482263</v>
      </c>
      <c r="Q21" s="4">
        <v>2889826270743</v>
      </c>
      <c r="S21" s="4">
        <v>3824342705727</v>
      </c>
      <c r="U21" s="4">
        <v>300</v>
      </c>
      <c r="W21" s="4">
        <v>258910030</v>
      </c>
      <c r="Y21" s="4">
        <v>0</v>
      </c>
      <c r="AA21" s="4">
        <v>0</v>
      </c>
      <c r="AC21" s="4">
        <v>4482563</v>
      </c>
      <c r="AE21" s="4">
        <v>865160</v>
      </c>
      <c r="AG21" s="4">
        <v>2890085180773</v>
      </c>
      <c r="AI21" s="4">
        <v>3877983927379</v>
      </c>
      <c r="AK21" s="7">
        <v>8.4878447283109372E-3</v>
      </c>
    </row>
    <row r="22" spans="1:37" x14ac:dyDescent="0.5">
      <c r="A22" s="2" t="s">
        <v>98</v>
      </c>
      <c r="C22" s="2" t="s">
        <v>61</v>
      </c>
      <c r="E22" s="2" t="s">
        <v>61</v>
      </c>
      <c r="G22" s="2" t="s">
        <v>99</v>
      </c>
      <c r="I22" s="2" t="s">
        <v>100</v>
      </c>
      <c r="K22" s="4">
        <v>0</v>
      </c>
      <c r="M22" s="4">
        <v>0</v>
      </c>
      <c r="O22" s="4">
        <v>3094217</v>
      </c>
      <c r="Q22" s="4">
        <v>1641553850121</v>
      </c>
      <c r="S22" s="4">
        <v>1684333637832</v>
      </c>
      <c r="U22" s="4">
        <v>0</v>
      </c>
      <c r="W22" s="4">
        <v>0</v>
      </c>
      <c r="Y22" s="4">
        <v>0</v>
      </c>
      <c r="AA22" s="4">
        <v>0</v>
      </c>
      <c r="AC22" s="4">
        <v>3094217</v>
      </c>
      <c r="AE22" s="4">
        <v>524500</v>
      </c>
      <c r="AG22" s="4">
        <v>1641553850121</v>
      </c>
      <c r="AI22" s="4">
        <v>1622853928473</v>
      </c>
      <c r="AK22" s="7">
        <v>3.5519827878497663E-3</v>
      </c>
    </row>
    <row r="23" spans="1:37" x14ac:dyDescent="0.5">
      <c r="A23" s="2" t="s">
        <v>101</v>
      </c>
      <c r="C23" s="2" t="s">
        <v>61</v>
      </c>
      <c r="E23" s="2" t="s">
        <v>61</v>
      </c>
      <c r="G23" s="2" t="s">
        <v>96</v>
      </c>
      <c r="I23" s="2" t="s">
        <v>102</v>
      </c>
      <c r="K23" s="4">
        <v>0</v>
      </c>
      <c r="M23" s="4">
        <v>0</v>
      </c>
      <c r="O23" s="4">
        <v>7226085</v>
      </c>
      <c r="Q23" s="4">
        <v>4659756091795</v>
      </c>
      <c r="S23" s="4">
        <v>5894594936044</v>
      </c>
      <c r="U23" s="4">
        <v>3000</v>
      </c>
      <c r="W23" s="4">
        <v>2472095790</v>
      </c>
      <c r="Y23" s="4">
        <v>0</v>
      </c>
      <c r="AA23" s="4">
        <v>0</v>
      </c>
      <c r="AC23" s="4">
        <v>7229085</v>
      </c>
      <c r="AE23" s="4">
        <v>819310</v>
      </c>
      <c r="AG23" s="4">
        <v>4662228187585</v>
      </c>
      <c r="AI23" s="4">
        <v>5922632120461</v>
      </c>
      <c r="AK23" s="7">
        <v>1.2963019641846736E-2</v>
      </c>
    </row>
    <row r="24" spans="1:37" x14ac:dyDescent="0.5">
      <c r="A24" s="2" t="s">
        <v>103</v>
      </c>
      <c r="C24" s="2" t="s">
        <v>61</v>
      </c>
      <c r="E24" s="2" t="s">
        <v>61</v>
      </c>
      <c r="G24" s="2" t="s">
        <v>99</v>
      </c>
      <c r="I24" s="2" t="s">
        <v>104</v>
      </c>
      <c r="K24" s="4">
        <v>0</v>
      </c>
      <c r="M24" s="4">
        <v>0</v>
      </c>
      <c r="O24" s="4">
        <v>2139300</v>
      </c>
      <c r="Q24" s="4">
        <v>990092960687</v>
      </c>
      <c r="S24" s="4">
        <v>1011721336278</v>
      </c>
      <c r="U24" s="4">
        <v>0</v>
      </c>
      <c r="W24" s="4">
        <v>0</v>
      </c>
      <c r="Y24" s="4">
        <v>0</v>
      </c>
      <c r="AA24" s="4">
        <v>0</v>
      </c>
      <c r="AC24" s="4">
        <v>2139300</v>
      </c>
      <c r="AE24" s="4">
        <v>449320</v>
      </c>
      <c r="AG24" s="4">
        <v>990092960687</v>
      </c>
      <c r="AI24" s="4">
        <v>961193028326</v>
      </c>
      <c r="AK24" s="7">
        <v>2.1037882908091611E-3</v>
      </c>
    </row>
    <row r="25" spans="1:37" x14ac:dyDescent="0.5">
      <c r="A25" s="2" t="s">
        <v>105</v>
      </c>
      <c r="C25" s="2" t="s">
        <v>61</v>
      </c>
      <c r="E25" s="2" t="s">
        <v>61</v>
      </c>
      <c r="G25" s="2" t="s">
        <v>106</v>
      </c>
      <c r="I25" s="2" t="s">
        <v>107</v>
      </c>
      <c r="K25" s="4">
        <v>0</v>
      </c>
      <c r="M25" s="4">
        <v>0</v>
      </c>
      <c r="O25" s="4">
        <v>342300</v>
      </c>
      <c r="Q25" s="4">
        <v>159750103022</v>
      </c>
      <c r="S25" s="4">
        <v>166084369981</v>
      </c>
      <c r="U25" s="4">
        <v>0</v>
      </c>
      <c r="W25" s="4">
        <v>0</v>
      </c>
      <c r="Y25" s="4">
        <v>0</v>
      </c>
      <c r="AA25" s="4">
        <v>0</v>
      </c>
      <c r="AC25" s="4">
        <v>342300</v>
      </c>
      <c r="AE25" s="4">
        <v>460640</v>
      </c>
      <c r="AG25" s="4">
        <v>159750103022</v>
      </c>
      <c r="AI25" s="4">
        <v>157670962013</v>
      </c>
      <c r="AK25" s="7">
        <v>3.4509855347292771E-4</v>
      </c>
    </row>
    <row r="26" spans="1:37" x14ac:dyDescent="0.5">
      <c r="A26" s="2" t="s">
        <v>108</v>
      </c>
      <c r="C26" s="2" t="s">
        <v>61</v>
      </c>
      <c r="E26" s="2" t="s">
        <v>61</v>
      </c>
      <c r="G26" s="2" t="s">
        <v>109</v>
      </c>
      <c r="I26" s="2" t="s">
        <v>110</v>
      </c>
      <c r="K26" s="4">
        <v>0</v>
      </c>
      <c r="M26" s="4">
        <v>0</v>
      </c>
      <c r="O26" s="4">
        <v>165506</v>
      </c>
      <c r="Q26" s="4">
        <v>109118809962</v>
      </c>
      <c r="S26" s="4">
        <v>151509906583</v>
      </c>
      <c r="U26" s="4">
        <v>0</v>
      </c>
      <c r="W26" s="4">
        <v>0</v>
      </c>
      <c r="Y26" s="4">
        <v>1192</v>
      </c>
      <c r="AA26" s="4">
        <v>1100447520</v>
      </c>
      <c r="AC26" s="4">
        <v>164314</v>
      </c>
      <c r="AE26" s="4">
        <v>933480</v>
      </c>
      <c r="AG26" s="4">
        <v>108332919291</v>
      </c>
      <c r="AI26" s="4">
        <v>153377889096</v>
      </c>
      <c r="AK26" s="7">
        <v>3.3570219262946214E-4</v>
      </c>
    </row>
    <row r="27" spans="1:37" x14ac:dyDescent="0.5">
      <c r="A27" s="2" t="s">
        <v>111</v>
      </c>
      <c r="C27" s="2" t="s">
        <v>61</v>
      </c>
      <c r="E27" s="2" t="s">
        <v>61</v>
      </c>
      <c r="G27" s="2" t="s">
        <v>112</v>
      </c>
      <c r="I27" s="2" t="s">
        <v>113</v>
      </c>
      <c r="K27" s="4">
        <v>0</v>
      </c>
      <c r="M27" s="4">
        <v>0</v>
      </c>
      <c r="O27" s="4">
        <v>7159755</v>
      </c>
      <c r="Q27" s="4">
        <v>4374109905745</v>
      </c>
      <c r="S27" s="4">
        <v>4521496457922</v>
      </c>
      <c r="U27" s="4">
        <v>600</v>
      </c>
      <c r="W27" s="4">
        <v>384854909</v>
      </c>
      <c r="Y27" s="4">
        <v>0</v>
      </c>
      <c r="AA27" s="4">
        <v>0</v>
      </c>
      <c r="AC27" s="4">
        <v>7160355</v>
      </c>
      <c r="AE27" s="4">
        <v>619990</v>
      </c>
      <c r="AG27" s="4">
        <v>4374494760654</v>
      </c>
      <c r="AI27" s="4">
        <v>4439176471695</v>
      </c>
      <c r="AK27" s="7">
        <v>9.7161415103606055E-3</v>
      </c>
    </row>
    <row r="28" spans="1:37" x14ac:dyDescent="0.5">
      <c r="A28" s="2" t="s">
        <v>114</v>
      </c>
      <c r="C28" s="2" t="s">
        <v>61</v>
      </c>
      <c r="E28" s="2" t="s">
        <v>61</v>
      </c>
      <c r="G28" s="2" t="s">
        <v>96</v>
      </c>
      <c r="I28" s="2" t="s">
        <v>102</v>
      </c>
      <c r="K28" s="4">
        <v>0</v>
      </c>
      <c r="M28" s="4">
        <v>0</v>
      </c>
      <c r="O28" s="4">
        <v>1395648</v>
      </c>
      <c r="Q28" s="4">
        <v>907854082974</v>
      </c>
      <c r="S28" s="4">
        <v>1243390445873</v>
      </c>
      <c r="U28" s="4">
        <v>0</v>
      </c>
      <c r="W28" s="4">
        <v>0</v>
      </c>
      <c r="Y28" s="4">
        <v>0</v>
      </c>
      <c r="AA28" s="4">
        <v>0</v>
      </c>
      <c r="AC28" s="4">
        <v>1395648</v>
      </c>
      <c r="AE28" s="4">
        <v>905010</v>
      </c>
      <c r="AG28" s="4">
        <v>907854082974</v>
      </c>
      <c r="AI28" s="4">
        <v>1263026452308</v>
      </c>
      <c r="AK28" s="7">
        <v>2.7644189908196098E-3</v>
      </c>
    </row>
    <row r="29" spans="1:37" x14ac:dyDescent="0.5">
      <c r="A29" s="2" t="s">
        <v>115</v>
      </c>
      <c r="C29" s="2" t="s">
        <v>61</v>
      </c>
      <c r="E29" s="2" t="s">
        <v>61</v>
      </c>
      <c r="G29" s="2" t="s">
        <v>112</v>
      </c>
      <c r="I29" s="2" t="s">
        <v>116</v>
      </c>
      <c r="K29" s="4">
        <v>0</v>
      </c>
      <c r="M29" s="4">
        <v>0</v>
      </c>
      <c r="O29" s="4">
        <v>6465584</v>
      </c>
      <c r="Q29" s="4">
        <v>3911382902902</v>
      </c>
      <c r="S29" s="4">
        <v>4008506744344</v>
      </c>
      <c r="U29" s="4">
        <v>0</v>
      </c>
      <c r="W29" s="4">
        <v>0</v>
      </c>
      <c r="Y29" s="4">
        <v>0</v>
      </c>
      <c r="AA29" s="4">
        <v>0</v>
      </c>
      <c r="AC29" s="4">
        <v>6465584</v>
      </c>
      <c r="AE29" s="4">
        <v>602480</v>
      </c>
      <c r="AG29" s="4">
        <v>3911382902902</v>
      </c>
      <c r="AI29" s="4">
        <v>3895234102149</v>
      </c>
      <c r="AK29" s="7">
        <v>8.5256006364647242E-3</v>
      </c>
    </row>
    <row r="30" spans="1:37" x14ac:dyDescent="0.5">
      <c r="A30" s="2" t="s">
        <v>117</v>
      </c>
      <c r="C30" s="2" t="s">
        <v>61</v>
      </c>
      <c r="E30" s="2" t="s">
        <v>61</v>
      </c>
      <c r="G30" s="2" t="s">
        <v>96</v>
      </c>
      <c r="I30" s="2" t="s">
        <v>118</v>
      </c>
      <c r="K30" s="4">
        <v>0</v>
      </c>
      <c r="M30" s="4">
        <v>0</v>
      </c>
      <c r="O30" s="4">
        <v>381867</v>
      </c>
      <c r="Q30" s="4">
        <v>306791498568</v>
      </c>
      <c r="S30" s="4">
        <v>332784194612</v>
      </c>
      <c r="U30" s="4">
        <v>10000</v>
      </c>
      <c r="W30" s="4">
        <v>8894844660</v>
      </c>
      <c r="Y30" s="4">
        <v>0</v>
      </c>
      <c r="AA30" s="4">
        <v>0</v>
      </c>
      <c r="AC30" s="4">
        <v>391867</v>
      </c>
      <c r="AE30" s="4">
        <v>881620</v>
      </c>
      <c r="AG30" s="4">
        <v>315686343228</v>
      </c>
      <c r="AI30" s="4">
        <v>345464397275</v>
      </c>
      <c r="AK30" s="7">
        <v>7.5612695104993193E-4</v>
      </c>
    </row>
    <row r="31" spans="1:37" x14ac:dyDescent="0.5">
      <c r="A31" s="2" t="s">
        <v>119</v>
      </c>
      <c r="C31" s="2" t="s">
        <v>61</v>
      </c>
      <c r="E31" s="2" t="s">
        <v>61</v>
      </c>
      <c r="G31" s="2" t="s">
        <v>120</v>
      </c>
      <c r="I31" s="2" t="s">
        <v>121</v>
      </c>
      <c r="K31" s="4">
        <v>0</v>
      </c>
      <c r="M31" s="4">
        <v>0</v>
      </c>
      <c r="O31" s="4">
        <v>9321203</v>
      </c>
      <c r="Q31" s="4">
        <v>7274097569664</v>
      </c>
      <c r="S31" s="4">
        <v>7997282267303</v>
      </c>
      <c r="U31" s="4">
        <v>0</v>
      </c>
      <c r="W31" s="4">
        <v>0</v>
      </c>
      <c r="Y31" s="4">
        <v>0</v>
      </c>
      <c r="AA31" s="4">
        <v>0</v>
      </c>
      <c r="AC31" s="4">
        <v>9321203</v>
      </c>
      <c r="AE31" s="4">
        <v>867450</v>
      </c>
      <c r="AG31" s="4">
        <v>7274097569664</v>
      </c>
      <c r="AI31" s="4">
        <v>8085364222345</v>
      </c>
      <c r="AK31" s="7">
        <v>1.769664789134074E-2</v>
      </c>
    </row>
    <row r="32" spans="1:37" x14ac:dyDescent="0.5">
      <c r="A32" s="2" t="s">
        <v>122</v>
      </c>
      <c r="C32" s="2" t="s">
        <v>61</v>
      </c>
      <c r="E32" s="2" t="s">
        <v>61</v>
      </c>
      <c r="G32" s="2" t="s">
        <v>123</v>
      </c>
      <c r="I32" s="2" t="s">
        <v>124</v>
      </c>
      <c r="K32" s="4">
        <v>0</v>
      </c>
      <c r="M32" s="4">
        <v>0</v>
      </c>
      <c r="O32" s="4">
        <v>2286867</v>
      </c>
      <c r="Q32" s="4">
        <v>1515630961322</v>
      </c>
      <c r="S32" s="4">
        <v>1920916710262</v>
      </c>
      <c r="U32" s="4">
        <v>100</v>
      </c>
      <c r="W32" s="4">
        <v>85002291</v>
      </c>
      <c r="Y32" s="4">
        <v>0</v>
      </c>
      <c r="AA32" s="4">
        <v>0</v>
      </c>
      <c r="AC32" s="4">
        <v>2286967</v>
      </c>
      <c r="AE32" s="4">
        <v>849280</v>
      </c>
      <c r="AG32" s="4">
        <v>1515715963613</v>
      </c>
      <c r="AI32" s="4">
        <v>1942200070590</v>
      </c>
      <c r="AK32" s="7">
        <v>4.2509440315355264E-3</v>
      </c>
    </row>
    <row r="33" spans="1:37" x14ac:dyDescent="0.5">
      <c r="A33" s="2" t="s">
        <v>125</v>
      </c>
      <c r="C33" s="2" t="s">
        <v>61</v>
      </c>
      <c r="E33" s="2" t="s">
        <v>61</v>
      </c>
      <c r="G33" s="2" t="s">
        <v>120</v>
      </c>
      <c r="I33" s="2" t="s">
        <v>126</v>
      </c>
      <c r="K33" s="4">
        <v>0</v>
      </c>
      <c r="M33" s="4">
        <v>0</v>
      </c>
      <c r="O33" s="4">
        <v>2005325</v>
      </c>
      <c r="Q33" s="4">
        <v>1278648651322</v>
      </c>
      <c r="S33" s="4">
        <v>1328877381505</v>
      </c>
      <c r="U33" s="4">
        <v>270</v>
      </c>
      <c r="W33" s="4">
        <v>181758040</v>
      </c>
      <c r="Y33" s="4">
        <v>0</v>
      </c>
      <c r="AA33" s="4">
        <v>0</v>
      </c>
      <c r="AC33" s="4">
        <v>2005595</v>
      </c>
      <c r="AE33" s="4">
        <v>652920</v>
      </c>
      <c r="AG33" s="4">
        <v>1278830409362</v>
      </c>
      <c r="AI33" s="4">
        <v>1309442344542</v>
      </c>
      <c r="AK33" s="7">
        <v>2.8660106666970487E-3</v>
      </c>
    </row>
    <row r="34" spans="1:37" x14ac:dyDescent="0.5">
      <c r="A34" s="2" t="s">
        <v>127</v>
      </c>
      <c r="C34" s="2" t="s">
        <v>61</v>
      </c>
      <c r="E34" s="2" t="s">
        <v>61</v>
      </c>
      <c r="G34" s="2" t="s">
        <v>128</v>
      </c>
      <c r="I34" s="2" t="s">
        <v>129</v>
      </c>
      <c r="K34" s="4">
        <v>0</v>
      </c>
      <c r="M34" s="4">
        <v>0</v>
      </c>
      <c r="O34" s="4">
        <v>2173372</v>
      </c>
      <c r="Q34" s="4">
        <v>1418346523633</v>
      </c>
      <c r="S34" s="4">
        <v>1817194578781</v>
      </c>
      <c r="U34" s="4">
        <v>0</v>
      </c>
      <c r="W34" s="4">
        <v>0</v>
      </c>
      <c r="Y34" s="4">
        <v>0</v>
      </c>
      <c r="AA34" s="4">
        <v>0</v>
      </c>
      <c r="AC34" s="4">
        <v>2173372</v>
      </c>
      <c r="AE34" s="4">
        <v>853720</v>
      </c>
      <c r="AG34" s="4">
        <v>1418346523633</v>
      </c>
      <c r="AI34" s="4">
        <v>1855379245108</v>
      </c>
      <c r="AK34" s="7">
        <v>4.0609170227405055E-3</v>
      </c>
    </row>
    <row r="35" spans="1:37" x14ac:dyDescent="0.5">
      <c r="A35" s="2" t="s">
        <v>130</v>
      </c>
      <c r="C35" s="2" t="s">
        <v>61</v>
      </c>
      <c r="E35" s="2" t="s">
        <v>61</v>
      </c>
      <c r="G35" s="2" t="s">
        <v>131</v>
      </c>
      <c r="I35" s="2" t="s">
        <v>132</v>
      </c>
      <c r="K35" s="4">
        <v>0</v>
      </c>
      <c r="M35" s="4">
        <v>0</v>
      </c>
      <c r="O35" s="4">
        <v>408600</v>
      </c>
      <c r="Q35" s="4">
        <v>258920987686</v>
      </c>
      <c r="S35" s="4">
        <v>268059814279</v>
      </c>
      <c r="U35" s="4">
        <v>0</v>
      </c>
      <c r="W35" s="4">
        <v>0</v>
      </c>
      <c r="Y35" s="4">
        <v>0</v>
      </c>
      <c r="AA35" s="4">
        <v>0</v>
      </c>
      <c r="AC35" s="4">
        <v>408600</v>
      </c>
      <c r="AE35" s="4">
        <v>653310</v>
      </c>
      <c r="AG35" s="4">
        <v>258920987686</v>
      </c>
      <c r="AI35" s="4">
        <v>266932121979</v>
      </c>
      <c r="AK35" s="7">
        <v>5.8424130857282939E-4</v>
      </c>
    </row>
    <row r="36" spans="1:37" x14ac:dyDescent="0.5">
      <c r="A36" s="2" t="s">
        <v>133</v>
      </c>
      <c r="C36" s="2" t="s">
        <v>61</v>
      </c>
      <c r="E36" s="2" t="s">
        <v>61</v>
      </c>
      <c r="G36" s="2" t="s">
        <v>131</v>
      </c>
      <c r="I36" s="2" t="s">
        <v>134</v>
      </c>
      <c r="K36" s="4">
        <v>0</v>
      </c>
      <c r="M36" s="4">
        <v>0</v>
      </c>
      <c r="O36" s="4">
        <v>8156800</v>
      </c>
      <c r="Q36" s="4">
        <v>5109615025652</v>
      </c>
      <c r="S36" s="4">
        <v>5236462679208</v>
      </c>
      <c r="U36" s="4">
        <v>73800</v>
      </c>
      <c r="W36" s="4">
        <v>46297271945</v>
      </c>
      <c r="Y36" s="4">
        <v>0</v>
      </c>
      <c r="AA36" s="4">
        <v>0</v>
      </c>
      <c r="AC36" s="4">
        <v>8230600</v>
      </c>
      <c r="AE36" s="4">
        <v>627330</v>
      </c>
      <c r="AG36" s="4">
        <v>5155912297597</v>
      </c>
      <c r="AI36" s="4">
        <v>5163102220035</v>
      </c>
      <c r="AK36" s="7">
        <v>1.1300616707216084E-2</v>
      </c>
    </row>
    <row r="37" spans="1:37" x14ac:dyDescent="0.5">
      <c r="A37" s="2" t="s">
        <v>135</v>
      </c>
      <c r="C37" s="2" t="s">
        <v>61</v>
      </c>
      <c r="E37" s="2" t="s">
        <v>61</v>
      </c>
      <c r="G37" s="2" t="s">
        <v>136</v>
      </c>
      <c r="I37" s="2" t="s">
        <v>137</v>
      </c>
      <c r="K37" s="4">
        <v>20</v>
      </c>
      <c r="M37" s="4">
        <v>20</v>
      </c>
      <c r="O37" s="4">
        <v>1994901</v>
      </c>
      <c r="Q37" s="4">
        <v>1994909125000</v>
      </c>
      <c r="S37" s="4">
        <v>2026906447114</v>
      </c>
      <c r="U37" s="4">
        <v>0</v>
      </c>
      <c r="W37" s="4">
        <v>0</v>
      </c>
      <c r="Y37" s="4">
        <v>0</v>
      </c>
      <c r="AA37" s="4">
        <v>0</v>
      </c>
      <c r="AC37" s="4">
        <v>1994901</v>
      </c>
      <c r="AE37" s="4">
        <v>1017112</v>
      </c>
      <c r="AG37" s="4">
        <v>1994909125000</v>
      </c>
      <c r="AI37" s="4">
        <v>2028959120699</v>
      </c>
      <c r="AK37" s="7">
        <v>4.4408358309578734E-3</v>
      </c>
    </row>
    <row r="38" spans="1:37" x14ac:dyDescent="0.5">
      <c r="A38" s="2" t="s">
        <v>138</v>
      </c>
      <c r="C38" s="2" t="s">
        <v>61</v>
      </c>
      <c r="E38" s="2" t="s">
        <v>61</v>
      </c>
      <c r="G38" s="2" t="s">
        <v>139</v>
      </c>
      <c r="I38" s="2" t="s">
        <v>140</v>
      </c>
      <c r="K38" s="4">
        <v>18</v>
      </c>
      <c r="M38" s="4">
        <v>18</v>
      </c>
      <c r="O38" s="4">
        <v>7301000</v>
      </c>
      <c r="Q38" s="4">
        <v>6784037691622</v>
      </c>
      <c r="S38" s="4">
        <v>6631641427719</v>
      </c>
      <c r="U38" s="4">
        <v>0</v>
      </c>
      <c r="W38" s="4">
        <v>0</v>
      </c>
      <c r="Y38" s="4">
        <v>0</v>
      </c>
      <c r="AA38" s="4">
        <v>0</v>
      </c>
      <c r="AC38" s="4">
        <v>7301000</v>
      </c>
      <c r="AE38" s="4">
        <v>917300</v>
      </c>
      <c r="AG38" s="4">
        <v>6784037691622</v>
      </c>
      <c r="AI38" s="4">
        <v>6696954666333</v>
      </c>
      <c r="AK38" s="7">
        <v>1.4657799626000506E-2</v>
      </c>
    </row>
    <row r="39" spans="1:37" x14ac:dyDescent="0.5">
      <c r="A39" s="2" t="s">
        <v>141</v>
      </c>
      <c r="C39" s="2" t="s">
        <v>61</v>
      </c>
      <c r="E39" s="2" t="s">
        <v>61</v>
      </c>
      <c r="G39" s="2" t="s">
        <v>142</v>
      </c>
      <c r="I39" s="2" t="s">
        <v>143</v>
      </c>
      <c r="K39" s="4">
        <v>18</v>
      </c>
      <c r="M39" s="4">
        <v>18</v>
      </c>
      <c r="O39" s="4">
        <v>4679934</v>
      </c>
      <c r="Q39" s="4">
        <v>4167479950630</v>
      </c>
      <c r="S39" s="4">
        <v>4191501083701</v>
      </c>
      <c r="U39" s="4">
        <v>149152</v>
      </c>
      <c r="W39" s="4">
        <v>127962124470</v>
      </c>
      <c r="Y39" s="4">
        <v>0</v>
      </c>
      <c r="AA39" s="4">
        <v>0</v>
      </c>
      <c r="AC39" s="4">
        <v>4829086</v>
      </c>
      <c r="AE39" s="4">
        <v>901802</v>
      </c>
      <c r="AG39" s="4">
        <v>4295442075100</v>
      </c>
      <c r="AI39" s="4">
        <v>4354713146346</v>
      </c>
      <c r="AK39" s="7">
        <v>9.5312744236928024E-3</v>
      </c>
    </row>
    <row r="40" spans="1:37" x14ac:dyDescent="0.5">
      <c r="A40" s="2" t="s">
        <v>144</v>
      </c>
      <c r="C40" s="2" t="s">
        <v>61</v>
      </c>
      <c r="E40" s="2" t="s">
        <v>61</v>
      </c>
      <c r="G40" s="2" t="s">
        <v>145</v>
      </c>
      <c r="I40" s="2" t="s">
        <v>146</v>
      </c>
      <c r="K40" s="4">
        <v>19</v>
      </c>
      <c r="M40" s="4">
        <v>19</v>
      </c>
      <c r="O40" s="4">
        <v>4061300</v>
      </c>
      <c r="Q40" s="4">
        <v>3490284509897</v>
      </c>
      <c r="S40" s="4">
        <v>3569819457166</v>
      </c>
      <c r="U40" s="4">
        <v>0</v>
      </c>
      <c r="W40" s="4">
        <v>0</v>
      </c>
      <c r="Y40" s="4">
        <v>0</v>
      </c>
      <c r="AA40" s="4">
        <v>0</v>
      </c>
      <c r="AC40" s="4">
        <v>4061300</v>
      </c>
      <c r="AE40" s="4">
        <v>883598</v>
      </c>
      <c r="AG40" s="4">
        <v>3490284509897</v>
      </c>
      <c r="AI40" s="4">
        <v>3588418536424</v>
      </c>
      <c r="AK40" s="7">
        <v>7.8540653926704642E-3</v>
      </c>
    </row>
    <row r="41" spans="1:37" x14ac:dyDescent="0.5">
      <c r="A41" s="2" t="s">
        <v>147</v>
      </c>
      <c r="C41" s="2" t="s">
        <v>61</v>
      </c>
      <c r="E41" s="2" t="s">
        <v>61</v>
      </c>
      <c r="G41" s="2" t="s">
        <v>148</v>
      </c>
      <c r="I41" s="2" t="s">
        <v>149</v>
      </c>
      <c r="K41" s="4">
        <v>18</v>
      </c>
      <c r="M41" s="4">
        <v>18</v>
      </c>
      <c r="O41" s="4">
        <v>3796598</v>
      </c>
      <c r="Q41" s="4">
        <v>3547611605744</v>
      </c>
      <c r="S41" s="4">
        <v>3650300675681</v>
      </c>
      <c r="U41" s="4">
        <v>18949</v>
      </c>
      <c r="W41" s="4">
        <v>18046210941</v>
      </c>
      <c r="Y41" s="4">
        <v>0</v>
      </c>
      <c r="AA41" s="4">
        <v>0</v>
      </c>
      <c r="AC41" s="4">
        <v>3815547</v>
      </c>
      <c r="AE41" s="4">
        <v>968506</v>
      </c>
      <c r="AG41" s="4">
        <v>3565657816685</v>
      </c>
      <c r="AI41" s="4">
        <v>3695239591795</v>
      </c>
      <c r="AK41" s="7">
        <v>8.0878674270992521E-3</v>
      </c>
    </row>
    <row r="42" spans="1:37" x14ac:dyDescent="0.5">
      <c r="A42" s="2" t="s">
        <v>150</v>
      </c>
      <c r="C42" s="2" t="s">
        <v>61</v>
      </c>
      <c r="E42" s="2" t="s">
        <v>61</v>
      </c>
      <c r="G42" s="2" t="s">
        <v>151</v>
      </c>
      <c r="I42" s="2" t="s">
        <v>152</v>
      </c>
      <c r="K42" s="4">
        <v>20</v>
      </c>
      <c r="M42" s="4">
        <v>20</v>
      </c>
      <c r="O42" s="4">
        <v>5179565</v>
      </c>
      <c r="Q42" s="4">
        <v>5018374153132</v>
      </c>
      <c r="S42" s="4">
        <v>5036737722731</v>
      </c>
      <c r="U42" s="4">
        <v>20435</v>
      </c>
      <c r="W42" s="4">
        <v>19306714354</v>
      </c>
      <c r="Y42" s="4">
        <v>0</v>
      </c>
      <c r="AA42" s="4">
        <v>0</v>
      </c>
      <c r="AC42" s="4">
        <v>5200000</v>
      </c>
      <c r="AE42" s="4">
        <v>976361</v>
      </c>
      <c r="AG42" s="4">
        <v>5037680867486</v>
      </c>
      <c r="AI42" s="4">
        <v>5076883812448</v>
      </c>
      <c r="AK42" s="7">
        <v>1.1111908226205103E-2</v>
      </c>
    </row>
    <row r="43" spans="1:37" x14ac:dyDescent="0.5">
      <c r="A43" s="2" t="s">
        <v>153</v>
      </c>
      <c r="C43" s="2" t="s">
        <v>61</v>
      </c>
      <c r="E43" s="2" t="s">
        <v>61</v>
      </c>
      <c r="G43" s="2" t="s">
        <v>151</v>
      </c>
      <c r="I43" s="2" t="s">
        <v>152</v>
      </c>
      <c r="K43" s="4">
        <v>20</v>
      </c>
      <c r="M43" s="4">
        <v>20</v>
      </c>
      <c r="O43" s="4">
        <v>2000000</v>
      </c>
      <c r="Q43" s="4">
        <v>2000008125000</v>
      </c>
      <c r="S43" s="4">
        <v>1933033463450</v>
      </c>
      <c r="U43" s="4">
        <v>0</v>
      </c>
      <c r="W43" s="4">
        <v>0</v>
      </c>
      <c r="Y43" s="4">
        <v>0</v>
      </c>
      <c r="AA43" s="4">
        <v>0</v>
      </c>
      <c r="AC43" s="4">
        <v>2000000</v>
      </c>
      <c r="AE43" s="4">
        <v>971289</v>
      </c>
      <c r="AG43" s="4">
        <v>2000008125000</v>
      </c>
      <c r="AI43" s="4">
        <v>1942504477434</v>
      </c>
      <c r="AK43" s="7">
        <v>4.2516102947471567E-3</v>
      </c>
    </row>
    <row r="44" spans="1:37" x14ac:dyDescent="0.5">
      <c r="A44" s="2" t="s">
        <v>154</v>
      </c>
      <c r="C44" s="2" t="s">
        <v>61</v>
      </c>
      <c r="E44" s="2" t="s">
        <v>61</v>
      </c>
      <c r="G44" s="2" t="s">
        <v>155</v>
      </c>
      <c r="I44" s="2" t="s">
        <v>156</v>
      </c>
      <c r="K44" s="4">
        <v>18</v>
      </c>
      <c r="M44" s="4">
        <v>18</v>
      </c>
      <c r="O44" s="4">
        <v>4560500</v>
      </c>
      <c r="Q44" s="4">
        <v>4023714561815</v>
      </c>
      <c r="S44" s="4">
        <v>4023652397707</v>
      </c>
      <c r="U44" s="4">
        <v>0</v>
      </c>
      <c r="W44" s="4">
        <v>0</v>
      </c>
      <c r="Y44" s="4">
        <v>0</v>
      </c>
      <c r="AA44" s="4">
        <v>0</v>
      </c>
      <c r="AC44" s="4">
        <v>4560500</v>
      </c>
      <c r="AE44" s="4">
        <v>888058</v>
      </c>
      <c r="AG44" s="4">
        <v>4023714561815</v>
      </c>
      <c r="AI44" s="4">
        <v>4049833576663</v>
      </c>
      <c r="AK44" s="7">
        <v>8.8639765450106312E-3</v>
      </c>
    </row>
    <row r="45" spans="1:37" x14ac:dyDescent="0.5">
      <c r="A45" s="2" t="s">
        <v>157</v>
      </c>
      <c r="C45" s="2" t="s">
        <v>61</v>
      </c>
      <c r="E45" s="2" t="s">
        <v>61</v>
      </c>
      <c r="G45" s="2" t="s">
        <v>158</v>
      </c>
      <c r="I45" s="2" t="s">
        <v>159</v>
      </c>
      <c r="K45" s="4">
        <v>18</v>
      </c>
      <c r="M45" s="4">
        <v>18</v>
      </c>
      <c r="O45" s="4">
        <v>2600000</v>
      </c>
      <c r="Q45" s="4">
        <v>2447940514730</v>
      </c>
      <c r="S45" s="4">
        <v>2339930124194</v>
      </c>
      <c r="U45" s="4">
        <v>0</v>
      </c>
      <c r="W45" s="4">
        <v>0</v>
      </c>
      <c r="Y45" s="4">
        <v>0</v>
      </c>
      <c r="AA45" s="4">
        <v>0</v>
      </c>
      <c r="AC45" s="4">
        <v>2600000</v>
      </c>
      <c r="AE45" s="4">
        <v>903779</v>
      </c>
      <c r="AG45" s="4">
        <v>2447940514730</v>
      </c>
      <c r="AI45" s="4">
        <v>2349736105437</v>
      </c>
      <c r="AK45" s="7">
        <v>5.1429287972668131E-3</v>
      </c>
    </row>
    <row r="46" spans="1:37" x14ac:dyDescent="0.5">
      <c r="A46" s="2" t="s">
        <v>160</v>
      </c>
      <c r="C46" s="2" t="s">
        <v>61</v>
      </c>
      <c r="E46" s="2" t="s">
        <v>61</v>
      </c>
      <c r="G46" s="2" t="s">
        <v>161</v>
      </c>
      <c r="I46" s="2" t="s">
        <v>162</v>
      </c>
      <c r="K46" s="4">
        <v>18</v>
      </c>
      <c r="M46" s="4">
        <v>18</v>
      </c>
      <c r="O46" s="4">
        <v>1049399</v>
      </c>
      <c r="Q46" s="4">
        <v>952073168813</v>
      </c>
      <c r="S46" s="4">
        <v>944422502209</v>
      </c>
      <c r="U46" s="4">
        <v>0</v>
      </c>
      <c r="W46" s="4">
        <v>0</v>
      </c>
      <c r="Y46" s="4">
        <v>0</v>
      </c>
      <c r="AA46" s="4">
        <v>0</v>
      </c>
      <c r="AC46" s="4">
        <v>1049399</v>
      </c>
      <c r="AE46" s="4">
        <v>900000</v>
      </c>
      <c r="AG46" s="4">
        <v>952073168813</v>
      </c>
      <c r="AI46" s="4">
        <v>944422502209</v>
      </c>
      <c r="AK46" s="7">
        <v>2.067082202192289E-3</v>
      </c>
    </row>
    <row r="47" spans="1:37" x14ac:dyDescent="0.5">
      <c r="A47" s="2" t="s">
        <v>163</v>
      </c>
      <c r="C47" s="2" t="s">
        <v>61</v>
      </c>
      <c r="E47" s="2" t="s">
        <v>61</v>
      </c>
      <c r="G47" s="2" t="s">
        <v>164</v>
      </c>
      <c r="I47" s="2" t="s">
        <v>165</v>
      </c>
      <c r="K47" s="4">
        <v>18</v>
      </c>
      <c r="M47" s="4">
        <v>18</v>
      </c>
      <c r="O47" s="4">
        <v>5999969</v>
      </c>
      <c r="Q47" s="4">
        <v>5513581306928</v>
      </c>
      <c r="S47" s="4">
        <v>5770000301646</v>
      </c>
      <c r="U47" s="4">
        <v>0</v>
      </c>
      <c r="W47" s="4">
        <v>0</v>
      </c>
      <c r="Y47" s="4">
        <v>0</v>
      </c>
      <c r="AA47" s="4">
        <v>0</v>
      </c>
      <c r="AC47" s="4">
        <v>5999969</v>
      </c>
      <c r="AE47" s="4">
        <v>970011</v>
      </c>
      <c r="AG47" s="4">
        <v>5513581306928</v>
      </c>
      <c r="AI47" s="4">
        <v>5819812167189</v>
      </c>
      <c r="AK47" s="7">
        <v>1.2737974924104761E-2</v>
      </c>
    </row>
    <row r="48" spans="1:37" x14ac:dyDescent="0.5">
      <c r="A48" s="2" t="s">
        <v>166</v>
      </c>
      <c r="C48" s="2" t="s">
        <v>61</v>
      </c>
      <c r="E48" s="2" t="s">
        <v>61</v>
      </c>
      <c r="G48" s="2" t="s">
        <v>167</v>
      </c>
      <c r="I48" s="2" t="s">
        <v>168</v>
      </c>
      <c r="K48" s="4">
        <v>23</v>
      </c>
      <c r="M48" s="4">
        <v>23</v>
      </c>
      <c r="O48" s="4">
        <v>1485000</v>
      </c>
      <c r="Q48" s="4">
        <v>1485000000000</v>
      </c>
      <c r="S48" s="4">
        <v>1427875438740</v>
      </c>
      <c r="U48" s="4">
        <v>5625</v>
      </c>
      <c r="W48" s="4">
        <v>5568515770</v>
      </c>
      <c r="Y48" s="4">
        <v>0</v>
      </c>
      <c r="AA48" s="4">
        <v>0</v>
      </c>
      <c r="AC48" s="4">
        <v>1490625</v>
      </c>
      <c r="AE48" s="4">
        <v>966647</v>
      </c>
      <c r="AG48" s="4">
        <v>1490568515770</v>
      </c>
      <c r="AI48" s="4">
        <v>1440853662223</v>
      </c>
      <c r="AK48" s="7">
        <v>3.153634050627093E-3</v>
      </c>
    </row>
    <row r="49" spans="1:37" x14ac:dyDescent="0.5">
      <c r="A49" s="2" t="s">
        <v>169</v>
      </c>
      <c r="C49" s="2" t="s">
        <v>61</v>
      </c>
      <c r="E49" s="2" t="s">
        <v>61</v>
      </c>
      <c r="G49" s="2" t="s">
        <v>170</v>
      </c>
      <c r="I49" s="2" t="s">
        <v>97</v>
      </c>
      <c r="K49" s="4">
        <v>18</v>
      </c>
      <c r="M49" s="4">
        <v>18</v>
      </c>
      <c r="O49" s="4">
        <v>3000000</v>
      </c>
      <c r="Q49" s="4">
        <v>2946428125000</v>
      </c>
      <c r="S49" s="4">
        <v>2793225091633</v>
      </c>
      <c r="U49" s="4">
        <v>0</v>
      </c>
      <c r="W49" s="4">
        <v>0</v>
      </c>
      <c r="Y49" s="4">
        <v>0</v>
      </c>
      <c r="AA49" s="4">
        <v>0</v>
      </c>
      <c r="AC49" s="4">
        <v>3000000</v>
      </c>
      <c r="AE49" s="4">
        <v>939277</v>
      </c>
      <c r="AG49" s="4">
        <v>2946428125000</v>
      </c>
      <c r="AI49" s="4">
        <v>2817723753873</v>
      </c>
      <c r="AK49" s="7">
        <v>6.1672255888671887E-3</v>
      </c>
    </row>
    <row r="50" spans="1:37" x14ac:dyDescent="0.5">
      <c r="A50" s="2" t="s">
        <v>171</v>
      </c>
      <c r="C50" s="2" t="s">
        <v>61</v>
      </c>
      <c r="E50" s="2" t="s">
        <v>61</v>
      </c>
      <c r="G50" s="2" t="s">
        <v>172</v>
      </c>
      <c r="I50" s="2" t="s">
        <v>173</v>
      </c>
      <c r="K50" s="4">
        <v>18</v>
      </c>
      <c r="M50" s="4">
        <v>18</v>
      </c>
      <c r="O50" s="4">
        <v>2500000</v>
      </c>
      <c r="Q50" s="4">
        <v>2290325689261</v>
      </c>
      <c r="S50" s="4">
        <v>2272286945468</v>
      </c>
      <c r="U50" s="4">
        <v>0</v>
      </c>
      <c r="W50" s="4">
        <v>0</v>
      </c>
      <c r="Y50" s="4">
        <v>0</v>
      </c>
      <c r="AA50" s="4">
        <v>0</v>
      </c>
      <c r="AC50" s="4">
        <v>2500000</v>
      </c>
      <c r="AE50" s="4">
        <v>913750</v>
      </c>
      <c r="AG50" s="4">
        <v>2290325689261</v>
      </c>
      <c r="AI50" s="4">
        <v>2284286480468</v>
      </c>
      <c r="AK50" s="7">
        <v>4.9996774933248403E-3</v>
      </c>
    </row>
    <row r="51" spans="1:37" x14ac:dyDescent="0.5">
      <c r="A51" s="2" t="s">
        <v>174</v>
      </c>
      <c r="C51" s="2" t="s">
        <v>61</v>
      </c>
      <c r="E51" s="2" t="s">
        <v>61</v>
      </c>
      <c r="G51" s="2" t="s">
        <v>175</v>
      </c>
      <c r="I51" s="2" t="s">
        <v>6</v>
      </c>
      <c r="K51" s="4">
        <v>18</v>
      </c>
      <c r="M51" s="4">
        <v>18</v>
      </c>
      <c r="O51" s="4">
        <v>4001100</v>
      </c>
      <c r="Q51" s="4">
        <v>3790228167625</v>
      </c>
      <c r="S51" s="4">
        <v>3974981550445</v>
      </c>
      <c r="U51" s="4">
        <v>0</v>
      </c>
      <c r="W51" s="4">
        <v>0</v>
      </c>
      <c r="Y51" s="4">
        <v>4001100</v>
      </c>
      <c r="AA51" s="4">
        <v>4001100000000</v>
      </c>
      <c r="AC51" s="4">
        <v>0</v>
      </c>
      <c r="AE51" s="4">
        <v>0</v>
      </c>
      <c r="AG51" s="4">
        <v>0</v>
      </c>
      <c r="AI51" s="4">
        <v>0</v>
      </c>
      <c r="AK51" s="7">
        <v>0</v>
      </c>
    </row>
    <row r="52" spans="1:37" x14ac:dyDescent="0.5">
      <c r="A52" s="2" t="s">
        <v>176</v>
      </c>
      <c r="C52" s="2" t="s">
        <v>61</v>
      </c>
      <c r="E52" s="2" t="s">
        <v>61</v>
      </c>
      <c r="G52" s="2" t="s">
        <v>112</v>
      </c>
      <c r="I52" s="2" t="s">
        <v>177</v>
      </c>
      <c r="K52" s="4">
        <v>18</v>
      </c>
      <c r="M52" s="4">
        <v>18</v>
      </c>
      <c r="O52" s="4">
        <v>2549000</v>
      </c>
      <c r="Q52" s="4">
        <v>2185470782175</v>
      </c>
      <c r="S52" s="4">
        <v>2171565810200</v>
      </c>
      <c r="U52" s="4">
        <v>0</v>
      </c>
      <c r="W52" s="4">
        <v>0</v>
      </c>
      <c r="Y52" s="4">
        <v>0</v>
      </c>
      <c r="AA52" s="4">
        <v>0</v>
      </c>
      <c r="AC52" s="4">
        <v>2549000</v>
      </c>
      <c r="AE52" s="4">
        <v>857192</v>
      </c>
      <c r="AG52" s="4">
        <v>2185470782175</v>
      </c>
      <c r="AI52" s="4">
        <v>2184898524228</v>
      </c>
      <c r="AK52" s="7">
        <v>4.7821444771425281E-3</v>
      </c>
    </row>
    <row r="53" spans="1:37" x14ac:dyDescent="0.5">
      <c r="A53" s="2" t="s">
        <v>178</v>
      </c>
      <c r="C53" s="2" t="s">
        <v>61</v>
      </c>
      <c r="E53" s="2" t="s">
        <v>61</v>
      </c>
      <c r="G53" s="2" t="s">
        <v>179</v>
      </c>
      <c r="I53" s="2" t="s">
        <v>180</v>
      </c>
      <c r="K53" s="4">
        <v>18.5</v>
      </c>
      <c r="M53" s="4">
        <v>18.5</v>
      </c>
      <c r="O53" s="4">
        <v>7120295</v>
      </c>
      <c r="Q53" s="4">
        <v>6731070163452</v>
      </c>
      <c r="S53" s="4">
        <v>6611814973455</v>
      </c>
      <c r="U53" s="4">
        <v>0</v>
      </c>
      <c r="W53" s="4">
        <v>0</v>
      </c>
      <c r="Y53" s="4">
        <v>2765000</v>
      </c>
      <c r="AA53" s="4">
        <v>2495668375235</v>
      </c>
      <c r="AC53" s="4">
        <v>4355295</v>
      </c>
      <c r="AE53" s="4">
        <v>935178</v>
      </c>
      <c r="AG53" s="4">
        <v>4117216523688</v>
      </c>
      <c r="AI53" s="4">
        <v>4072818390810</v>
      </c>
      <c r="AK53" s="7">
        <v>8.9142840081776285E-3</v>
      </c>
    </row>
    <row r="54" spans="1:37" x14ac:dyDescent="0.5">
      <c r="A54" s="2" t="s">
        <v>181</v>
      </c>
      <c r="C54" s="2" t="s">
        <v>61</v>
      </c>
      <c r="E54" s="2" t="s">
        <v>61</v>
      </c>
      <c r="G54" s="2" t="s">
        <v>179</v>
      </c>
      <c r="I54" s="2" t="s">
        <v>180</v>
      </c>
      <c r="K54" s="4">
        <v>18.5</v>
      </c>
      <c r="M54" s="4">
        <v>18.5</v>
      </c>
      <c r="O54" s="4">
        <v>9993800</v>
      </c>
      <c r="Q54" s="4">
        <v>9134925245593</v>
      </c>
      <c r="S54" s="4">
        <v>9280115006713</v>
      </c>
      <c r="U54" s="4">
        <v>0</v>
      </c>
      <c r="W54" s="4">
        <v>0</v>
      </c>
      <c r="Y54" s="4">
        <v>0</v>
      </c>
      <c r="AA54" s="4">
        <v>0</v>
      </c>
      <c r="AC54" s="4">
        <v>9993800</v>
      </c>
      <c r="AE54" s="4">
        <v>935178</v>
      </c>
      <c r="AG54" s="4">
        <v>9134925245593</v>
      </c>
      <c r="AI54" s="4">
        <v>9345620086372</v>
      </c>
      <c r="AK54" s="7">
        <v>2.0455002823212304E-2</v>
      </c>
    </row>
    <row r="55" spans="1:37" x14ac:dyDescent="0.5">
      <c r="A55" s="2" t="s">
        <v>182</v>
      </c>
      <c r="C55" s="2" t="s">
        <v>61</v>
      </c>
      <c r="E55" s="2" t="s">
        <v>61</v>
      </c>
      <c r="G55" s="2" t="s">
        <v>183</v>
      </c>
      <c r="I55" s="2" t="s">
        <v>184</v>
      </c>
      <c r="K55" s="4">
        <v>23</v>
      </c>
      <c r="M55" s="4">
        <v>23</v>
      </c>
      <c r="O55" s="4">
        <v>1995000</v>
      </c>
      <c r="Q55" s="4">
        <v>1995000000000</v>
      </c>
      <c r="S55" s="4">
        <v>1931610412740</v>
      </c>
      <c r="U55" s="4">
        <v>0</v>
      </c>
      <c r="W55" s="4">
        <v>0</v>
      </c>
      <c r="Y55" s="4">
        <v>0</v>
      </c>
      <c r="AA55" s="4">
        <v>0</v>
      </c>
      <c r="AC55" s="4">
        <v>1995000</v>
      </c>
      <c r="AE55" s="4">
        <v>973765</v>
      </c>
      <c r="AG55" s="4">
        <v>1995000000000</v>
      </c>
      <c r="AI55" s="4">
        <v>1942586975135</v>
      </c>
      <c r="AK55" s="7">
        <v>4.2517908596204634E-3</v>
      </c>
    </row>
    <row r="56" spans="1:37" x14ac:dyDescent="0.5">
      <c r="A56" s="2" t="s">
        <v>185</v>
      </c>
      <c r="C56" s="2" t="s">
        <v>61</v>
      </c>
      <c r="E56" s="2" t="s">
        <v>61</v>
      </c>
      <c r="G56" s="2" t="s">
        <v>186</v>
      </c>
      <c r="I56" s="2" t="s">
        <v>187</v>
      </c>
      <c r="K56" s="4">
        <v>23</v>
      </c>
      <c r="M56" s="4">
        <v>23</v>
      </c>
      <c r="O56" s="4">
        <v>1480000</v>
      </c>
      <c r="Q56" s="4">
        <v>1365173684062</v>
      </c>
      <c r="S56" s="4">
        <v>1373212733652</v>
      </c>
      <c r="U56" s="4">
        <v>0</v>
      </c>
      <c r="W56" s="4">
        <v>0</v>
      </c>
      <c r="Y56" s="4">
        <v>0</v>
      </c>
      <c r="AA56" s="4">
        <v>0</v>
      </c>
      <c r="AC56" s="4">
        <v>1480000</v>
      </c>
      <c r="AE56" s="4">
        <v>928773</v>
      </c>
      <c r="AG56" s="4">
        <v>1365173684062</v>
      </c>
      <c r="AI56" s="4">
        <v>1374531443950</v>
      </c>
      <c r="AK56" s="7">
        <v>3.0084728789254766E-3</v>
      </c>
    </row>
    <row r="57" spans="1:37" x14ac:dyDescent="0.5">
      <c r="A57" s="2" t="s">
        <v>188</v>
      </c>
      <c r="C57" s="2" t="s">
        <v>61</v>
      </c>
      <c r="E57" s="2" t="s">
        <v>61</v>
      </c>
      <c r="G57" s="2" t="s">
        <v>189</v>
      </c>
      <c r="I57" s="2" t="s">
        <v>190</v>
      </c>
      <c r="K57" s="4">
        <v>23</v>
      </c>
      <c r="M57" s="4">
        <v>23</v>
      </c>
      <c r="O57" s="4">
        <v>1980000</v>
      </c>
      <c r="Q57" s="4">
        <v>1979350362312</v>
      </c>
      <c r="S57" s="4">
        <v>1653311018859</v>
      </c>
      <c r="U57" s="4">
        <v>0</v>
      </c>
      <c r="W57" s="4">
        <v>0</v>
      </c>
      <c r="Y57" s="4">
        <v>0</v>
      </c>
      <c r="AA57" s="4">
        <v>0</v>
      </c>
      <c r="AC57" s="4">
        <v>1980000</v>
      </c>
      <c r="AE57" s="4">
        <v>836912</v>
      </c>
      <c r="AG57" s="4">
        <v>1979350362312</v>
      </c>
      <c r="AI57" s="4">
        <v>1657021734831</v>
      </c>
      <c r="AK57" s="7">
        <v>3.6267667582077119E-3</v>
      </c>
    </row>
    <row r="58" spans="1:37" x14ac:dyDescent="0.5">
      <c r="A58" s="2" t="s">
        <v>191</v>
      </c>
      <c r="C58" s="2" t="s">
        <v>61</v>
      </c>
      <c r="E58" s="2" t="s">
        <v>61</v>
      </c>
      <c r="G58" s="2" t="s">
        <v>192</v>
      </c>
      <c r="I58" s="2" t="s">
        <v>193</v>
      </c>
      <c r="K58" s="4">
        <v>18</v>
      </c>
      <c r="M58" s="4">
        <v>18</v>
      </c>
      <c r="O58" s="4">
        <v>5860800</v>
      </c>
      <c r="Q58" s="4">
        <v>5428309744290</v>
      </c>
      <c r="S58" s="4">
        <v>5260590883403</v>
      </c>
      <c r="U58" s="4">
        <v>263300</v>
      </c>
      <c r="W58" s="4">
        <v>250668893737</v>
      </c>
      <c r="Y58" s="4">
        <v>0</v>
      </c>
      <c r="AA58" s="4">
        <v>0</v>
      </c>
      <c r="AC58" s="4">
        <v>6124100</v>
      </c>
      <c r="AE58" s="4">
        <v>985809</v>
      </c>
      <c r="AG58" s="4">
        <v>5678978638027</v>
      </c>
      <c r="AI58" s="4">
        <v>6036958955675</v>
      </c>
      <c r="AK58" s="7">
        <v>1.3213249772695029E-2</v>
      </c>
    </row>
    <row r="59" spans="1:37" x14ac:dyDescent="0.5">
      <c r="A59" s="2" t="s">
        <v>194</v>
      </c>
      <c r="C59" s="2" t="s">
        <v>61</v>
      </c>
      <c r="E59" s="2" t="s">
        <v>61</v>
      </c>
      <c r="G59" s="2" t="s">
        <v>195</v>
      </c>
      <c r="I59" s="2" t="s">
        <v>196</v>
      </c>
      <c r="K59" s="4">
        <v>18</v>
      </c>
      <c r="M59" s="4">
        <v>18</v>
      </c>
      <c r="O59" s="4">
        <v>195100</v>
      </c>
      <c r="Q59" s="4">
        <v>180357803750</v>
      </c>
      <c r="S59" s="4">
        <v>174422981147</v>
      </c>
      <c r="U59" s="4">
        <v>0</v>
      </c>
      <c r="W59" s="4">
        <v>0</v>
      </c>
      <c r="Y59" s="4">
        <v>0</v>
      </c>
      <c r="AA59" s="4">
        <v>0</v>
      </c>
      <c r="AC59" s="4">
        <v>195100</v>
      </c>
      <c r="AE59" s="4">
        <v>906110</v>
      </c>
      <c r="AG59" s="4">
        <v>180357803750</v>
      </c>
      <c r="AI59" s="4">
        <v>176775210695</v>
      </c>
      <c r="AK59" s="7">
        <v>3.8691252163278265E-4</v>
      </c>
    </row>
    <row r="60" spans="1:37" x14ac:dyDescent="0.5">
      <c r="A60" s="2" t="s">
        <v>197</v>
      </c>
      <c r="C60" s="2" t="s">
        <v>61</v>
      </c>
      <c r="E60" s="2" t="s">
        <v>61</v>
      </c>
      <c r="G60" s="2" t="s">
        <v>198</v>
      </c>
      <c r="I60" s="2" t="s">
        <v>199</v>
      </c>
      <c r="K60" s="4">
        <v>18</v>
      </c>
      <c r="M60" s="4">
        <v>18</v>
      </c>
      <c r="O60" s="4">
        <v>6195000</v>
      </c>
      <c r="Q60" s="4">
        <v>5645238957549</v>
      </c>
      <c r="S60" s="4">
        <v>5375577278308</v>
      </c>
      <c r="U60" s="4">
        <v>0</v>
      </c>
      <c r="W60" s="4">
        <v>0</v>
      </c>
      <c r="Y60" s="4">
        <v>0</v>
      </c>
      <c r="AA60" s="4">
        <v>0</v>
      </c>
      <c r="AC60" s="4">
        <v>6195000</v>
      </c>
      <c r="AE60" s="4">
        <v>907829</v>
      </c>
      <c r="AG60" s="4">
        <v>5645238957549</v>
      </c>
      <c r="AI60" s="4">
        <v>5623782724974</v>
      </c>
      <c r="AK60" s="7">
        <v>1.2308920162956519E-2</v>
      </c>
    </row>
    <row r="61" spans="1:37" x14ac:dyDescent="0.5">
      <c r="A61" s="2" t="s">
        <v>200</v>
      </c>
      <c r="C61" s="2" t="s">
        <v>61</v>
      </c>
      <c r="E61" s="2" t="s">
        <v>61</v>
      </c>
      <c r="G61" s="2" t="s">
        <v>198</v>
      </c>
      <c r="I61" s="2" t="s">
        <v>201</v>
      </c>
      <c r="K61" s="4">
        <v>18</v>
      </c>
      <c r="M61" s="4">
        <v>18</v>
      </c>
      <c r="O61" s="4">
        <v>2773000</v>
      </c>
      <c r="Q61" s="4">
        <v>2442292020000</v>
      </c>
      <c r="S61" s="4">
        <v>2334592513034</v>
      </c>
      <c r="U61" s="4">
        <v>5000</v>
      </c>
      <c r="W61" s="4">
        <v>4334417950</v>
      </c>
      <c r="Y61" s="4">
        <v>0</v>
      </c>
      <c r="AA61" s="4">
        <v>0</v>
      </c>
      <c r="AC61" s="4">
        <v>2778000</v>
      </c>
      <c r="AE61" s="4">
        <v>853288</v>
      </c>
      <c r="AG61" s="4">
        <v>2446626437950</v>
      </c>
      <c r="AI61" s="4">
        <v>2370342209680</v>
      </c>
      <c r="AK61" s="7">
        <v>5.1880299159267305E-3</v>
      </c>
    </row>
    <row r="62" spans="1:37" x14ac:dyDescent="0.5">
      <c r="A62" s="2" t="s">
        <v>202</v>
      </c>
      <c r="C62" s="2" t="s">
        <v>61</v>
      </c>
      <c r="E62" s="2" t="s">
        <v>61</v>
      </c>
      <c r="G62" s="2" t="s">
        <v>203</v>
      </c>
      <c r="I62" s="2" t="s">
        <v>204</v>
      </c>
      <c r="K62" s="4">
        <v>20.5</v>
      </c>
      <c r="M62" s="4">
        <v>20.5</v>
      </c>
      <c r="O62" s="4">
        <v>24796875</v>
      </c>
      <c r="Q62" s="4">
        <v>23675652505803</v>
      </c>
      <c r="S62" s="4">
        <v>21534135598034</v>
      </c>
      <c r="U62" s="4">
        <v>210000</v>
      </c>
      <c r="W62" s="4">
        <v>197469795718</v>
      </c>
      <c r="Y62" s="4">
        <v>0</v>
      </c>
      <c r="AA62" s="4">
        <v>0</v>
      </c>
      <c r="AC62" s="4">
        <v>25006875</v>
      </c>
      <c r="AE62" s="4">
        <v>912390</v>
      </c>
      <c r="AG62" s="4">
        <v>23873122301521</v>
      </c>
      <c r="AI62" s="4">
        <v>22815138560371</v>
      </c>
      <c r="AK62" s="7">
        <v>4.9936089778023156E-2</v>
      </c>
    </row>
    <row r="63" spans="1:37" x14ac:dyDescent="0.5">
      <c r="A63" s="2" t="s">
        <v>205</v>
      </c>
      <c r="C63" s="2" t="s">
        <v>61</v>
      </c>
      <c r="E63" s="2" t="s">
        <v>61</v>
      </c>
      <c r="G63" s="2" t="s">
        <v>203</v>
      </c>
      <c r="I63" s="2" t="s">
        <v>206</v>
      </c>
      <c r="K63" s="4">
        <v>20.5</v>
      </c>
      <c r="M63" s="4">
        <v>20.5</v>
      </c>
      <c r="O63" s="4">
        <v>13980413</v>
      </c>
      <c r="Q63" s="4">
        <v>13113206714367</v>
      </c>
      <c r="S63" s="4">
        <v>11867163214980</v>
      </c>
      <c r="U63" s="4">
        <v>53116</v>
      </c>
      <c r="W63" s="4">
        <v>46506172158</v>
      </c>
      <c r="Y63" s="4">
        <v>0</v>
      </c>
      <c r="AA63" s="4">
        <v>0</v>
      </c>
      <c r="AC63" s="4">
        <v>14033529</v>
      </c>
      <c r="AE63" s="4">
        <v>875380</v>
      </c>
      <c r="AG63" s="4">
        <v>13159712886525</v>
      </c>
      <c r="AI63" s="4">
        <v>12284194585033</v>
      </c>
      <c r="AK63" s="7">
        <v>2.6886737594239655E-2</v>
      </c>
    </row>
    <row r="64" spans="1:37" x14ac:dyDescent="0.5">
      <c r="A64" s="2" t="s">
        <v>207</v>
      </c>
      <c r="C64" s="2" t="s">
        <v>61</v>
      </c>
      <c r="E64" s="2" t="s">
        <v>61</v>
      </c>
      <c r="G64" s="2" t="s">
        <v>208</v>
      </c>
      <c r="I64" s="2" t="s">
        <v>209</v>
      </c>
      <c r="K64" s="4">
        <v>20.5</v>
      </c>
      <c r="M64" s="4">
        <v>20.5</v>
      </c>
      <c r="O64" s="4">
        <v>9913595</v>
      </c>
      <c r="Q64" s="4">
        <v>9300946446664</v>
      </c>
      <c r="S64" s="4">
        <v>9124386921370</v>
      </c>
      <c r="U64" s="4">
        <v>0</v>
      </c>
      <c r="W64" s="4">
        <v>0</v>
      </c>
      <c r="Y64" s="4">
        <v>0</v>
      </c>
      <c r="AA64" s="4">
        <v>0</v>
      </c>
      <c r="AC64" s="4">
        <v>9913595</v>
      </c>
      <c r="AE64" s="4">
        <v>925959</v>
      </c>
      <c r="AG64" s="4">
        <v>9300946446664</v>
      </c>
      <c r="AI64" s="4">
        <v>9179226803782</v>
      </c>
      <c r="AK64" s="7">
        <v>2.009081349883508E-2</v>
      </c>
    </row>
    <row r="65" spans="1:37" x14ac:dyDescent="0.5">
      <c r="A65" s="2" t="s">
        <v>210</v>
      </c>
      <c r="C65" s="2" t="s">
        <v>61</v>
      </c>
      <c r="E65" s="2" t="s">
        <v>61</v>
      </c>
      <c r="G65" s="2" t="s">
        <v>211</v>
      </c>
      <c r="I65" s="2" t="s">
        <v>212</v>
      </c>
      <c r="K65" s="4">
        <v>20.5</v>
      </c>
      <c r="M65" s="4">
        <v>20.5</v>
      </c>
      <c r="O65" s="4">
        <v>2610000</v>
      </c>
      <c r="Q65" s="4">
        <v>2406806125000</v>
      </c>
      <c r="S65" s="4">
        <v>2191106661326</v>
      </c>
      <c r="U65" s="4">
        <v>0</v>
      </c>
      <c r="W65" s="4">
        <v>0</v>
      </c>
      <c r="Y65" s="4">
        <v>0</v>
      </c>
      <c r="AA65" s="4">
        <v>0</v>
      </c>
      <c r="AC65" s="4">
        <v>2610000</v>
      </c>
      <c r="AE65" s="4">
        <v>852990</v>
      </c>
      <c r="AG65" s="4">
        <v>2406806125000</v>
      </c>
      <c r="AI65" s="4">
        <v>2226217630723</v>
      </c>
      <c r="AK65" s="7">
        <v>4.8725806849272101E-3</v>
      </c>
    </row>
    <row r="66" spans="1:37" x14ac:dyDescent="0.5">
      <c r="A66" s="2" t="s">
        <v>213</v>
      </c>
      <c r="C66" s="2" t="s">
        <v>61</v>
      </c>
      <c r="E66" s="2" t="s">
        <v>61</v>
      </c>
      <c r="G66" s="2" t="s">
        <v>214</v>
      </c>
      <c r="I66" s="2" t="s">
        <v>215</v>
      </c>
      <c r="K66" s="4">
        <v>18</v>
      </c>
      <c r="M66" s="4">
        <v>18</v>
      </c>
      <c r="O66" s="4">
        <v>897920</v>
      </c>
      <c r="Q66" s="4">
        <v>835310259538</v>
      </c>
      <c r="S66" s="4">
        <v>820912200579</v>
      </c>
      <c r="U66" s="4">
        <v>118245</v>
      </c>
      <c r="W66" s="4">
        <v>111756150914</v>
      </c>
      <c r="Y66" s="4">
        <v>0</v>
      </c>
      <c r="AA66" s="4">
        <v>0</v>
      </c>
      <c r="AC66" s="4">
        <v>1016165</v>
      </c>
      <c r="AE66" s="4">
        <v>926604</v>
      </c>
      <c r="AG66" s="4">
        <v>947066410452</v>
      </c>
      <c r="AI66" s="4">
        <v>941546067336</v>
      </c>
      <c r="AK66" s="7">
        <v>2.0607864740432493E-3</v>
      </c>
    </row>
    <row r="67" spans="1:37" x14ac:dyDescent="0.5">
      <c r="A67" s="2" t="s">
        <v>216</v>
      </c>
      <c r="C67" s="2" t="s">
        <v>61</v>
      </c>
      <c r="E67" s="2" t="s">
        <v>61</v>
      </c>
      <c r="G67" s="2" t="s">
        <v>217</v>
      </c>
      <c r="I67" s="2" t="s">
        <v>218</v>
      </c>
      <c r="K67" s="4">
        <v>18</v>
      </c>
      <c r="M67" s="4">
        <v>18</v>
      </c>
      <c r="O67" s="4">
        <v>125000</v>
      </c>
      <c r="Q67" s="4">
        <v>112094095949</v>
      </c>
      <c r="S67" s="4">
        <v>112959747640</v>
      </c>
      <c r="U67" s="4">
        <v>0</v>
      </c>
      <c r="W67" s="4">
        <v>0</v>
      </c>
      <c r="Y67" s="4">
        <v>0</v>
      </c>
      <c r="AA67" s="4">
        <v>0</v>
      </c>
      <c r="AC67" s="4">
        <v>125000</v>
      </c>
      <c r="AE67" s="4">
        <v>915901</v>
      </c>
      <c r="AG67" s="4">
        <v>112094095949</v>
      </c>
      <c r="AI67" s="4">
        <v>114483188604</v>
      </c>
      <c r="AK67" s="7">
        <v>2.5057234559748115E-4</v>
      </c>
    </row>
    <row r="68" spans="1:37" x14ac:dyDescent="0.5">
      <c r="A68" s="2" t="s">
        <v>219</v>
      </c>
      <c r="C68" s="2" t="s">
        <v>61</v>
      </c>
      <c r="E68" s="2" t="s">
        <v>61</v>
      </c>
      <c r="G68" s="2" t="s">
        <v>220</v>
      </c>
      <c r="I68" s="2" t="s">
        <v>221</v>
      </c>
      <c r="K68" s="4">
        <v>18</v>
      </c>
      <c r="M68" s="4">
        <v>18</v>
      </c>
      <c r="O68" s="4">
        <v>170000</v>
      </c>
      <c r="Q68" s="4">
        <v>151489970005</v>
      </c>
      <c r="S68" s="4">
        <v>151985330340</v>
      </c>
      <c r="U68" s="4">
        <v>0</v>
      </c>
      <c r="W68" s="4">
        <v>0</v>
      </c>
      <c r="Y68" s="4">
        <v>0</v>
      </c>
      <c r="AA68" s="4">
        <v>0</v>
      </c>
      <c r="AC68" s="4">
        <v>170000</v>
      </c>
      <c r="AE68" s="4">
        <v>906123</v>
      </c>
      <c r="AG68" s="4">
        <v>151489970005</v>
      </c>
      <c r="AI68" s="4">
        <v>154034940914</v>
      </c>
      <c r="AK68" s="7">
        <v>3.371402991080023E-4</v>
      </c>
    </row>
    <row r="69" spans="1:37" x14ac:dyDescent="0.5">
      <c r="A69" s="2" t="s">
        <v>222</v>
      </c>
      <c r="C69" s="2" t="s">
        <v>61</v>
      </c>
      <c r="E69" s="2" t="s">
        <v>61</v>
      </c>
      <c r="G69" s="2" t="s">
        <v>223</v>
      </c>
      <c r="I69" s="2" t="s">
        <v>224</v>
      </c>
      <c r="K69" s="4">
        <v>18</v>
      </c>
      <c r="M69" s="4">
        <v>18</v>
      </c>
      <c r="O69" s="4">
        <v>114488</v>
      </c>
      <c r="Q69" s="4">
        <v>102303392687</v>
      </c>
      <c r="S69" s="4">
        <v>102503889012</v>
      </c>
      <c r="U69" s="4">
        <v>0</v>
      </c>
      <c r="W69" s="4">
        <v>0</v>
      </c>
      <c r="Y69" s="4">
        <v>0</v>
      </c>
      <c r="AA69" s="4">
        <v>0</v>
      </c>
      <c r="AC69" s="4">
        <v>114488</v>
      </c>
      <c r="AE69" s="4">
        <v>907434</v>
      </c>
      <c r="AG69" s="4">
        <v>102303392687</v>
      </c>
      <c r="AI69" s="4">
        <v>103886278042</v>
      </c>
      <c r="AK69" s="7">
        <v>2.2737861062219338E-4</v>
      </c>
    </row>
    <row r="70" spans="1:37" x14ac:dyDescent="0.5">
      <c r="A70" s="2" t="s">
        <v>225</v>
      </c>
      <c r="C70" s="2" t="s">
        <v>61</v>
      </c>
      <c r="E70" s="2" t="s">
        <v>61</v>
      </c>
      <c r="G70" s="2" t="s">
        <v>226</v>
      </c>
      <c r="I70" s="2" t="s">
        <v>227</v>
      </c>
      <c r="K70" s="4">
        <v>17</v>
      </c>
      <c r="M70" s="4">
        <v>17</v>
      </c>
      <c r="O70" s="4">
        <v>337500</v>
      </c>
      <c r="Q70" s="4">
        <v>312531750000</v>
      </c>
      <c r="S70" s="4">
        <v>314357255684</v>
      </c>
      <c r="U70" s="4">
        <v>0</v>
      </c>
      <c r="W70" s="4">
        <v>0</v>
      </c>
      <c r="Y70" s="4">
        <v>337500</v>
      </c>
      <c r="AA70" s="4">
        <v>334711202428</v>
      </c>
      <c r="AC70" s="4">
        <v>0</v>
      </c>
      <c r="AE70" s="4">
        <v>0</v>
      </c>
      <c r="AG70" s="4">
        <v>0</v>
      </c>
      <c r="AI70" s="4">
        <v>0</v>
      </c>
      <c r="AK70" s="7">
        <v>0</v>
      </c>
    </row>
    <row r="71" spans="1:37" x14ac:dyDescent="0.5">
      <c r="A71" s="2" t="s">
        <v>228</v>
      </c>
      <c r="C71" s="2" t="s">
        <v>61</v>
      </c>
      <c r="E71" s="2" t="s">
        <v>61</v>
      </c>
      <c r="G71" s="2" t="s">
        <v>229</v>
      </c>
      <c r="I71" s="2" t="s">
        <v>230</v>
      </c>
      <c r="K71" s="4">
        <v>17</v>
      </c>
      <c r="M71" s="4">
        <v>17</v>
      </c>
      <c r="O71" s="4">
        <v>5965226</v>
      </c>
      <c r="Q71" s="4">
        <v>5546057311405</v>
      </c>
      <c r="S71" s="4">
        <v>5467717087036</v>
      </c>
      <c r="U71" s="4">
        <v>0</v>
      </c>
      <c r="W71" s="4">
        <v>0</v>
      </c>
      <c r="Y71" s="4">
        <v>0</v>
      </c>
      <c r="AA71" s="4">
        <v>0</v>
      </c>
      <c r="AC71" s="4">
        <v>5965226</v>
      </c>
      <c r="AE71" s="4">
        <v>944557</v>
      </c>
      <c r="AG71" s="4">
        <v>5546057311405</v>
      </c>
      <c r="AI71" s="4">
        <v>5634277638162</v>
      </c>
      <c r="AK71" s="7">
        <v>1.2331890653614806E-2</v>
      </c>
    </row>
    <row r="72" spans="1:37" x14ac:dyDescent="0.5">
      <c r="A72" s="2" t="s">
        <v>231</v>
      </c>
      <c r="C72" s="2" t="s">
        <v>61</v>
      </c>
      <c r="E72" s="2" t="s">
        <v>61</v>
      </c>
      <c r="G72" s="2" t="s">
        <v>232</v>
      </c>
      <c r="I72" s="2" t="s">
        <v>233</v>
      </c>
      <c r="K72" s="4">
        <v>23</v>
      </c>
      <c r="M72" s="4">
        <v>23</v>
      </c>
      <c r="O72" s="4">
        <v>2450000</v>
      </c>
      <c r="Q72" s="4">
        <v>2305694875000</v>
      </c>
      <c r="S72" s="4">
        <v>2322086244806</v>
      </c>
      <c r="U72" s="4">
        <v>0</v>
      </c>
      <c r="W72" s="4">
        <v>0</v>
      </c>
      <c r="Y72" s="4">
        <v>0</v>
      </c>
      <c r="AA72" s="4">
        <v>0</v>
      </c>
      <c r="AC72" s="4">
        <v>2450000</v>
      </c>
      <c r="AE72" s="4">
        <v>949175</v>
      </c>
      <c r="AG72" s="4">
        <v>2305694875000</v>
      </c>
      <c r="AI72" s="4">
        <v>2325389032868</v>
      </c>
      <c r="AK72" s="7">
        <v>5.0896397235046477E-3</v>
      </c>
    </row>
    <row r="73" spans="1:37" x14ac:dyDescent="0.5">
      <c r="A73" s="2" t="s">
        <v>234</v>
      </c>
      <c r="C73" s="2" t="s">
        <v>61</v>
      </c>
      <c r="E73" s="2" t="s">
        <v>61</v>
      </c>
      <c r="G73" s="2" t="s">
        <v>235</v>
      </c>
      <c r="I73" s="2" t="s">
        <v>82</v>
      </c>
      <c r="K73" s="4">
        <v>18</v>
      </c>
      <c r="M73" s="4">
        <v>18</v>
      </c>
      <c r="O73" s="4">
        <v>8289315</v>
      </c>
      <c r="Q73" s="4">
        <v>7665431287975</v>
      </c>
      <c r="S73" s="4">
        <v>7819378193447</v>
      </c>
      <c r="U73" s="4">
        <v>0</v>
      </c>
      <c r="W73" s="4">
        <v>0</v>
      </c>
      <c r="Y73" s="4">
        <v>0</v>
      </c>
      <c r="AA73" s="4">
        <v>0</v>
      </c>
      <c r="AC73" s="4">
        <v>8289315</v>
      </c>
      <c r="AE73" s="4">
        <v>950424</v>
      </c>
      <c r="AG73" s="4">
        <v>7665431287975</v>
      </c>
      <c r="AI73" s="4">
        <v>7878059249659</v>
      </c>
      <c r="AK73" s="7">
        <v>1.7242914082094465E-2</v>
      </c>
    </row>
    <row r="74" spans="1:37" x14ac:dyDescent="0.5">
      <c r="A74" s="2" t="s">
        <v>236</v>
      </c>
      <c r="C74" s="2" t="s">
        <v>61</v>
      </c>
      <c r="E74" s="2" t="s">
        <v>61</v>
      </c>
      <c r="G74" s="2" t="s">
        <v>237</v>
      </c>
      <c r="I74" s="2" t="s">
        <v>238</v>
      </c>
      <c r="K74" s="4">
        <v>0</v>
      </c>
      <c r="M74" s="4">
        <v>0</v>
      </c>
      <c r="O74" s="4">
        <v>0</v>
      </c>
      <c r="Q74" s="4">
        <v>0</v>
      </c>
      <c r="S74" s="4">
        <v>0</v>
      </c>
      <c r="U74" s="4">
        <v>1613000</v>
      </c>
      <c r="W74" s="4">
        <v>1000068125000</v>
      </c>
      <c r="Y74" s="4">
        <v>0</v>
      </c>
      <c r="AA74" s="4">
        <v>0</v>
      </c>
      <c r="AC74" s="4">
        <v>1613000</v>
      </c>
      <c r="AE74" s="4">
        <v>620300</v>
      </c>
      <c r="AG74" s="4">
        <v>1000068125000</v>
      </c>
      <c r="AI74" s="4">
        <v>1000505128923</v>
      </c>
      <c r="AK74" s="7">
        <v>2.1898317123549009E-3</v>
      </c>
    </row>
    <row r="75" spans="1:37" x14ac:dyDescent="0.5">
      <c r="A75" s="2" t="s">
        <v>41</v>
      </c>
      <c r="C75" s="2" t="s">
        <v>41</v>
      </c>
      <c r="E75" s="2" t="s">
        <v>41</v>
      </c>
      <c r="G75" s="2" t="s">
        <v>41</v>
      </c>
      <c r="I75" s="2" t="s">
        <v>41</v>
      </c>
      <c r="K75" s="2" t="s">
        <v>41</v>
      </c>
      <c r="M75" s="2" t="s">
        <v>41</v>
      </c>
      <c r="O75" s="2" t="s">
        <v>41</v>
      </c>
      <c r="Q75" s="5">
        <f>SUM(Q9:Q74)</f>
        <v>227296977506523</v>
      </c>
      <c r="S75" s="5">
        <f>SUM(S9:S74)</f>
        <v>228714086208378</v>
      </c>
      <c r="U75" s="2" t="s">
        <v>41</v>
      </c>
      <c r="W75" s="5">
        <f>SUM(W9:W74)</f>
        <v>1847655802172</v>
      </c>
      <c r="Y75" s="2" t="s">
        <v>41</v>
      </c>
      <c r="AA75" s="5">
        <f>SUM(AA9:AA74)</f>
        <v>6832580025183</v>
      </c>
      <c r="AC75" s="2" t="s">
        <v>41</v>
      </c>
      <c r="AE75" s="2" t="s">
        <v>41</v>
      </c>
      <c r="AG75" s="5">
        <f>SUM(AG9:AG74)</f>
        <v>222427233860635</v>
      </c>
      <c r="AI75" s="5">
        <f>SUM(AI9:AI74)</f>
        <v>226984938547459</v>
      </c>
      <c r="AK75" s="8">
        <f>SUM(AK9:AK74)</f>
        <v>0.49680786463655241</v>
      </c>
    </row>
    <row r="76" spans="1:37" ht="22.5" thickTop="1" x14ac:dyDescent="0.5"/>
    <row r="77" spans="1:37" x14ac:dyDescent="0.5">
      <c r="AI77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1"/>
  <sheetViews>
    <sheetView rightToLeft="1" workbookViewId="0">
      <selection activeCell="K47" sqref="K47"/>
    </sheetView>
  </sheetViews>
  <sheetFormatPr defaultRowHeight="21.75" x14ac:dyDescent="0.5"/>
  <cols>
    <col min="1" max="1" width="43" style="2" customWidth="1"/>
    <col min="2" max="2" width="1" style="2" customWidth="1"/>
    <col min="3" max="3" width="18" style="2" customWidth="1"/>
    <col min="4" max="4" width="1" style="2" customWidth="1"/>
    <col min="5" max="5" width="17" style="2" customWidth="1"/>
    <col min="6" max="6" width="1" style="2" customWidth="1"/>
    <col min="7" max="7" width="22" style="2" customWidth="1"/>
    <col min="8" max="8" width="1" style="2" customWidth="1"/>
    <col min="9" max="9" width="17" style="2" customWidth="1"/>
    <col min="10" max="10" width="1" style="2" customWidth="1"/>
    <col min="11" max="11" width="28" style="2" customWidth="1"/>
    <col min="12" max="12" width="1" style="2" customWidth="1"/>
    <col min="13" max="13" width="53.710937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</row>
    <row r="4" spans="1:13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2.5" x14ac:dyDescent="0.5">
      <c r="A6" s="18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2.5" x14ac:dyDescent="0.5">
      <c r="A7" s="18" t="s">
        <v>3</v>
      </c>
      <c r="C7" s="18" t="s">
        <v>7</v>
      </c>
      <c r="E7" s="18" t="s">
        <v>240</v>
      </c>
      <c r="G7" s="18" t="s">
        <v>241</v>
      </c>
      <c r="I7" s="18" t="s">
        <v>242</v>
      </c>
      <c r="K7" s="18" t="s">
        <v>243</v>
      </c>
      <c r="M7" s="18" t="s">
        <v>244</v>
      </c>
    </row>
    <row r="8" spans="1:13" x14ac:dyDescent="0.5">
      <c r="A8" s="2" t="s">
        <v>147</v>
      </c>
      <c r="C8" s="4">
        <v>3815547</v>
      </c>
      <c r="E8" s="4">
        <v>952320</v>
      </c>
      <c r="G8" s="4">
        <v>968506.68799999997</v>
      </c>
      <c r="I8" s="2" t="s">
        <v>245</v>
      </c>
      <c r="K8" s="4">
        <v>3695382787878.3398</v>
      </c>
      <c r="M8" s="2" t="s">
        <v>530</v>
      </c>
    </row>
    <row r="9" spans="1:13" x14ac:dyDescent="0.5">
      <c r="A9" s="2" t="s">
        <v>169</v>
      </c>
      <c r="C9" s="4">
        <v>3000000</v>
      </c>
      <c r="E9" s="4">
        <v>1000000</v>
      </c>
      <c r="G9" s="4">
        <v>939277.6483</v>
      </c>
      <c r="I9" s="2" t="s">
        <v>246</v>
      </c>
      <c r="K9" s="4">
        <v>2817832944900</v>
      </c>
      <c r="M9" s="2" t="s">
        <v>530</v>
      </c>
    </row>
    <row r="10" spans="1:13" x14ac:dyDescent="0.5">
      <c r="A10" s="2" t="s">
        <v>213</v>
      </c>
      <c r="C10" s="4">
        <v>1016165</v>
      </c>
      <c r="E10" s="4">
        <v>943000</v>
      </c>
      <c r="G10" s="4">
        <v>926604</v>
      </c>
      <c r="I10" s="2" t="s">
        <v>247</v>
      </c>
      <c r="K10" s="4">
        <v>941582553660</v>
      </c>
      <c r="M10" s="2" t="s">
        <v>530</v>
      </c>
    </row>
    <row r="11" spans="1:13" x14ac:dyDescent="0.5">
      <c r="A11" s="2" t="s">
        <v>150</v>
      </c>
      <c r="C11" s="4">
        <v>5200000</v>
      </c>
      <c r="E11" s="4">
        <v>944750</v>
      </c>
      <c r="G11" s="4">
        <v>976361.64410000003</v>
      </c>
      <c r="I11" s="2" t="s">
        <v>248</v>
      </c>
      <c r="K11" s="4">
        <v>5077080549320</v>
      </c>
      <c r="M11" s="2" t="s">
        <v>530</v>
      </c>
    </row>
    <row r="12" spans="1:13" x14ac:dyDescent="0.5">
      <c r="A12" s="2" t="s">
        <v>153</v>
      </c>
      <c r="C12" s="4">
        <v>2000000</v>
      </c>
      <c r="E12" s="4">
        <v>1000000</v>
      </c>
      <c r="G12" s="4">
        <v>971289.87620000006</v>
      </c>
      <c r="I12" s="2" t="s">
        <v>249</v>
      </c>
      <c r="K12" s="4">
        <v>1942579752400</v>
      </c>
      <c r="M12" s="2" t="s">
        <v>530</v>
      </c>
    </row>
    <row r="13" spans="1:13" x14ac:dyDescent="0.5">
      <c r="A13" s="2" t="s">
        <v>80</v>
      </c>
      <c r="C13" s="4">
        <v>5000000</v>
      </c>
      <c r="E13" s="4">
        <v>1000000</v>
      </c>
      <c r="G13" s="4">
        <v>955369.36170000001</v>
      </c>
      <c r="I13" s="2" t="s">
        <v>250</v>
      </c>
      <c r="K13" s="4">
        <v>4776846808500</v>
      </c>
      <c r="M13" s="2" t="s">
        <v>530</v>
      </c>
    </row>
    <row r="14" spans="1:13" x14ac:dyDescent="0.5">
      <c r="A14" s="2" t="s">
        <v>216</v>
      </c>
      <c r="C14" s="4">
        <v>125000</v>
      </c>
      <c r="E14" s="4">
        <v>999990</v>
      </c>
      <c r="G14" s="4">
        <v>915901</v>
      </c>
      <c r="I14" s="2" t="s">
        <v>251</v>
      </c>
      <c r="K14" s="4">
        <v>114487625000</v>
      </c>
      <c r="M14" s="2" t="s">
        <v>530</v>
      </c>
    </row>
    <row r="15" spans="1:13" x14ac:dyDescent="0.5">
      <c r="A15" s="2" t="s">
        <v>219</v>
      </c>
      <c r="C15" s="4">
        <v>170000</v>
      </c>
      <c r="E15" s="4">
        <v>940000</v>
      </c>
      <c r="G15" s="4">
        <v>906123</v>
      </c>
      <c r="I15" s="2" t="s">
        <v>252</v>
      </c>
      <c r="K15" s="4">
        <v>154040910000</v>
      </c>
      <c r="M15" s="2" t="s">
        <v>530</v>
      </c>
    </row>
    <row r="16" spans="1:13" x14ac:dyDescent="0.5">
      <c r="A16" s="2" t="s">
        <v>222</v>
      </c>
      <c r="C16" s="4">
        <v>114488</v>
      </c>
      <c r="E16" s="4">
        <v>923150</v>
      </c>
      <c r="G16" s="4">
        <v>907434</v>
      </c>
      <c r="I16" s="2" t="s">
        <v>253</v>
      </c>
      <c r="K16" s="4">
        <v>103890303792</v>
      </c>
      <c r="M16" s="2" t="s">
        <v>530</v>
      </c>
    </row>
    <row r="17" spans="1:13" x14ac:dyDescent="0.5">
      <c r="A17" s="2" t="s">
        <v>138</v>
      </c>
      <c r="C17" s="4">
        <v>7301000</v>
      </c>
      <c r="E17" s="4">
        <v>1000000</v>
      </c>
      <c r="G17" s="4">
        <v>917300.94279999996</v>
      </c>
      <c r="I17" s="2" t="s">
        <v>254</v>
      </c>
      <c r="K17" s="4">
        <v>6697214183382.7998</v>
      </c>
      <c r="M17" s="2" t="s">
        <v>530</v>
      </c>
    </row>
    <row r="18" spans="1:13" x14ac:dyDescent="0.5">
      <c r="A18" s="2" t="s">
        <v>77</v>
      </c>
      <c r="C18" s="4">
        <v>8330000</v>
      </c>
      <c r="E18" s="4">
        <v>1000000</v>
      </c>
      <c r="G18" s="4">
        <v>945690.59939999995</v>
      </c>
      <c r="I18" s="2" t="s">
        <v>255</v>
      </c>
      <c r="K18" s="4">
        <v>7877602693002</v>
      </c>
      <c r="M18" s="2" t="s">
        <v>530</v>
      </c>
    </row>
    <row r="19" spans="1:13" x14ac:dyDescent="0.5">
      <c r="A19" s="2" t="s">
        <v>178</v>
      </c>
      <c r="C19" s="4">
        <v>4355295</v>
      </c>
      <c r="E19" s="4">
        <v>903150</v>
      </c>
      <c r="G19" s="4">
        <v>935178.03469999996</v>
      </c>
      <c r="I19" s="2" t="s">
        <v>256</v>
      </c>
      <c r="K19" s="4">
        <v>4072976218638.7402</v>
      </c>
      <c r="M19" s="2" t="s">
        <v>530</v>
      </c>
    </row>
    <row r="20" spans="1:13" x14ac:dyDescent="0.5">
      <c r="A20" s="2" t="s">
        <v>181</v>
      </c>
      <c r="C20" s="4">
        <v>9993800</v>
      </c>
      <c r="E20" s="4">
        <v>950200</v>
      </c>
      <c r="G20" s="4">
        <v>935178.03469999996</v>
      </c>
      <c r="I20" s="2" t="s">
        <v>257</v>
      </c>
      <c r="K20" s="4">
        <v>9345982243184.8594</v>
      </c>
      <c r="M20" s="2" t="s">
        <v>530</v>
      </c>
    </row>
    <row r="21" spans="1:13" x14ac:dyDescent="0.5">
      <c r="A21" s="2" t="s">
        <v>74</v>
      </c>
      <c r="C21" s="4">
        <v>3205000</v>
      </c>
      <c r="E21" s="4">
        <v>971250</v>
      </c>
      <c r="G21" s="4">
        <v>890962.96299999999</v>
      </c>
      <c r="I21" s="2" t="s">
        <v>254</v>
      </c>
      <c r="K21" s="4">
        <v>2855536296415</v>
      </c>
      <c r="M21" s="2" t="s">
        <v>530</v>
      </c>
    </row>
    <row r="22" spans="1:13" x14ac:dyDescent="0.5">
      <c r="A22" s="2" t="s">
        <v>141</v>
      </c>
      <c r="C22" s="4">
        <v>4829086</v>
      </c>
      <c r="E22" s="4">
        <v>899780</v>
      </c>
      <c r="G22" s="4">
        <v>901802.51459999999</v>
      </c>
      <c r="I22" s="2" t="s">
        <v>239</v>
      </c>
      <c r="K22" s="4">
        <v>4354881898019.6602</v>
      </c>
      <c r="M22" s="2" t="s">
        <v>530</v>
      </c>
    </row>
    <row r="23" spans="1:13" x14ac:dyDescent="0.5">
      <c r="A23" s="2" t="s">
        <v>154</v>
      </c>
      <c r="C23" s="4">
        <v>4560500</v>
      </c>
      <c r="E23" s="4">
        <v>950000</v>
      </c>
      <c r="G23" s="4">
        <v>888058.43960000004</v>
      </c>
      <c r="I23" s="2" t="s">
        <v>258</v>
      </c>
      <c r="K23" s="4">
        <v>4049990513795.7998</v>
      </c>
      <c r="M23" s="2" t="s">
        <v>530</v>
      </c>
    </row>
    <row r="24" spans="1:13" x14ac:dyDescent="0.5">
      <c r="A24" s="2" t="s">
        <v>228</v>
      </c>
      <c r="C24" s="4">
        <v>5965226</v>
      </c>
      <c r="E24" s="4">
        <v>946900</v>
      </c>
      <c r="G24" s="4">
        <v>944557</v>
      </c>
      <c r="I24" s="2" t="s">
        <v>259</v>
      </c>
      <c r="K24" s="4">
        <v>5634495974882</v>
      </c>
      <c r="M24" s="2" t="s">
        <v>530</v>
      </c>
    </row>
    <row r="25" spans="1:13" x14ac:dyDescent="0.5">
      <c r="A25" s="2" t="s">
        <v>234</v>
      </c>
      <c r="C25" s="4">
        <v>8289315</v>
      </c>
      <c r="E25" s="4">
        <v>924720</v>
      </c>
      <c r="G25" s="4">
        <v>950424.07440000004</v>
      </c>
      <c r="I25" s="2" t="s">
        <v>260</v>
      </c>
      <c r="K25" s="4">
        <v>7878364536285.04</v>
      </c>
      <c r="M25" s="2" t="s">
        <v>530</v>
      </c>
    </row>
    <row r="26" spans="1:13" x14ac:dyDescent="0.5">
      <c r="A26" s="2" t="s">
        <v>171</v>
      </c>
      <c r="C26" s="4">
        <v>2500000</v>
      </c>
      <c r="E26" s="4">
        <v>1000051</v>
      </c>
      <c r="G26" s="4">
        <v>913750</v>
      </c>
      <c r="I26" s="2" t="s">
        <v>261</v>
      </c>
      <c r="K26" s="4">
        <v>2284375000000</v>
      </c>
      <c r="M26" s="2" t="s">
        <v>530</v>
      </c>
    </row>
    <row r="27" spans="1:13" x14ac:dyDescent="0.5">
      <c r="A27" s="2" t="s">
        <v>135</v>
      </c>
      <c r="C27" s="4">
        <v>1994901</v>
      </c>
      <c r="E27" s="4">
        <v>1000000</v>
      </c>
      <c r="G27" s="4">
        <v>1017112</v>
      </c>
      <c r="I27" s="2" t="s">
        <v>262</v>
      </c>
      <c r="K27" s="4">
        <v>2029037745912</v>
      </c>
      <c r="M27" s="2" t="s">
        <v>530</v>
      </c>
    </row>
    <row r="28" spans="1:13" x14ac:dyDescent="0.5">
      <c r="A28" s="2" t="s">
        <v>160</v>
      </c>
      <c r="C28" s="4">
        <v>1049399</v>
      </c>
      <c r="E28" s="4">
        <v>1000000</v>
      </c>
      <c r="G28" s="4">
        <v>900000</v>
      </c>
      <c r="I28" s="2" t="s">
        <v>263</v>
      </c>
      <c r="K28" s="4">
        <v>944459100000</v>
      </c>
      <c r="M28" s="2" t="s">
        <v>530</v>
      </c>
    </row>
    <row r="29" spans="1:13" x14ac:dyDescent="0.5">
      <c r="A29" s="2" t="s">
        <v>191</v>
      </c>
      <c r="C29" s="4">
        <v>6124100</v>
      </c>
      <c r="E29" s="4">
        <v>952000</v>
      </c>
      <c r="G29" s="4">
        <v>985809</v>
      </c>
      <c r="I29" s="2" t="s">
        <v>256</v>
      </c>
      <c r="K29" s="4">
        <v>6037192896900</v>
      </c>
      <c r="M29" s="2" t="s">
        <v>530</v>
      </c>
    </row>
    <row r="30" spans="1:13" x14ac:dyDescent="0.5">
      <c r="A30" s="2" t="s">
        <v>194</v>
      </c>
      <c r="C30" s="4">
        <v>195100</v>
      </c>
      <c r="E30" s="4">
        <v>990000</v>
      </c>
      <c r="G30" s="4">
        <v>906110</v>
      </c>
      <c r="I30" s="2" t="s">
        <v>264</v>
      </c>
      <c r="K30" s="4">
        <v>176782061000</v>
      </c>
      <c r="M30" s="2" t="s">
        <v>530</v>
      </c>
    </row>
    <row r="31" spans="1:13" x14ac:dyDescent="0.5">
      <c r="A31" s="2" t="s">
        <v>176</v>
      </c>
      <c r="C31" s="4">
        <v>2549000</v>
      </c>
      <c r="E31" s="4">
        <v>902500</v>
      </c>
      <c r="G31" s="4">
        <v>857192.3077</v>
      </c>
      <c r="I31" s="2" t="s">
        <v>265</v>
      </c>
      <c r="K31" s="4">
        <v>2184983192327.3</v>
      </c>
      <c r="M31" s="2" t="s">
        <v>530</v>
      </c>
    </row>
    <row r="32" spans="1:13" x14ac:dyDescent="0.5">
      <c r="A32" s="2" t="s">
        <v>197</v>
      </c>
      <c r="C32" s="4">
        <v>6195000</v>
      </c>
      <c r="E32" s="4">
        <v>948500</v>
      </c>
      <c r="G32" s="4">
        <v>907829</v>
      </c>
      <c r="I32" s="2" t="s">
        <v>266</v>
      </c>
      <c r="K32" s="4">
        <v>5624000655000</v>
      </c>
      <c r="M32" s="2" t="s">
        <v>530</v>
      </c>
    </row>
    <row r="33" spans="1:13" x14ac:dyDescent="0.5">
      <c r="A33" s="2" t="s">
        <v>200</v>
      </c>
      <c r="C33" s="4">
        <v>2778000</v>
      </c>
      <c r="E33" s="4">
        <v>866850</v>
      </c>
      <c r="G33" s="4">
        <v>853288</v>
      </c>
      <c r="I33" s="2" t="s">
        <v>267</v>
      </c>
      <c r="K33" s="4">
        <v>2370434064000</v>
      </c>
      <c r="M33" s="2" t="s">
        <v>530</v>
      </c>
    </row>
    <row r="34" spans="1:13" x14ac:dyDescent="0.5">
      <c r="A34" s="2" t="s">
        <v>157</v>
      </c>
      <c r="C34" s="4">
        <v>2600000</v>
      </c>
      <c r="E34" s="4">
        <v>1000000</v>
      </c>
      <c r="G34" s="4">
        <v>903779.67740000004</v>
      </c>
      <c r="I34" s="2" t="s">
        <v>268</v>
      </c>
      <c r="K34" s="4">
        <v>2349827161240</v>
      </c>
      <c r="M34" s="2" t="s">
        <v>530</v>
      </c>
    </row>
    <row r="35" spans="1:13" x14ac:dyDescent="0.5">
      <c r="A35" s="2" t="s">
        <v>163</v>
      </c>
      <c r="C35" s="4">
        <v>5999969</v>
      </c>
      <c r="E35" s="4">
        <v>964845</v>
      </c>
      <c r="G35" s="4">
        <v>970011.29399999999</v>
      </c>
      <c r="I35" s="2" t="s">
        <v>269</v>
      </c>
      <c r="K35" s="4">
        <v>5820037693649.8896</v>
      </c>
      <c r="M35" s="2" t="s">
        <v>530</v>
      </c>
    </row>
    <row r="36" spans="1:13" x14ac:dyDescent="0.5">
      <c r="A36" s="2" t="s">
        <v>202</v>
      </c>
      <c r="C36" s="4">
        <v>25006875</v>
      </c>
      <c r="E36" s="4">
        <v>940300</v>
      </c>
      <c r="G36" s="4">
        <v>912390</v>
      </c>
      <c r="I36" s="2" t="s">
        <v>270</v>
      </c>
      <c r="K36" s="4">
        <v>22816022681250</v>
      </c>
      <c r="M36" s="2" t="s">
        <v>530</v>
      </c>
    </row>
    <row r="37" spans="1:13" x14ac:dyDescent="0.5">
      <c r="A37" s="2" t="s">
        <v>205</v>
      </c>
      <c r="C37" s="4">
        <v>14033529</v>
      </c>
      <c r="E37" s="4">
        <v>903200</v>
      </c>
      <c r="G37" s="4">
        <v>875380</v>
      </c>
      <c r="I37" s="2" t="s">
        <v>271</v>
      </c>
      <c r="K37" s="4">
        <v>12284670616020</v>
      </c>
      <c r="M37" s="2" t="s">
        <v>530</v>
      </c>
    </row>
    <row r="38" spans="1:13" x14ac:dyDescent="0.5">
      <c r="A38" s="2" t="s">
        <v>185</v>
      </c>
      <c r="C38" s="4">
        <v>1480000</v>
      </c>
      <c r="E38" s="4">
        <v>922310</v>
      </c>
      <c r="G38" s="4">
        <v>928773.45209999999</v>
      </c>
      <c r="I38" s="2" t="s">
        <v>272</v>
      </c>
      <c r="K38" s="4">
        <v>1374584709108</v>
      </c>
      <c r="M38" s="2" t="s">
        <v>530</v>
      </c>
    </row>
    <row r="39" spans="1:13" x14ac:dyDescent="0.5">
      <c r="A39" s="2" t="s">
        <v>207</v>
      </c>
      <c r="C39" s="4">
        <v>9913595</v>
      </c>
      <c r="E39" s="4">
        <v>949400</v>
      </c>
      <c r="G39" s="4">
        <v>925959</v>
      </c>
      <c r="I39" s="2" t="s">
        <v>273</v>
      </c>
      <c r="K39" s="4">
        <v>9179582512605</v>
      </c>
      <c r="M39" s="2" t="s">
        <v>530</v>
      </c>
    </row>
    <row r="40" spans="1:13" x14ac:dyDescent="0.5">
      <c r="A40" s="2" t="s">
        <v>231</v>
      </c>
      <c r="C40" s="4">
        <v>2450000</v>
      </c>
      <c r="E40" s="4">
        <v>941090</v>
      </c>
      <c r="G40" s="4">
        <v>949175.16130000004</v>
      </c>
      <c r="I40" s="2" t="s">
        <v>274</v>
      </c>
      <c r="K40" s="4">
        <v>2325479145185</v>
      </c>
      <c r="M40" s="2" t="s">
        <v>530</v>
      </c>
    </row>
    <row r="41" spans="1:13" x14ac:dyDescent="0.5">
      <c r="A41" s="2" t="s">
        <v>144</v>
      </c>
      <c r="C41" s="4">
        <v>4061300</v>
      </c>
      <c r="E41" s="4">
        <v>859449</v>
      </c>
      <c r="G41" s="4">
        <v>883598.255</v>
      </c>
      <c r="I41" s="2" t="s">
        <v>275</v>
      </c>
      <c r="K41" s="4">
        <v>3588557593031.5</v>
      </c>
      <c r="M41" s="2" t="s">
        <v>530</v>
      </c>
    </row>
    <row r="42" spans="1:13" x14ac:dyDescent="0.5">
      <c r="A42" s="2" t="s">
        <v>210</v>
      </c>
      <c r="C42" s="4">
        <v>2610000</v>
      </c>
      <c r="E42" s="4">
        <v>884500</v>
      </c>
      <c r="G42" s="4">
        <v>852990</v>
      </c>
      <c r="I42" s="2" t="s">
        <v>276</v>
      </c>
      <c r="K42" s="4">
        <v>2226303900000</v>
      </c>
      <c r="M42" s="2" t="s">
        <v>530</v>
      </c>
    </row>
    <row r="43" spans="1:13" x14ac:dyDescent="0.5">
      <c r="A43" s="2" t="s">
        <v>60</v>
      </c>
      <c r="C43" s="4">
        <v>3211100</v>
      </c>
      <c r="E43" s="4">
        <v>1200880</v>
      </c>
      <c r="G43" s="4">
        <v>1250973.3681000001</v>
      </c>
      <c r="I43" s="2" t="s">
        <v>277</v>
      </c>
      <c r="K43" s="4">
        <v>4017000582305.9102</v>
      </c>
      <c r="M43" s="2" t="s">
        <v>530</v>
      </c>
    </row>
    <row r="44" spans="1:13" x14ac:dyDescent="0.5">
      <c r="A44" s="2" t="s">
        <v>166</v>
      </c>
      <c r="C44" s="4">
        <v>1490625</v>
      </c>
      <c r="E44" s="4">
        <v>999800</v>
      </c>
      <c r="G44" s="4">
        <v>966647.88089999999</v>
      </c>
      <c r="I44" s="2" t="s">
        <v>278</v>
      </c>
      <c r="K44" s="4">
        <v>1440909497466.5601</v>
      </c>
      <c r="M44" s="2" t="s">
        <v>530</v>
      </c>
    </row>
    <row r="45" spans="1:13" x14ac:dyDescent="0.5">
      <c r="A45" s="2" t="s">
        <v>188</v>
      </c>
      <c r="C45" s="4">
        <v>1980000</v>
      </c>
      <c r="E45" s="4">
        <v>920000</v>
      </c>
      <c r="G45" s="4">
        <v>836912.09439999994</v>
      </c>
      <c r="I45" s="2" t="s">
        <v>279</v>
      </c>
      <c r="K45" s="4">
        <v>1657085946912</v>
      </c>
      <c r="M45" s="2" t="s">
        <v>530</v>
      </c>
    </row>
    <row r="46" spans="1:13" x14ac:dyDescent="0.5">
      <c r="A46" s="2" t="s">
        <v>68</v>
      </c>
      <c r="C46" s="4">
        <v>1412900</v>
      </c>
      <c r="E46" s="4">
        <v>3538500</v>
      </c>
      <c r="G46" s="4">
        <v>3494472.4981999998</v>
      </c>
      <c r="I46" s="2" t="s">
        <v>280</v>
      </c>
      <c r="K46" s="4">
        <v>4937340192706.7803</v>
      </c>
      <c r="M46" s="2" t="s">
        <v>530</v>
      </c>
    </row>
    <row r="47" spans="1:13" x14ac:dyDescent="0.5">
      <c r="A47" s="2" t="s">
        <v>64</v>
      </c>
      <c r="C47" s="4">
        <v>43164</v>
      </c>
      <c r="E47" s="4">
        <v>3439800</v>
      </c>
      <c r="G47" s="4">
        <v>3276496.9053000002</v>
      </c>
      <c r="I47" s="2" t="s">
        <v>281</v>
      </c>
      <c r="K47" s="4">
        <v>141426712420.36899</v>
      </c>
      <c r="M47" s="2" t="s">
        <v>530</v>
      </c>
    </row>
    <row r="48" spans="1:13" x14ac:dyDescent="0.5">
      <c r="A48" s="2" t="s">
        <v>67</v>
      </c>
      <c r="C48" s="4">
        <v>388476</v>
      </c>
      <c r="E48" s="4">
        <v>3439800</v>
      </c>
      <c r="G48" s="4">
        <v>3276496.9053000002</v>
      </c>
      <c r="I48" s="2" t="s">
        <v>281</v>
      </c>
      <c r="K48" s="4">
        <v>1272840411783.3201</v>
      </c>
      <c r="M48" s="2" t="s">
        <v>530</v>
      </c>
    </row>
    <row r="49" spans="1:13" x14ac:dyDescent="0.5">
      <c r="A49" s="2" t="s">
        <v>182</v>
      </c>
      <c r="C49" s="4">
        <v>1995000</v>
      </c>
      <c r="E49" s="4">
        <v>1000000</v>
      </c>
      <c r="G49" s="4">
        <v>973765.5405</v>
      </c>
      <c r="I49" s="2" t="s">
        <v>282</v>
      </c>
      <c r="K49" s="4">
        <v>1942662253297.5</v>
      </c>
      <c r="M49" s="2" t="s">
        <v>530</v>
      </c>
    </row>
    <row r="50" spans="1:13" ht="22.5" thickBot="1" x14ac:dyDescent="0.55000000000000004">
      <c r="K50" s="11">
        <f>SUM(K8:K49)</f>
        <v>171416365117177.38</v>
      </c>
    </row>
    <row r="51" spans="1:13" ht="22.5" thickTop="1" x14ac:dyDescent="0.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3"/>
  <sheetViews>
    <sheetView rightToLeft="1" workbookViewId="0">
      <selection activeCell="G58" sqref="G58"/>
    </sheetView>
  </sheetViews>
  <sheetFormatPr defaultRowHeight="21.75" x14ac:dyDescent="0.5"/>
  <cols>
    <col min="1" max="1" width="23.5703125" style="2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2" customWidth="1"/>
    <col min="10" max="10" width="1" style="2" customWidth="1"/>
    <col min="11" max="11" width="24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4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2.5" x14ac:dyDescent="0.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</row>
    <row r="4" spans="1:19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2.5" x14ac:dyDescent="0.5">
      <c r="A6" s="18" t="s">
        <v>284</v>
      </c>
      <c r="C6" s="18" t="s">
        <v>285</v>
      </c>
      <c r="D6" s="18" t="s">
        <v>285</v>
      </c>
      <c r="E6" s="18" t="s">
        <v>285</v>
      </c>
      <c r="F6" s="18" t="s">
        <v>285</v>
      </c>
      <c r="G6" s="18" t="s">
        <v>285</v>
      </c>
      <c r="H6" s="18" t="s">
        <v>285</v>
      </c>
      <c r="I6" s="18" t="s">
        <v>285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2.5" x14ac:dyDescent="0.5">
      <c r="A7" s="18" t="s">
        <v>284</v>
      </c>
      <c r="C7" s="18" t="s">
        <v>286</v>
      </c>
      <c r="E7" s="18" t="s">
        <v>287</v>
      </c>
      <c r="G7" s="18" t="s">
        <v>288</v>
      </c>
      <c r="I7" s="18" t="s">
        <v>58</v>
      </c>
      <c r="K7" s="18" t="s">
        <v>289</v>
      </c>
      <c r="M7" s="18" t="s">
        <v>290</v>
      </c>
      <c r="O7" s="18" t="s">
        <v>291</v>
      </c>
      <c r="Q7" s="18" t="s">
        <v>289</v>
      </c>
      <c r="S7" s="18" t="s">
        <v>283</v>
      </c>
    </row>
    <row r="8" spans="1:19" x14ac:dyDescent="0.5">
      <c r="A8" s="2" t="s">
        <v>292</v>
      </c>
      <c r="C8" s="2" t="s">
        <v>293</v>
      </c>
      <c r="E8" s="2" t="s">
        <v>294</v>
      </c>
      <c r="G8" s="2" t="s">
        <v>295</v>
      </c>
      <c r="I8" s="4">
        <v>0</v>
      </c>
      <c r="K8" s="4">
        <v>78770143060</v>
      </c>
      <c r="L8" s="4"/>
      <c r="M8" s="4">
        <v>492762312929</v>
      </c>
      <c r="N8" s="4"/>
      <c r="O8" s="4">
        <v>570602100000</v>
      </c>
      <c r="P8" s="4"/>
      <c r="Q8" s="4">
        <v>930355989</v>
      </c>
      <c r="S8" s="7">
        <v>2.0362944572653983E-6</v>
      </c>
    </row>
    <row r="9" spans="1:19" x14ac:dyDescent="0.5">
      <c r="A9" s="2" t="s">
        <v>296</v>
      </c>
      <c r="C9" s="2" t="s">
        <v>297</v>
      </c>
      <c r="E9" s="2" t="s">
        <v>294</v>
      </c>
      <c r="G9" s="2" t="s">
        <v>298</v>
      </c>
      <c r="I9" s="4">
        <v>0</v>
      </c>
      <c r="K9" s="4">
        <v>8507462858920</v>
      </c>
      <c r="L9" s="4"/>
      <c r="M9" s="4">
        <v>61960583090999</v>
      </c>
      <c r="N9" s="4"/>
      <c r="O9" s="4">
        <v>68239527648166</v>
      </c>
      <c r="P9" s="4"/>
      <c r="Q9" s="4">
        <v>2228518301753</v>
      </c>
      <c r="S9" s="7">
        <v>4.877616223712117E-3</v>
      </c>
    </row>
    <row r="10" spans="1:19" x14ac:dyDescent="0.5">
      <c r="A10" s="2" t="s">
        <v>299</v>
      </c>
      <c r="C10" s="2" t="s">
        <v>300</v>
      </c>
      <c r="E10" s="2" t="s">
        <v>294</v>
      </c>
      <c r="G10" s="2" t="s">
        <v>301</v>
      </c>
      <c r="I10" s="4">
        <v>0</v>
      </c>
      <c r="K10" s="4">
        <v>572567702598</v>
      </c>
      <c r="L10" s="4"/>
      <c r="M10" s="4">
        <v>1007448379337</v>
      </c>
      <c r="N10" s="4"/>
      <c r="O10" s="4">
        <v>1579659831290</v>
      </c>
      <c r="P10" s="4"/>
      <c r="Q10" s="4">
        <v>356250645</v>
      </c>
      <c r="S10" s="7">
        <v>7.7973509322002439E-7</v>
      </c>
    </row>
    <row r="11" spans="1:19" x14ac:dyDescent="0.5">
      <c r="A11" s="2" t="s">
        <v>302</v>
      </c>
      <c r="C11" s="2" t="s">
        <v>303</v>
      </c>
      <c r="E11" s="2" t="s">
        <v>294</v>
      </c>
      <c r="G11" s="2" t="s">
        <v>304</v>
      </c>
      <c r="I11" s="4">
        <v>0</v>
      </c>
      <c r="K11" s="4">
        <v>21357371</v>
      </c>
      <c r="L11" s="4"/>
      <c r="M11" s="4">
        <v>22493380643060</v>
      </c>
      <c r="N11" s="4"/>
      <c r="O11" s="4">
        <v>22213675332707</v>
      </c>
      <c r="P11" s="4"/>
      <c r="Q11" s="4">
        <v>279726667724</v>
      </c>
      <c r="S11" s="7">
        <v>6.1224506508303985E-4</v>
      </c>
    </row>
    <row r="12" spans="1:19" x14ac:dyDescent="0.5">
      <c r="A12" s="2" t="s">
        <v>299</v>
      </c>
      <c r="C12" s="2" t="s">
        <v>305</v>
      </c>
      <c r="E12" s="2" t="s">
        <v>306</v>
      </c>
      <c r="G12" s="2" t="s">
        <v>307</v>
      </c>
      <c r="I12" s="4">
        <v>0</v>
      </c>
      <c r="K12" s="4">
        <v>330000</v>
      </c>
      <c r="L12" s="4"/>
      <c r="M12" s="4">
        <v>0</v>
      </c>
      <c r="N12" s="4"/>
      <c r="O12" s="4">
        <v>0</v>
      </c>
      <c r="P12" s="4"/>
      <c r="Q12" s="4">
        <v>330000</v>
      </c>
      <c r="S12" s="7">
        <v>7.2227962075018289E-10</v>
      </c>
    </row>
    <row r="13" spans="1:19" x14ac:dyDescent="0.5">
      <c r="A13" s="2" t="s">
        <v>299</v>
      </c>
      <c r="C13" s="2" t="s">
        <v>308</v>
      </c>
      <c r="E13" s="2" t="s">
        <v>309</v>
      </c>
      <c r="G13" s="2" t="s">
        <v>310</v>
      </c>
      <c r="I13" s="4">
        <v>30</v>
      </c>
      <c r="K13" s="4">
        <v>10000000000000</v>
      </c>
      <c r="L13" s="4"/>
      <c r="M13" s="4">
        <v>0</v>
      </c>
      <c r="N13" s="4"/>
      <c r="O13" s="4">
        <v>0</v>
      </c>
      <c r="P13" s="4"/>
      <c r="Q13" s="4">
        <v>10000000000000</v>
      </c>
      <c r="S13" s="7">
        <v>2.1887261234854027E-2</v>
      </c>
    </row>
    <row r="14" spans="1:19" x14ac:dyDescent="0.5">
      <c r="A14" s="2" t="s">
        <v>311</v>
      </c>
      <c r="C14" s="2" t="s">
        <v>312</v>
      </c>
      <c r="E14" s="2" t="s">
        <v>309</v>
      </c>
      <c r="G14" s="2" t="s">
        <v>310</v>
      </c>
      <c r="I14" s="4">
        <v>29</v>
      </c>
      <c r="K14" s="4">
        <v>3900000000000</v>
      </c>
      <c r="L14" s="4"/>
      <c r="M14" s="4">
        <v>0</v>
      </c>
      <c r="N14" s="4"/>
      <c r="O14" s="4">
        <v>0</v>
      </c>
      <c r="P14" s="4"/>
      <c r="Q14" s="4">
        <v>3900000000000</v>
      </c>
      <c r="S14" s="7">
        <v>8.5360318815930706E-3</v>
      </c>
    </row>
    <row r="15" spans="1:19" x14ac:dyDescent="0.5">
      <c r="A15" s="2" t="s">
        <v>313</v>
      </c>
      <c r="C15" s="2" t="s">
        <v>314</v>
      </c>
      <c r="E15" s="2" t="s">
        <v>294</v>
      </c>
      <c r="G15" s="2" t="s">
        <v>315</v>
      </c>
      <c r="I15" s="4">
        <v>0</v>
      </c>
      <c r="K15" s="4">
        <v>957793173633</v>
      </c>
      <c r="L15" s="4"/>
      <c r="M15" s="4">
        <v>9759536166478</v>
      </c>
      <c r="N15" s="4"/>
      <c r="O15" s="4">
        <v>9868803074000</v>
      </c>
      <c r="P15" s="4"/>
      <c r="Q15" s="4">
        <v>848526266111</v>
      </c>
      <c r="S15" s="7">
        <v>1.8571916051006723E-3</v>
      </c>
    </row>
    <row r="16" spans="1:19" x14ac:dyDescent="0.5">
      <c r="A16" s="2" t="s">
        <v>311</v>
      </c>
      <c r="C16" s="2" t="s">
        <v>316</v>
      </c>
      <c r="E16" s="2" t="s">
        <v>309</v>
      </c>
      <c r="G16" s="2" t="s">
        <v>317</v>
      </c>
      <c r="I16" s="4">
        <v>29</v>
      </c>
      <c r="K16" s="4">
        <v>4000000000000</v>
      </c>
      <c r="L16" s="4"/>
      <c r="M16" s="4">
        <v>0</v>
      </c>
      <c r="N16" s="4"/>
      <c r="O16" s="4">
        <v>0</v>
      </c>
      <c r="P16" s="4"/>
      <c r="Q16" s="4">
        <v>4000000000000</v>
      </c>
      <c r="S16" s="7">
        <v>8.7549044939416107E-3</v>
      </c>
    </row>
    <row r="17" spans="1:19" x14ac:dyDescent="0.5">
      <c r="A17" s="2" t="s">
        <v>311</v>
      </c>
      <c r="C17" s="2" t="s">
        <v>318</v>
      </c>
      <c r="E17" s="2" t="s">
        <v>309</v>
      </c>
      <c r="G17" s="2" t="s">
        <v>319</v>
      </c>
      <c r="I17" s="4">
        <v>29</v>
      </c>
      <c r="K17" s="4">
        <v>5000000000000</v>
      </c>
      <c r="L17" s="4"/>
      <c r="M17" s="4">
        <v>0</v>
      </c>
      <c r="N17" s="4"/>
      <c r="O17" s="4">
        <v>0</v>
      </c>
      <c r="P17" s="4"/>
      <c r="Q17" s="4">
        <v>5000000000000</v>
      </c>
      <c r="S17" s="7">
        <v>1.0943630617427013E-2</v>
      </c>
    </row>
    <row r="18" spans="1:19" x14ac:dyDescent="0.5">
      <c r="A18" s="2" t="s">
        <v>311</v>
      </c>
      <c r="C18" s="2" t="s">
        <v>320</v>
      </c>
      <c r="E18" s="2" t="s">
        <v>309</v>
      </c>
      <c r="G18" s="2" t="s">
        <v>321</v>
      </c>
      <c r="I18" s="4">
        <v>29</v>
      </c>
      <c r="K18" s="4">
        <v>5000000000000</v>
      </c>
      <c r="L18" s="4"/>
      <c r="M18" s="4">
        <v>0</v>
      </c>
      <c r="N18" s="4"/>
      <c r="O18" s="4">
        <v>0</v>
      </c>
      <c r="P18" s="4"/>
      <c r="Q18" s="4">
        <v>5000000000000</v>
      </c>
      <c r="S18" s="7">
        <v>1.0943630617427013E-2</v>
      </c>
    </row>
    <row r="19" spans="1:19" x14ac:dyDescent="0.5">
      <c r="A19" s="2" t="s">
        <v>322</v>
      </c>
      <c r="C19" s="2" t="s">
        <v>323</v>
      </c>
      <c r="E19" s="2" t="s">
        <v>294</v>
      </c>
      <c r="G19" s="2" t="s">
        <v>324</v>
      </c>
      <c r="I19" s="4">
        <v>0</v>
      </c>
      <c r="K19" s="4">
        <v>286033853535</v>
      </c>
      <c r="L19" s="4"/>
      <c r="M19" s="4">
        <v>3305753452075</v>
      </c>
      <c r="N19" s="4"/>
      <c r="O19" s="4">
        <v>3591001104000</v>
      </c>
      <c r="P19" s="4"/>
      <c r="Q19" s="4">
        <v>786201610</v>
      </c>
      <c r="S19" s="7">
        <v>1.7207800021332825E-6</v>
      </c>
    </row>
    <row r="20" spans="1:19" x14ac:dyDescent="0.5">
      <c r="A20" s="2" t="s">
        <v>311</v>
      </c>
      <c r="C20" s="2" t="s">
        <v>325</v>
      </c>
      <c r="E20" s="2" t="s">
        <v>309</v>
      </c>
      <c r="G20" s="2" t="s">
        <v>326</v>
      </c>
      <c r="I20" s="4">
        <v>29</v>
      </c>
      <c r="K20" s="4">
        <v>3000000000000</v>
      </c>
      <c r="L20" s="4"/>
      <c r="M20" s="4">
        <v>0</v>
      </c>
      <c r="N20" s="4"/>
      <c r="O20" s="4">
        <v>0</v>
      </c>
      <c r="P20" s="4"/>
      <c r="Q20" s="4">
        <v>3000000000000</v>
      </c>
      <c r="S20" s="7">
        <v>6.5661783704562089E-3</v>
      </c>
    </row>
    <row r="21" spans="1:19" x14ac:dyDescent="0.5">
      <c r="A21" s="2" t="s">
        <v>322</v>
      </c>
      <c r="C21" s="2" t="s">
        <v>327</v>
      </c>
      <c r="E21" s="2" t="s">
        <v>309</v>
      </c>
      <c r="G21" s="2" t="s">
        <v>183</v>
      </c>
      <c r="I21" s="4">
        <v>30</v>
      </c>
      <c r="K21" s="4">
        <v>5000000000000</v>
      </c>
      <c r="L21" s="4"/>
      <c r="M21" s="4">
        <v>0</v>
      </c>
      <c r="N21" s="4"/>
      <c r="O21" s="4">
        <v>0</v>
      </c>
      <c r="P21" s="4"/>
      <c r="Q21" s="4">
        <v>5000000000000</v>
      </c>
      <c r="S21" s="7">
        <v>1.0943630617427013E-2</v>
      </c>
    </row>
    <row r="22" spans="1:19" x14ac:dyDescent="0.5">
      <c r="A22" s="2" t="s">
        <v>313</v>
      </c>
      <c r="C22" s="2" t="s">
        <v>328</v>
      </c>
      <c r="E22" s="2" t="s">
        <v>309</v>
      </c>
      <c r="G22" s="2" t="s">
        <v>329</v>
      </c>
      <c r="I22" s="4">
        <v>30</v>
      </c>
      <c r="K22" s="4">
        <v>18000000000000</v>
      </c>
      <c r="L22" s="4"/>
      <c r="M22" s="4">
        <v>0</v>
      </c>
      <c r="N22" s="4"/>
      <c r="O22" s="4">
        <v>8500000000000</v>
      </c>
      <c r="P22" s="4"/>
      <c r="Q22" s="4">
        <v>9500000000000</v>
      </c>
      <c r="S22" s="7">
        <v>2.0792898173111328E-2</v>
      </c>
    </row>
    <row r="23" spans="1:19" x14ac:dyDescent="0.5">
      <c r="A23" s="2" t="s">
        <v>322</v>
      </c>
      <c r="C23" s="2" t="s">
        <v>330</v>
      </c>
      <c r="E23" s="2" t="s">
        <v>309</v>
      </c>
      <c r="G23" s="2" t="s">
        <v>331</v>
      </c>
      <c r="I23" s="4">
        <v>30</v>
      </c>
      <c r="K23" s="4">
        <v>2500000000000</v>
      </c>
      <c r="L23" s="4"/>
      <c r="M23" s="4">
        <v>0</v>
      </c>
      <c r="N23" s="4"/>
      <c r="O23" s="4">
        <v>0</v>
      </c>
      <c r="P23" s="4"/>
      <c r="Q23" s="4">
        <v>2500000000000</v>
      </c>
      <c r="S23" s="7">
        <v>5.4718153087135067E-3</v>
      </c>
    </row>
    <row r="24" spans="1:19" x14ac:dyDescent="0.5">
      <c r="A24" s="2" t="s">
        <v>332</v>
      </c>
      <c r="C24" s="2" t="s">
        <v>333</v>
      </c>
      <c r="E24" s="2" t="s">
        <v>309</v>
      </c>
      <c r="G24" s="2" t="s">
        <v>331</v>
      </c>
      <c r="I24" s="4">
        <v>30</v>
      </c>
      <c r="K24" s="4">
        <v>2500000000000</v>
      </c>
      <c r="L24" s="4"/>
      <c r="M24" s="4">
        <v>0</v>
      </c>
      <c r="N24" s="4"/>
      <c r="O24" s="4">
        <v>0</v>
      </c>
      <c r="P24" s="4"/>
      <c r="Q24" s="4">
        <v>2500000000000</v>
      </c>
      <c r="S24" s="7">
        <v>5.4718153087135067E-3</v>
      </c>
    </row>
    <row r="25" spans="1:19" x14ac:dyDescent="0.5">
      <c r="A25" s="2" t="s">
        <v>313</v>
      </c>
      <c r="C25" s="2" t="s">
        <v>334</v>
      </c>
      <c r="E25" s="2" t="s">
        <v>309</v>
      </c>
      <c r="G25" s="2" t="s">
        <v>335</v>
      </c>
      <c r="I25" s="4">
        <v>30</v>
      </c>
      <c r="K25" s="4">
        <v>4000000000000</v>
      </c>
      <c r="L25" s="4"/>
      <c r="M25" s="4">
        <v>0</v>
      </c>
      <c r="N25" s="4"/>
      <c r="O25" s="4">
        <v>0</v>
      </c>
      <c r="P25" s="4"/>
      <c r="Q25" s="4">
        <v>4000000000000</v>
      </c>
      <c r="S25" s="7">
        <v>8.7549044939416107E-3</v>
      </c>
    </row>
    <row r="26" spans="1:19" x14ac:dyDescent="0.5">
      <c r="A26" s="2" t="s">
        <v>322</v>
      </c>
      <c r="C26" s="2" t="s">
        <v>336</v>
      </c>
      <c r="E26" s="2" t="s">
        <v>309</v>
      </c>
      <c r="G26" s="2" t="s">
        <v>335</v>
      </c>
      <c r="I26" s="4">
        <v>30</v>
      </c>
      <c r="K26" s="4">
        <v>2000000000000</v>
      </c>
      <c r="L26" s="4"/>
      <c r="M26" s="4">
        <v>0</v>
      </c>
      <c r="N26" s="4"/>
      <c r="O26" s="4">
        <v>0</v>
      </c>
      <c r="P26" s="4"/>
      <c r="Q26" s="4">
        <v>2000000000000</v>
      </c>
      <c r="S26" s="7">
        <v>4.3774522469708053E-3</v>
      </c>
    </row>
    <row r="27" spans="1:19" x14ac:dyDescent="0.5">
      <c r="A27" s="2" t="s">
        <v>299</v>
      </c>
      <c r="C27" s="2" t="s">
        <v>337</v>
      </c>
      <c r="E27" s="2" t="s">
        <v>309</v>
      </c>
      <c r="G27" s="2" t="s">
        <v>335</v>
      </c>
      <c r="I27" s="4">
        <v>30</v>
      </c>
      <c r="K27" s="4">
        <v>11500000000000</v>
      </c>
      <c r="L27" s="4"/>
      <c r="M27" s="4">
        <v>0</v>
      </c>
      <c r="N27" s="4"/>
      <c r="O27" s="4">
        <v>0</v>
      </c>
      <c r="P27" s="4"/>
      <c r="Q27" s="4">
        <v>11500000000000</v>
      </c>
      <c r="S27" s="7">
        <v>2.5170350420082133E-2</v>
      </c>
    </row>
    <row r="28" spans="1:19" x14ac:dyDescent="0.5">
      <c r="A28" s="2" t="s">
        <v>302</v>
      </c>
      <c r="C28" s="2" t="s">
        <v>338</v>
      </c>
      <c r="E28" s="2" t="s">
        <v>309</v>
      </c>
      <c r="G28" s="2" t="s">
        <v>339</v>
      </c>
      <c r="I28" s="4">
        <v>25</v>
      </c>
      <c r="K28" s="4">
        <v>2000000000000</v>
      </c>
      <c r="L28" s="4"/>
      <c r="M28" s="4">
        <v>0</v>
      </c>
      <c r="N28" s="4"/>
      <c r="O28" s="4">
        <v>2000000000000</v>
      </c>
      <c r="P28" s="4"/>
      <c r="Q28" s="4">
        <v>0</v>
      </c>
      <c r="S28" s="7">
        <v>0</v>
      </c>
    </row>
    <row r="29" spans="1:19" x14ac:dyDescent="0.5">
      <c r="A29" s="2" t="s">
        <v>299</v>
      </c>
      <c r="C29" s="2" t="s">
        <v>340</v>
      </c>
      <c r="E29" s="2" t="s">
        <v>309</v>
      </c>
      <c r="G29" s="2" t="s">
        <v>341</v>
      </c>
      <c r="I29" s="4">
        <v>30</v>
      </c>
      <c r="K29" s="4">
        <v>3000000000000</v>
      </c>
      <c r="L29" s="4"/>
      <c r="M29" s="4">
        <v>0</v>
      </c>
      <c r="N29" s="4"/>
      <c r="O29" s="4">
        <v>0</v>
      </c>
      <c r="P29" s="4"/>
      <c r="Q29" s="4">
        <v>3000000000000</v>
      </c>
      <c r="S29" s="7">
        <v>6.5661783704562089E-3</v>
      </c>
    </row>
    <row r="30" spans="1:19" x14ac:dyDescent="0.5">
      <c r="A30" s="2" t="s">
        <v>313</v>
      </c>
      <c r="C30" s="2" t="s">
        <v>342</v>
      </c>
      <c r="E30" s="2" t="s">
        <v>309</v>
      </c>
      <c r="G30" s="2" t="s">
        <v>341</v>
      </c>
      <c r="I30" s="4">
        <v>30</v>
      </c>
      <c r="K30" s="4">
        <v>3000000000000</v>
      </c>
      <c r="L30" s="4"/>
      <c r="M30" s="4">
        <v>0</v>
      </c>
      <c r="N30" s="4"/>
      <c r="O30" s="4">
        <v>0</v>
      </c>
      <c r="P30" s="4"/>
      <c r="Q30" s="4">
        <v>3000000000000</v>
      </c>
      <c r="S30" s="7">
        <v>6.5661783704562089E-3</v>
      </c>
    </row>
    <row r="31" spans="1:19" x14ac:dyDescent="0.5">
      <c r="A31" s="2" t="s">
        <v>343</v>
      </c>
      <c r="C31" s="2" t="s">
        <v>344</v>
      </c>
      <c r="E31" s="2" t="s">
        <v>309</v>
      </c>
      <c r="G31" s="2" t="s">
        <v>345</v>
      </c>
      <c r="I31" s="4">
        <v>25</v>
      </c>
      <c r="K31" s="4">
        <v>3000000000000</v>
      </c>
      <c r="L31" s="4"/>
      <c r="M31" s="4">
        <v>0</v>
      </c>
      <c r="N31" s="4"/>
      <c r="O31" s="4">
        <v>3000000000000</v>
      </c>
      <c r="P31" s="4"/>
      <c r="Q31" s="4">
        <v>0</v>
      </c>
      <c r="S31" s="7">
        <v>0</v>
      </c>
    </row>
    <row r="32" spans="1:19" x14ac:dyDescent="0.5">
      <c r="A32" s="2" t="s">
        <v>302</v>
      </c>
      <c r="C32" s="2" t="s">
        <v>346</v>
      </c>
      <c r="E32" s="2" t="s">
        <v>309</v>
      </c>
      <c r="G32" s="2" t="s">
        <v>347</v>
      </c>
      <c r="I32" s="4">
        <v>25</v>
      </c>
      <c r="K32" s="4">
        <v>3000000000000</v>
      </c>
      <c r="L32" s="4"/>
      <c r="M32" s="4">
        <v>0</v>
      </c>
      <c r="N32" s="4"/>
      <c r="O32" s="4">
        <v>3000000000000</v>
      </c>
      <c r="P32" s="4"/>
      <c r="Q32" s="4">
        <v>0</v>
      </c>
      <c r="S32" s="7">
        <v>0</v>
      </c>
    </row>
    <row r="33" spans="1:19" x14ac:dyDescent="0.5">
      <c r="A33" s="2" t="s">
        <v>348</v>
      </c>
      <c r="C33" s="2" t="s">
        <v>349</v>
      </c>
      <c r="E33" s="2" t="s">
        <v>309</v>
      </c>
      <c r="G33" s="2" t="s">
        <v>350</v>
      </c>
      <c r="I33" s="4">
        <v>25</v>
      </c>
      <c r="K33" s="4">
        <v>4000000000000</v>
      </c>
      <c r="L33" s="4"/>
      <c r="M33" s="4">
        <v>0</v>
      </c>
      <c r="N33" s="4"/>
      <c r="O33" s="4">
        <v>4000000000000</v>
      </c>
      <c r="P33" s="4"/>
      <c r="Q33" s="4">
        <v>0</v>
      </c>
      <c r="S33" s="7">
        <v>0</v>
      </c>
    </row>
    <row r="34" spans="1:19" x14ac:dyDescent="0.5">
      <c r="A34" s="2" t="s">
        <v>351</v>
      </c>
      <c r="C34" s="2" t="s">
        <v>352</v>
      </c>
      <c r="E34" s="2" t="s">
        <v>294</v>
      </c>
      <c r="G34" s="2" t="s">
        <v>353</v>
      </c>
      <c r="I34" s="4">
        <v>0</v>
      </c>
      <c r="K34" s="4">
        <v>842809158</v>
      </c>
      <c r="L34" s="4"/>
      <c r="M34" s="4">
        <v>2884776266254</v>
      </c>
      <c r="N34" s="4"/>
      <c r="O34" s="4">
        <v>2885602004000</v>
      </c>
      <c r="P34" s="4"/>
      <c r="Q34" s="4">
        <v>17071412</v>
      </c>
      <c r="S34" s="7">
        <v>3.7364645409182188E-8</v>
      </c>
    </row>
    <row r="35" spans="1:19" x14ac:dyDescent="0.5">
      <c r="A35" s="2" t="s">
        <v>354</v>
      </c>
      <c r="C35" s="2" t="s">
        <v>355</v>
      </c>
      <c r="E35" s="2" t="s">
        <v>309</v>
      </c>
      <c r="G35" s="2" t="s">
        <v>237</v>
      </c>
      <c r="I35" s="4">
        <v>28</v>
      </c>
      <c r="K35" s="4">
        <v>11000000000000</v>
      </c>
      <c r="L35" s="4"/>
      <c r="M35" s="4">
        <v>0</v>
      </c>
      <c r="N35" s="4"/>
      <c r="O35" s="4">
        <v>11000000000000</v>
      </c>
      <c r="P35" s="4"/>
      <c r="Q35" s="4">
        <v>0</v>
      </c>
      <c r="S35" s="7">
        <v>0</v>
      </c>
    </row>
    <row r="36" spans="1:19" x14ac:dyDescent="0.5">
      <c r="A36" s="2" t="s">
        <v>351</v>
      </c>
      <c r="C36" s="2" t="s">
        <v>356</v>
      </c>
      <c r="E36" s="2" t="s">
        <v>309</v>
      </c>
      <c r="G36" s="2" t="s">
        <v>237</v>
      </c>
      <c r="I36" s="4">
        <v>29</v>
      </c>
      <c r="K36" s="4">
        <v>3000000000000</v>
      </c>
      <c r="L36" s="4"/>
      <c r="M36" s="4">
        <v>0</v>
      </c>
      <c r="N36" s="4"/>
      <c r="O36" s="4">
        <v>2500000000000</v>
      </c>
      <c r="P36" s="4"/>
      <c r="Q36" s="4">
        <v>500000000000</v>
      </c>
      <c r="S36" s="7">
        <v>1.0943630617427013E-3</v>
      </c>
    </row>
    <row r="37" spans="1:19" x14ac:dyDescent="0.5">
      <c r="A37" s="2" t="s">
        <v>299</v>
      </c>
      <c r="C37" s="2" t="s">
        <v>357</v>
      </c>
      <c r="E37" s="2" t="s">
        <v>309</v>
      </c>
      <c r="G37" s="2" t="s">
        <v>358</v>
      </c>
      <c r="I37" s="4">
        <v>30</v>
      </c>
      <c r="K37" s="4">
        <v>5000000000000</v>
      </c>
      <c r="L37" s="4"/>
      <c r="M37" s="4">
        <v>0</v>
      </c>
      <c r="N37" s="4"/>
      <c r="O37" s="4">
        <v>0</v>
      </c>
      <c r="P37" s="4"/>
      <c r="Q37" s="4">
        <v>5000000000000</v>
      </c>
      <c r="S37" s="7">
        <v>1.0943630617427013E-2</v>
      </c>
    </row>
    <row r="38" spans="1:19" x14ac:dyDescent="0.5">
      <c r="A38" s="2" t="s">
        <v>313</v>
      </c>
      <c r="C38" s="2" t="s">
        <v>359</v>
      </c>
      <c r="E38" s="2" t="s">
        <v>309</v>
      </c>
      <c r="G38" s="2" t="s">
        <v>358</v>
      </c>
      <c r="I38" s="4">
        <v>30</v>
      </c>
      <c r="K38" s="4">
        <v>5000000000000</v>
      </c>
      <c r="L38" s="4"/>
      <c r="M38" s="4">
        <v>0</v>
      </c>
      <c r="N38" s="4"/>
      <c r="O38" s="4">
        <v>0</v>
      </c>
      <c r="P38" s="4"/>
      <c r="Q38" s="4">
        <v>5000000000000</v>
      </c>
      <c r="S38" s="7">
        <v>1.0943630617427013E-2</v>
      </c>
    </row>
    <row r="39" spans="1:19" x14ac:dyDescent="0.5">
      <c r="A39" s="2" t="s">
        <v>313</v>
      </c>
      <c r="C39" s="2" t="s">
        <v>360</v>
      </c>
      <c r="E39" s="2" t="s">
        <v>309</v>
      </c>
      <c r="G39" s="2" t="s">
        <v>361</v>
      </c>
      <c r="I39" s="4">
        <v>30</v>
      </c>
      <c r="K39" s="4">
        <v>7000000000000</v>
      </c>
      <c r="L39" s="4"/>
      <c r="M39" s="4">
        <v>0</v>
      </c>
      <c r="N39" s="4"/>
      <c r="O39" s="4">
        <v>0</v>
      </c>
      <c r="P39" s="4"/>
      <c r="Q39" s="4">
        <v>7000000000000</v>
      </c>
      <c r="S39" s="7">
        <v>1.532108286439782E-2</v>
      </c>
    </row>
    <row r="40" spans="1:19" x14ac:dyDescent="0.5">
      <c r="A40" s="2" t="s">
        <v>362</v>
      </c>
      <c r="C40" s="2" t="s">
        <v>363</v>
      </c>
      <c r="E40" s="2" t="s">
        <v>309</v>
      </c>
      <c r="G40" s="2" t="s">
        <v>361</v>
      </c>
      <c r="I40" s="4">
        <v>29</v>
      </c>
      <c r="K40" s="4">
        <v>13000000000000</v>
      </c>
      <c r="L40" s="4"/>
      <c r="M40" s="4">
        <v>0</v>
      </c>
      <c r="N40" s="4"/>
      <c r="O40" s="4">
        <v>0</v>
      </c>
      <c r="P40" s="4"/>
      <c r="Q40" s="4">
        <v>13000000000000</v>
      </c>
      <c r="S40" s="7">
        <v>2.8453439605310236E-2</v>
      </c>
    </row>
    <row r="41" spans="1:19" x14ac:dyDescent="0.5">
      <c r="A41" s="2" t="s">
        <v>364</v>
      </c>
      <c r="C41" s="2" t="s">
        <v>365</v>
      </c>
      <c r="E41" s="2" t="s">
        <v>294</v>
      </c>
      <c r="G41" s="2" t="s">
        <v>366</v>
      </c>
      <c r="I41" s="4">
        <v>0</v>
      </c>
      <c r="K41" s="4">
        <v>1071936602</v>
      </c>
      <c r="L41" s="4"/>
      <c r="M41" s="4">
        <v>247745910107</v>
      </c>
      <c r="N41" s="4"/>
      <c r="O41" s="4">
        <v>247746411637</v>
      </c>
      <c r="P41" s="4"/>
      <c r="Q41" s="4">
        <v>1071435072</v>
      </c>
      <c r="S41" s="7">
        <v>2.3450779317048634E-6</v>
      </c>
    </row>
    <row r="42" spans="1:19" x14ac:dyDescent="0.5">
      <c r="A42" s="2" t="s">
        <v>364</v>
      </c>
      <c r="C42" s="2" t="s">
        <v>367</v>
      </c>
      <c r="E42" s="2" t="s">
        <v>309</v>
      </c>
      <c r="G42" s="2" t="s">
        <v>366</v>
      </c>
      <c r="I42" s="4">
        <v>27</v>
      </c>
      <c r="K42" s="4">
        <v>6500000000000</v>
      </c>
      <c r="L42" s="4"/>
      <c r="M42" s="4">
        <v>0</v>
      </c>
      <c r="N42" s="4"/>
      <c r="O42" s="4">
        <v>0</v>
      </c>
      <c r="P42" s="4"/>
      <c r="Q42" s="4">
        <v>6500000000000</v>
      </c>
      <c r="S42" s="7">
        <v>1.4226719802655118E-2</v>
      </c>
    </row>
    <row r="43" spans="1:19" x14ac:dyDescent="0.5">
      <c r="A43" s="2" t="s">
        <v>368</v>
      </c>
      <c r="C43" s="2" t="s">
        <v>369</v>
      </c>
      <c r="E43" s="2" t="s">
        <v>309</v>
      </c>
      <c r="G43" s="2" t="s">
        <v>366</v>
      </c>
      <c r="I43" s="4">
        <v>27</v>
      </c>
      <c r="K43" s="4">
        <v>1500000000000</v>
      </c>
      <c r="L43" s="4"/>
      <c r="M43" s="4">
        <v>0</v>
      </c>
      <c r="N43" s="4"/>
      <c r="O43" s="4">
        <v>0</v>
      </c>
      <c r="P43" s="4"/>
      <c r="Q43" s="4">
        <v>1500000000000</v>
      </c>
      <c r="S43" s="7">
        <v>3.2830891852281044E-3</v>
      </c>
    </row>
    <row r="44" spans="1:19" x14ac:dyDescent="0.5">
      <c r="A44" s="2" t="s">
        <v>313</v>
      </c>
      <c r="C44" s="2" t="s">
        <v>370</v>
      </c>
      <c r="E44" s="2" t="s">
        <v>309</v>
      </c>
      <c r="G44" s="2" t="s">
        <v>371</v>
      </c>
      <c r="I44" s="4">
        <v>30</v>
      </c>
      <c r="K44" s="4">
        <v>3000000000000</v>
      </c>
      <c r="L44" s="4"/>
      <c r="M44" s="4">
        <v>0</v>
      </c>
      <c r="N44" s="4"/>
      <c r="O44" s="4">
        <v>0</v>
      </c>
      <c r="P44" s="4"/>
      <c r="Q44" s="4">
        <v>3000000000000</v>
      </c>
      <c r="S44" s="7">
        <v>6.5661783704562089E-3</v>
      </c>
    </row>
    <row r="45" spans="1:19" x14ac:dyDescent="0.5">
      <c r="A45" s="2" t="s">
        <v>372</v>
      </c>
      <c r="C45" s="2" t="s">
        <v>373</v>
      </c>
      <c r="E45" s="2" t="s">
        <v>309</v>
      </c>
      <c r="G45" s="2" t="s">
        <v>371</v>
      </c>
      <c r="I45" s="4">
        <v>27</v>
      </c>
      <c r="K45" s="4">
        <v>5000000000000</v>
      </c>
      <c r="L45" s="4"/>
      <c r="M45" s="4">
        <v>0</v>
      </c>
      <c r="N45" s="4"/>
      <c r="O45" s="4">
        <v>0</v>
      </c>
      <c r="P45" s="4"/>
      <c r="Q45" s="4">
        <v>5000000000000</v>
      </c>
      <c r="S45" s="7">
        <v>1.0943630617427013E-2</v>
      </c>
    </row>
    <row r="46" spans="1:19" x14ac:dyDescent="0.5">
      <c r="A46" s="2" t="s">
        <v>313</v>
      </c>
      <c r="C46" s="2" t="s">
        <v>374</v>
      </c>
      <c r="E46" s="2" t="s">
        <v>309</v>
      </c>
      <c r="G46" s="2" t="s">
        <v>375</v>
      </c>
      <c r="I46" s="4">
        <v>30</v>
      </c>
      <c r="K46" s="4">
        <v>3000000000000</v>
      </c>
      <c r="L46" s="4"/>
      <c r="M46" s="4">
        <v>0</v>
      </c>
      <c r="N46" s="4"/>
      <c r="O46" s="4">
        <v>0</v>
      </c>
      <c r="P46" s="4"/>
      <c r="Q46" s="4">
        <v>3000000000000</v>
      </c>
      <c r="S46" s="7">
        <v>6.5661783704562089E-3</v>
      </c>
    </row>
    <row r="47" spans="1:19" x14ac:dyDescent="0.5">
      <c r="A47" s="2" t="s">
        <v>299</v>
      </c>
      <c r="C47" s="2" t="s">
        <v>376</v>
      </c>
      <c r="E47" s="2" t="s">
        <v>309</v>
      </c>
      <c r="G47" s="2" t="s">
        <v>377</v>
      </c>
      <c r="I47" s="4">
        <v>30</v>
      </c>
      <c r="K47" s="4">
        <v>10000000000000</v>
      </c>
      <c r="L47" s="4"/>
      <c r="M47" s="4">
        <v>0</v>
      </c>
      <c r="N47" s="4"/>
      <c r="O47" s="4">
        <v>0</v>
      </c>
      <c r="P47" s="4"/>
      <c r="Q47" s="4">
        <v>10000000000000</v>
      </c>
      <c r="S47" s="7">
        <v>2.1887261234854027E-2</v>
      </c>
    </row>
    <row r="48" spans="1:19" x14ac:dyDescent="0.5">
      <c r="A48" s="2" t="s">
        <v>343</v>
      </c>
      <c r="C48" s="2" t="s">
        <v>378</v>
      </c>
      <c r="E48" s="2" t="s">
        <v>309</v>
      </c>
      <c r="G48" s="2" t="s">
        <v>379</v>
      </c>
      <c r="I48" s="4">
        <v>28</v>
      </c>
      <c r="K48" s="4">
        <v>0</v>
      </c>
      <c r="L48" s="4"/>
      <c r="M48" s="4">
        <v>3000000000000</v>
      </c>
      <c r="N48" s="4"/>
      <c r="O48" s="4">
        <v>0</v>
      </c>
      <c r="P48" s="4"/>
      <c r="Q48" s="4">
        <v>3000000000000</v>
      </c>
      <c r="S48" s="7">
        <v>6.5661783704562089E-3</v>
      </c>
    </row>
    <row r="49" spans="1:19" x14ac:dyDescent="0.5">
      <c r="A49" s="2" t="s">
        <v>354</v>
      </c>
      <c r="C49" s="2" t="s">
        <v>380</v>
      </c>
      <c r="E49" s="2" t="s">
        <v>309</v>
      </c>
      <c r="G49" s="2" t="s">
        <v>379</v>
      </c>
      <c r="I49" s="4">
        <v>30</v>
      </c>
      <c r="K49" s="4">
        <v>0</v>
      </c>
      <c r="L49" s="4"/>
      <c r="M49" s="4">
        <v>14000000000000</v>
      </c>
      <c r="N49" s="4"/>
      <c r="O49" s="4">
        <v>0</v>
      </c>
      <c r="P49" s="4"/>
      <c r="Q49" s="4">
        <v>14000000000000</v>
      </c>
      <c r="S49" s="7">
        <v>3.0642165728795641E-2</v>
      </c>
    </row>
    <row r="50" spans="1:19" x14ac:dyDescent="0.5">
      <c r="A50" s="2" t="s">
        <v>381</v>
      </c>
      <c r="C50" s="2" t="s">
        <v>382</v>
      </c>
      <c r="E50" s="2" t="s">
        <v>309</v>
      </c>
      <c r="G50" s="2" t="s">
        <v>383</v>
      </c>
      <c r="I50" s="4">
        <v>28</v>
      </c>
      <c r="K50" s="4">
        <v>0</v>
      </c>
      <c r="L50" s="4"/>
      <c r="M50" s="4">
        <v>5000000000000</v>
      </c>
      <c r="N50" s="4"/>
      <c r="O50" s="4">
        <v>0</v>
      </c>
      <c r="P50" s="4"/>
      <c r="Q50" s="4">
        <v>5000000000000</v>
      </c>
      <c r="S50" s="7">
        <v>1.0943630617427013E-2</v>
      </c>
    </row>
    <row r="51" spans="1:19" x14ac:dyDescent="0.5">
      <c r="A51" s="2" t="s">
        <v>381</v>
      </c>
      <c r="C51" s="2" t="s">
        <v>384</v>
      </c>
      <c r="E51" s="2" t="s">
        <v>309</v>
      </c>
      <c r="G51" s="2" t="s">
        <v>383</v>
      </c>
      <c r="I51" s="4">
        <v>28</v>
      </c>
      <c r="K51" s="4">
        <v>0</v>
      </c>
      <c r="L51" s="4"/>
      <c r="M51" s="4">
        <v>4000000000000</v>
      </c>
      <c r="N51" s="4"/>
      <c r="O51" s="4">
        <v>0</v>
      </c>
      <c r="P51" s="4"/>
      <c r="Q51" s="4">
        <v>4000000000000</v>
      </c>
      <c r="S51" s="7">
        <v>8.7549044939416107E-3</v>
      </c>
    </row>
    <row r="52" spans="1:19" x14ac:dyDescent="0.5">
      <c r="A52" s="2" t="s">
        <v>381</v>
      </c>
      <c r="C52" s="2" t="s">
        <v>385</v>
      </c>
      <c r="E52" s="2" t="s">
        <v>309</v>
      </c>
      <c r="G52" s="2" t="s">
        <v>383</v>
      </c>
      <c r="I52" s="4">
        <v>28</v>
      </c>
      <c r="K52" s="4">
        <v>0</v>
      </c>
      <c r="L52" s="4"/>
      <c r="M52" s="4">
        <v>3000000000000</v>
      </c>
      <c r="N52" s="4"/>
      <c r="O52" s="4">
        <v>0</v>
      </c>
      <c r="P52" s="4"/>
      <c r="Q52" s="4">
        <v>3000000000000</v>
      </c>
      <c r="S52" s="7">
        <v>6.5661783704562089E-3</v>
      </c>
    </row>
    <row r="53" spans="1:19" x14ac:dyDescent="0.5">
      <c r="A53" s="2" t="s">
        <v>381</v>
      </c>
      <c r="C53" s="2" t="s">
        <v>386</v>
      </c>
      <c r="E53" s="2" t="s">
        <v>309</v>
      </c>
      <c r="G53" s="2" t="s">
        <v>383</v>
      </c>
      <c r="I53" s="4">
        <v>28</v>
      </c>
      <c r="K53" s="4">
        <v>0</v>
      </c>
      <c r="L53" s="4"/>
      <c r="M53" s="4">
        <v>2000000000000</v>
      </c>
      <c r="N53" s="4"/>
      <c r="O53" s="4">
        <v>0</v>
      </c>
      <c r="P53" s="4"/>
      <c r="Q53" s="4">
        <v>2000000000000</v>
      </c>
      <c r="S53" s="7">
        <v>4.3774522469708053E-3</v>
      </c>
    </row>
    <row r="54" spans="1:19" x14ac:dyDescent="0.5">
      <c r="A54" s="2" t="s">
        <v>354</v>
      </c>
      <c r="C54" s="2" t="s">
        <v>387</v>
      </c>
      <c r="E54" s="2" t="s">
        <v>309</v>
      </c>
      <c r="G54" s="2" t="s">
        <v>388</v>
      </c>
      <c r="I54" s="4">
        <v>30</v>
      </c>
      <c r="K54" s="4">
        <v>0</v>
      </c>
      <c r="L54" s="4"/>
      <c r="M54" s="4">
        <v>6000000000000</v>
      </c>
      <c r="N54" s="4"/>
      <c r="O54" s="4">
        <v>0</v>
      </c>
      <c r="P54" s="4"/>
      <c r="Q54" s="4">
        <v>6000000000000</v>
      </c>
      <c r="S54" s="7">
        <v>1.3132356740912418E-2</v>
      </c>
    </row>
    <row r="55" spans="1:19" x14ac:dyDescent="0.5">
      <c r="A55" s="2" t="s">
        <v>389</v>
      </c>
      <c r="C55" s="2" t="s">
        <v>390</v>
      </c>
      <c r="E55" s="2" t="s">
        <v>309</v>
      </c>
      <c r="G55" s="2" t="s">
        <v>388</v>
      </c>
      <c r="I55" s="4">
        <v>28</v>
      </c>
      <c r="K55" s="4">
        <v>0</v>
      </c>
      <c r="L55" s="4"/>
      <c r="M55" s="4">
        <v>2000000000000</v>
      </c>
      <c r="N55" s="4"/>
      <c r="O55" s="4">
        <v>0</v>
      </c>
      <c r="P55" s="4"/>
      <c r="Q55" s="4">
        <v>2000000000000</v>
      </c>
      <c r="S55" s="7">
        <v>4.3774522469708053E-3</v>
      </c>
    </row>
    <row r="56" spans="1:19" x14ac:dyDescent="0.5">
      <c r="A56" s="2" t="s">
        <v>391</v>
      </c>
      <c r="C56" s="2" t="s">
        <v>392</v>
      </c>
      <c r="E56" s="2" t="s">
        <v>309</v>
      </c>
      <c r="G56" s="2" t="s">
        <v>388</v>
      </c>
      <c r="I56" s="4">
        <v>28</v>
      </c>
      <c r="K56" s="4">
        <v>0</v>
      </c>
      <c r="L56" s="4"/>
      <c r="M56" s="4">
        <v>1000000000000</v>
      </c>
      <c r="N56" s="4"/>
      <c r="O56" s="4">
        <v>0</v>
      </c>
      <c r="P56" s="4"/>
      <c r="Q56" s="4">
        <v>1000000000000</v>
      </c>
      <c r="S56" s="7">
        <v>2.1887261234854027E-3</v>
      </c>
    </row>
    <row r="57" spans="1:19" x14ac:dyDescent="0.5">
      <c r="A57" s="2" t="s">
        <v>322</v>
      </c>
      <c r="C57" s="2" t="s">
        <v>393</v>
      </c>
      <c r="E57" s="2" t="s">
        <v>309</v>
      </c>
      <c r="G57" s="2" t="s">
        <v>388</v>
      </c>
      <c r="I57" s="4">
        <v>29.5</v>
      </c>
      <c r="K57" s="4">
        <v>0</v>
      </c>
      <c r="L57" s="4"/>
      <c r="M57" s="4">
        <v>1000000000000</v>
      </c>
      <c r="N57" s="4"/>
      <c r="O57" s="4">
        <v>0</v>
      </c>
      <c r="P57" s="4"/>
      <c r="Q57" s="4">
        <v>1000000000000</v>
      </c>
      <c r="S57" s="7">
        <v>2.1887261234854027E-3</v>
      </c>
    </row>
    <row r="58" spans="1:19" x14ac:dyDescent="0.5">
      <c r="A58" s="2" t="s">
        <v>354</v>
      </c>
      <c r="C58" s="2" t="s">
        <v>394</v>
      </c>
      <c r="E58" s="2" t="s">
        <v>309</v>
      </c>
      <c r="G58" s="2" t="s">
        <v>395</v>
      </c>
      <c r="I58" s="4">
        <v>30</v>
      </c>
      <c r="K58" s="4">
        <v>0</v>
      </c>
      <c r="L58" s="4"/>
      <c r="M58" s="4">
        <v>2000000000000</v>
      </c>
      <c r="N58" s="4"/>
      <c r="O58" s="4">
        <v>0</v>
      </c>
      <c r="P58" s="4"/>
      <c r="Q58" s="4">
        <v>2000000000000</v>
      </c>
      <c r="S58" s="7">
        <v>4.3774522469708053E-3</v>
      </c>
    </row>
    <row r="59" spans="1:19" x14ac:dyDescent="0.5">
      <c r="A59" s="2" t="s">
        <v>332</v>
      </c>
      <c r="C59" s="2" t="s">
        <v>396</v>
      </c>
      <c r="E59" s="2" t="s">
        <v>309</v>
      </c>
      <c r="G59" s="2" t="s">
        <v>397</v>
      </c>
      <c r="I59" s="4">
        <v>30</v>
      </c>
      <c r="K59" s="4">
        <v>0</v>
      </c>
      <c r="L59" s="4"/>
      <c r="M59" s="4">
        <v>2000000000000</v>
      </c>
      <c r="N59" s="4"/>
      <c r="O59" s="4">
        <v>0</v>
      </c>
      <c r="P59" s="4"/>
      <c r="Q59" s="4">
        <v>2000000000000</v>
      </c>
      <c r="S59" s="7">
        <v>4.3774522469708053E-3</v>
      </c>
    </row>
    <row r="60" spans="1:19" x14ac:dyDescent="0.5">
      <c r="A60" s="2" t="s">
        <v>391</v>
      </c>
      <c r="C60" s="2" t="s">
        <v>398</v>
      </c>
      <c r="E60" s="2" t="s">
        <v>309</v>
      </c>
      <c r="G60" s="2" t="s">
        <v>6</v>
      </c>
      <c r="I60" s="4">
        <v>28</v>
      </c>
      <c r="K60" s="4">
        <v>0</v>
      </c>
      <c r="L60" s="4"/>
      <c r="M60" s="4">
        <v>2000000000000</v>
      </c>
      <c r="N60" s="4"/>
      <c r="O60" s="4">
        <v>0</v>
      </c>
      <c r="P60" s="4"/>
      <c r="Q60" s="4">
        <v>2000000000000</v>
      </c>
      <c r="S60" s="7">
        <v>4.3774522469708053E-3</v>
      </c>
    </row>
    <row r="61" spans="1:19" x14ac:dyDescent="0.5">
      <c r="A61" s="2" t="s">
        <v>41</v>
      </c>
      <c r="C61" s="2" t="s">
        <v>41</v>
      </c>
      <c r="E61" s="2" t="s">
        <v>41</v>
      </c>
      <c r="G61" s="2" t="s">
        <v>41</v>
      </c>
      <c r="I61" s="2" t="s">
        <v>41</v>
      </c>
      <c r="K61" s="5">
        <f>SUM(K8:K60)</f>
        <v>177804564164877</v>
      </c>
      <c r="M61" s="5">
        <f>SUM(M8:M60)</f>
        <v>149151986221239</v>
      </c>
      <c r="O61" s="5">
        <f>SUM(O8:O60)</f>
        <v>143196617505800</v>
      </c>
      <c r="Q61" s="5">
        <f>SUM(Q8:Q60)</f>
        <v>183759932880316</v>
      </c>
      <c r="S61" s="8">
        <f>SUM(S8:S60)</f>
        <v>0.40220016554507176</v>
      </c>
    </row>
    <row r="62" spans="1:19" ht="22.5" thickTop="1" x14ac:dyDescent="0.5"/>
    <row r="63" spans="1:19" x14ac:dyDescent="0.5">
      <c r="Q63" s="4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6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E19" sqref="E19"/>
    </sheetView>
  </sheetViews>
  <sheetFormatPr defaultRowHeight="21.75" x14ac:dyDescent="0.5"/>
  <cols>
    <col min="1" max="1" width="28" style="2" bestFit="1" customWidth="1"/>
    <col min="2" max="2" width="1" style="2" customWidth="1"/>
    <col min="3" max="3" width="24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</row>
    <row r="4" spans="1: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7" ht="22.5" x14ac:dyDescent="0.5">
      <c r="A6" s="18" t="s">
        <v>403</v>
      </c>
      <c r="C6" s="18" t="s">
        <v>289</v>
      </c>
      <c r="E6" s="18" t="s">
        <v>478</v>
      </c>
      <c r="G6" s="18" t="s">
        <v>13</v>
      </c>
    </row>
    <row r="7" spans="1:7" x14ac:dyDescent="0.5">
      <c r="A7" s="2" t="s">
        <v>518</v>
      </c>
      <c r="C7" s="4">
        <f>'سرمایه‌گذاری در سهام'!I42</f>
        <v>-1034348841312</v>
      </c>
      <c r="E7" s="2" t="s">
        <v>479</v>
      </c>
      <c r="G7" s="2" t="s">
        <v>519</v>
      </c>
    </row>
    <row r="8" spans="1:7" x14ac:dyDescent="0.5">
      <c r="A8" s="2" t="s">
        <v>520</v>
      </c>
      <c r="C8" s="4">
        <f>'سرمایه‌گذاری در اوراق بهادار'!I109</f>
        <v>6406036254121</v>
      </c>
      <c r="E8" s="2" t="s">
        <v>521</v>
      </c>
      <c r="G8" s="2" t="s">
        <v>522</v>
      </c>
    </row>
    <row r="9" spans="1:7" x14ac:dyDescent="0.5">
      <c r="A9" s="2" t="s">
        <v>523</v>
      </c>
      <c r="C9" s="4">
        <f>'درآمد سپرده بانکی'!E91</f>
        <v>4564099029735</v>
      </c>
      <c r="E9" s="2" t="s">
        <v>524</v>
      </c>
      <c r="G9" s="2" t="s">
        <v>525</v>
      </c>
    </row>
    <row r="10" spans="1:7" ht="22.5" thickBot="1" x14ac:dyDescent="0.55000000000000004">
      <c r="A10" s="2" t="s">
        <v>517</v>
      </c>
      <c r="C10" s="4">
        <f>'سایر درآمدها'!C10</f>
        <v>11560429</v>
      </c>
    </row>
    <row r="11" spans="1:7" ht="22.5" thickBot="1" x14ac:dyDescent="0.55000000000000004">
      <c r="C11" s="5">
        <f>SUM(C7:C9)</f>
        <v>9935786442544</v>
      </c>
      <c r="E11" s="6" t="s">
        <v>526</v>
      </c>
      <c r="G11" s="6" t="s">
        <v>527</v>
      </c>
    </row>
    <row r="12" spans="1:7" ht="22.5" thickTop="1" x14ac:dyDescent="0.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9"/>
  <sheetViews>
    <sheetView rightToLeft="1" topLeftCell="A103" workbookViewId="0">
      <selection activeCell="O73" sqref="O73:O155"/>
    </sheetView>
  </sheetViews>
  <sheetFormatPr defaultRowHeight="21.75" x14ac:dyDescent="0.5"/>
  <cols>
    <col min="1" max="1" width="40.28515625" style="2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2" style="2" customWidth="1"/>
    <col min="10" max="10" width="1" style="2" customWidth="1"/>
    <col min="11" max="11" width="20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3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  <c r="R3" s="19" t="s">
        <v>399</v>
      </c>
      <c r="S3" s="19" t="s">
        <v>399</v>
      </c>
    </row>
    <row r="4" spans="1:19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3.25" thickBot="1" x14ac:dyDescent="0.55000000000000004">
      <c r="A6" s="18" t="s">
        <v>400</v>
      </c>
      <c r="B6" s="18" t="s">
        <v>400</v>
      </c>
      <c r="C6" s="18" t="s">
        <v>400</v>
      </c>
      <c r="D6" s="18" t="s">
        <v>400</v>
      </c>
      <c r="E6" s="18" t="s">
        <v>400</v>
      </c>
      <c r="F6" s="18" t="s">
        <v>400</v>
      </c>
      <c r="G6" s="18" t="s">
        <v>400</v>
      </c>
      <c r="I6" s="18" t="s">
        <v>401</v>
      </c>
      <c r="J6" s="18" t="s">
        <v>401</v>
      </c>
      <c r="K6" s="18" t="s">
        <v>401</v>
      </c>
      <c r="L6" s="18" t="s">
        <v>401</v>
      </c>
      <c r="M6" s="18" t="s">
        <v>401</v>
      </c>
      <c r="O6" s="18" t="s">
        <v>402</v>
      </c>
      <c r="P6" s="18" t="s">
        <v>402</v>
      </c>
      <c r="Q6" s="18" t="s">
        <v>402</v>
      </c>
      <c r="R6" s="18" t="s">
        <v>402</v>
      </c>
      <c r="S6" s="18" t="s">
        <v>402</v>
      </c>
    </row>
    <row r="7" spans="1:19" ht="23.25" thickBot="1" x14ac:dyDescent="0.55000000000000004">
      <c r="A7" s="18" t="s">
        <v>403</v>
      </c>
      <c r="C7" s="18" t="s">
        <v>404</v>
      </c>
      <c r="E7" s="18" t="s">
        <v>57</v>
      </c>
      <c r="G7" s="18" t="s">
        <v>58</v>
      </c>
      <c r="I7" s="18" t="s">
        <v>405</v>
      </c>
      <c r="K7" s="18" t="s">
        <v>406</v>
      </c>
      <c r="M7" s="18" t="s">
        <v>407</v>
      </c>
      <c r="O7" s="18" t="s">
        <v>405</v>
      </c>
      <c r="Q7" s="18" t="s">
        <v>406</v>
      </c>
      <c r="S7" s="18" t="s">
        <v>407</v>
      </c>
    </row>
    <row r="8" spans="1:19" ht="22.5" x14ac:dyDescent="0.5">
      <c r="A8" s="13" t="s">
        <v>531</v>
      </c>
      <c r="C8" s="12"/>
      <c r="E8" s="12"/>
      <c r="G8" s="12"/>
      <c r="I8" s="4">
        <v>0</v>
      </c>
      <c r="K8" s="12"/>
      <c r="M8" s="4">
        <v>0</v>
      </c>
      <c r="O8" s="4">
        <v>47578288299</v>
      </c>
      <c r="P8" s="4"/>
      <c r="Q8" s="4"/>
      <c r="R8" s="4"/>
      <c r="S8" s="4">
        <v>47578288299</v>
      </c>
    </row>
    <row r="9" spans="1:19" ht="22.5" x14ac:dyDescent="0.5">
      <c r="A9" s="13" t="s">
        <v>532</v>
      </c>
      <c r="C9" s="12"/>
      <c r="E9" s="12"/>
      <c r="G9" s="12"/>
      <c r="I9" s="4">
        <v>29316140503</v>
      </c>
      <c r="K9" s="12"/>
      <c r="M9" s="4">
        <v>29316140503</v>
      </c>
      <c r="O9" s="4">
        <v>39885624878</v>
      </c>
      <c r="P9" s="4"/>
      <c r="Q9" s="4"/>
      <c r="R9" s="4"/>
      <c r="S9" s="4">
        <v>39885624878</v>
      </c>
    </row>
    <row r="10" spans="1:19" ht="22.5" x14ac:dyDescent="0.5">
      <c r="A10" s="13" t="s">
        <v>533</v>
      </c>
      <c r="C10" s="12"/>
      <c r="E10" s="2" t="s">
        <v>310</v>
      </c>
      <c r="G10" s="12"/>
      <c r="I10" s="4">
        <v>0</v>
      </c>
      <c r="K10" s="12"/>
      <c r="M10" s="4">
        <v>0</v>
      </c>
      <c r="O10" s="4">
        <v>2920492164</v>
      </c>
      <c r="P10" s="4"/>
      <c r="Q10" s="4"/>
      <c r="R10" s="4"/>
      <c r="S10" s="4">
        <v>2920492164</v>
      </c>
    </row>
    <row r="11" spans="1:19" ht="22.5" x14ac:dyDescent="0.5">
      <c r="A11" s="13" t="s">
        <v>534</v>
      </c>
      <c r="C11" s="12"/>
      <c r="E11" s="12"/>
      <c r="G11" s="12"/>
      <c r="I11" s="4">
        <v>13737254905</v>
      </c>
      <c r="K11" s="12"/>
      <c r="M11" s="4">
        <v>13737254905</v>
      </c>
      <c r="O11" s="4">
        <v>93058823550</v>
      </c>
      <c r="P11" s="4"/>
      <c r="Q11" s="4"/>
      <c r="R11" s="4"/>
      <c r="S11" s="4">
        <v>93058823550</v>
      </c>
    </row>
    <row r="12" spans="1:19" ht="22.5" x14ac:dyDescent="0.5">
      <c r="A12" s="13" t="s">
        <v>535</v>
      </c>
      <c r="C12" s="12"/>
      <c r="E12" s="2" t="s">
        <v>73</v>
      </c>
      <c r="G12" s="12"/>
      <c r="I12" s="4">
        <v>38535547952</v>
      </c>
      <c r="K12" s="12"/>
      <c r="M12" s="4">
        <v>38535547952</v>
      </c>
      <c r="O12" s="4">
        <v>95717328781</v>
      </c>
      <c r="P12" s="4"/>
      <c r="Q12" s="4"/>
      <c r="R12" s="4"/>
      <c r="S12" s="4">
        <v>95717328781</v>
      </c>
    </row>
    <row r="13" spans="1:19" ht="22.5" x14ac:dyDescent="0.5">
      <c r="A13" s="13" t="s">
        <v>536</v>
      </c>
      <c r="C13" s="12"/>
      <c r="E13" s="2" t="s">
        <v>63</v>
      </c>
      <c r="G13" s="12"/>
      <c r="I13" s="4">
        <v>0</v>
      </c>
      <c r="K13" s="12"/>
      <c r="M13" s="4">
        <v>0</v>
      </c>
      <c r="O13" s="4">
        <v>380000000000</v>
      </c>
      <c r="P13" s="4"/>
      <c r="Q13" s="4"/>
      <c r="R13" s="4"/>
      <c r="S13" s="4">
        <v>380000000000</v>
      </c>
    </row>
    <row r="14" spans="1:19" ht="22.5" x14ac:dyDescent="0.5">
      <c r="A14" s="13" t="s">
        <v>537</v>
      </c>
      <c r="C14" s="12"/>
      <c r="E14" s="2" t="s">
        <v>70</v>
      </c>
      <c r="G14" s="12"/>
      <c r="I14" s="4">
        <v>0</v>
      </c>
      <c r="K14" s="12"/>
      <c r="M14" s="4">
        <v>0</v>
      </c>
      <c r="O14" s="4">
        <v>540000000000</v>
      </c>
      <c r="P14" s="4"/>
      <c r="Q14" s="4"/>
      <c r="R14" s="4"/>
      <c r="S14" s="4">
        <v>540000000000</v>
      </c>
    </row>
    <row r="15" spans="1:19" x14ac:dyDescent="0.5">
      <c r="A15" s="2" t="s">
        <v>182</v>
      </c>
      <c r="C15" s="2" t="s">
        <v>41</v>
      </c>
      <c r="E15" s="2" t="s">
        <v>184</v>
      </c>
      <c r="G15" s="4">
        <v>23</v>
      </c>
      <c r="I15" s="4">
        <v>39206285346</v>
      </c>
      <c r="K15" s="2" t="s">
        <v>41</v>
      </c>
      <c r="M15" s="4">
        <v>39206285346</v>
      </c>
      <c r="O15" s="4">
        <v>128666568493</v>
      </c>
      <c r="Q15" s="2" t="s">
        <v>41</v>
      </c>
      <c r="S15" s="4">
        <v>128666568493</v>
      </c>
    </row>
    <row r="16" spans="1:19" x14ac:dyDescent="0.5">
      <c r="A16" s="2" t="s">
        <v>188</v>
      </c>
      <c r="C16" s="2" t="s">
        <v>41</v>
      </c>
      <c r="E16" s="2" t="s">
        <v>190</v>
      </c>
      <c r="G16" s="4">
        <v>23</v>
      </c>
      <c r="I16" s="4">
        <v>39122603014</v>
      </c>
      <c r="K16" s="2" t="s">
        <v>41</v>
      </c>
      <c r="M16" s="4">
        <v>39122603014</v>
      </c>
      <c r="O16" s="4">
        <v>198326141283</v>
      </c>
      <c r="Q16" s="2" t="s">
        <v>41</v>
      </c>
      <c r="S16" s="4">
        <v>198326141283</v>
      </c>
    </row>
    <row r="17" spans="1:19" x14ac:dyDescent="0.5">
      <c r="A17" s="2" t="s">
        <v>166</v>
      </c>
      <c r="C17" s="2" t="s">
        <v>41</v>
      </c>
      <c r="E17" s="2" t="s">
        <v>168</v>
      </c>
      <c r="G17" s="4">
        <v>23</v>
      </c>
      <c r="I17" s="4">
        <v>29916153364</v>
      </c>
      <c r="K17" s="2" t="s">
        <v>41</v>
      </c>
      <c r="M17" s="4">
        <v>29916153364</v>
      </c>
      <c r="O17" s="4">
        <v>252524838363</v>
      </c>
      <c r="Q17" s="2" t="s">
        <v>41</v>
      </c>
      <c r="S17" s="4">
        <v>252524838363</v>
      </c>
    </row>
    <row r="18" spans="1:19" x14ac:dyDescent="0.5">
      <c r="A18" s="2" t="s">
        <v>210</v>
      </c>
      <c r="C18" s="2" t="s">
        <v>41</v>
      </c>
      <c r="E18" s="2" t="s">
        <v>212</v>
      </c>
      <c r="G18" s="4">
        <v>20.5</v>
      </c>
      <c r="I18" s="4">
        <v>43806134106</v>
      </c>
      <c r="K18" s="2" t="s">
        <v>41</v>
      </c>
      <c r="M18" s="4">
        <v>43806134106</v>
      </c>
      <c r="O18" s="4">
        <v>234969826187</v>
      </c>
      <c r="Q18" s="2" t="s">
        <v>41</v>
      </c>
      <c r="S18" s="4">
        <v>234969826187</v>
      </c>
    </row>
    <row r="19" spans="1:19" x14ac:dyDescent="0.5">
      <c r="A19" s="2" t="s">
        <v>160</v>
      </c>
      <c r="C19" s="2" t="s">
        <v>41</v>
      </c>
      <c r="E19" s="2" t="s">
        <v>162</v>
      </c>
      <c r="G19" s="4">
        <v>18</v>
      </c>
      <c r="I19" s="4">
        <v>16123081237</v>
      </c>
      <c r="K19" s="2" t="s">
        <v>41</v>
      </c>
      <c r="M19" s="4">
        <v>16123081237</v>
      </c>
      <c r="O19" s="4">
        <v>146503892653</v>
      </c>
      <c r="Q19" s="2" t="s">
        <v>41</v>
      </c>
      <c r="S19" s="4">
        <v>146503892653</v>
      </c>
    </row>
    <row r="20" spans="1:19" x14ac:dyDescent="0.5">
      <c r="A20" s="2" t="s">
        <v>144</v>
      </c>
      <c r="C20" s="2" t="s">
        <v>41</v>
      </c>
      <c r="E20" s="2" t="s">
        <v>146</v>
      </c>
      <c r="G20" s="4">
        <v>19</v>
      </c>
      <c r="I20" s="4">
        <v>62849403371</v>
      </c>
      <c r="K20" s="2" t="s">
        <v>41</v>
      </c>
      <c r="M20" s="4">
        <v>62849403371</v>
      </c>
      <c r="O20" s="4">
        <v>396137424807</v>
      </c>
      <c r="Q20" s="2" t="s">
        <v>41</v>
      </c>
      <c r="S20" s="4">
        <v>396137424807</v>
      </c>
    </row>
    <row r="21" spans="1:19" x14ac:dyDescent="0.5">
      <c r="A21" s="2" t="s">
        <v>231</v>
      </c>
      <c r="C21" s="2" t="s">
        <v>41</v>
      </c>
      <c r="E21" s="2" t="s">
        <v>233</v>
      </c>
      <c r="G21" s="4">
        <v>23</v>
      </c>
      <c r="I21" s="4">
        <v>46542784247</v>
      </c>
      <c r="K21" s="2" t="s">
        <v>41</v>
      </c>
      <c r="M21" s="4">
        <v>46542784247</v>
      </c>
      <c r="O21" s="4">
        <v>324358041634</v>
      </c>
      <c r="Q21" s="2" t="s">
        <v>41</v>
      </c>
      <c r="S21" s="4">
        <v>324358041634</v>
      </c>
    </row>
    <row r="22" spans="1:19" x14ac:dyDescent="0.5">
      <c r="A22" s="2" t="s">
        <v>207</v>
      </c>
      <c r="C22" s="2" t="s">
        <v>41</v>
      </c>
      <c r="E22" s="2" t="s">
        <v>209</v>
      </c>
      <c r="G22" s="4">
        <v>20.5</v>
      </c>
      <c r="I22" s="4">
        <v>162946301718</v>
      </c>
      <c r="K22" s="2" t="s">
        <v>41</v>
      </c>
      <c r="M22" s="4">
        <v>162946301718</v>
      </c>
      <c r="O22" s="4">
        <v>1112753070136</v>
      </c>
      <c r="Q22" s="2" t="s">
        <v>41</v>
      </c>
      <c r="S22" s="4">
        <v>1112753070136</v>
      </c>
    </row>
    <row r="23" spans="1:19" x14ac:dyDescent="0.5">
      <c r="A23" s="2" t="s">
        <v>185</v>
      </c>
      <c r="C23" s="2" t="s">
        <v>41</v>
      </c>
      <c r="E23" s="2" t="s">
        <v>187</v>
      </c>
      <c r="G23" s="4">
        <v>23</v>
      </c>
      <c r="I23" s="4">
        <v>29871162132</v>
      </c>
      <c r="K23" s="2" t="s">
        <v>41</v>
      </c>
      <c r="M23" s="4">
        <v>29871162132</v>
      </c>
      <c r="O23" s="4">
        <v>168807723355</v>
      </c>
      <c r="Q23" s="2" t="s">
        <v>41</v>
      </c>
      <c r="S23" s="4">
        <v>168807723355</v>
      </c>
    </row>
    <row r="24" spans="1:19" x14ac:dyDescent="0.5">
      <c r="A24" s="2" t="s">
        <v>205</v>
      </c>
      <c r="C24" s="2" t="s">
        <v>41</v>
      </c>
      <c r="E24" s="2" t="s">
        <v>206</v>
      </c>
      <c r="G24" s="4">
        <v>20.5</v>
      </c>
      <c r="I24" s="4">
        <v>244724524970</v>
      </c>
      <c r="K24" s="2" t="s">
        <v>41</v>
      </c>
      <c r="M24" s="4">
        <v>244724524970</v>
      </c>
      <c r="O24" s="4">
        <v>1641722424814</v>
      </c>
      <c r="Q24" s="2" t="s">
        <v>41</v>
      </c>
      <c r="S24" s="4">
        <v>1641722424814</v>
      </c>
    </row>
    <row r="25" spans="1:19" x14ac:dyDescent="0.5">
      <c r="A25" s="2" t="s">
        <v>202</v>
      </c>
      <c r="C25" s="2" t="s">
        <v>41</v>
      </c>
      <c r="E25" s="2" t="s">
        <v>204</v>
      </c>
      <c r="G25" s="4">
        <v>20.5</v>
      </c>
      <c r="I25" s="4">
        <v>434283580232</v>
      </c>
      <c r="K25" s="2" t="s">
        <v>41</v>
      </c>
      <c r="M25" s="4">
        <v>434283580232</v>
      </c>
      <c r="O25" s="4">
        <v>2319718054716</v>
      </c>
      <c r="Q25" s="2" t="s">
        <v>41</v>
      </c>
      <c r="S25" s="4">
        <v>2319718054716</v>
      </c>
    </row>
    <row r="26" spans="1:19" x14ac:dyDescent="0.5">
      <c r="A26" s="2" t="s">
        <v>408</v>
      </c>
      <c r="C26" s="2" t="s">
        <v>41</v>
      </c>
      <c r="E26" s="2" t="s">
        <v>409</v>
      </c>
      <c r="G26" s="4">
        <v>16</v>
      </c>
      <c r="I26" s="4">
        <v>0</v>
      </c>
      <c r="K26" s="2" t="s">
        <v>41</v>
      </c>
      <c r="M26" s="4">
        <v>0</v>
      </c>
      <c r="O26" s="4">
        <v>59639220112</v>
      </c>
      <c r="Q26" s="2" t="s">
        <v>41</v>
      </c>
      <c r="S26" s="4">
        <v>59639220112</v>
      </c>
    </row>
    <row r="27" spans="1:19" x14ac:dyDescent="0.5">
      <c r="A27" s="2" t="s">
        <v>163</v>
      </c>
      <c r="C27" s="2" t="s">
        <v>41</v>
      </c>
      <c r="E27" s="2" t="s">
        <v>165</v>
      </c>
      <c r="G27" s="4">
        <v>18</v>
      </c>
      <c r="I27" s="4">
        <v>90383851170</v>
      </c>
      <c r="K27" s="2" t="s">
        <v>41</v>
      </c>
      <c r="M27" s="4">
        <v>90383851170</v>
      </c>
      <c r="O27" s="4">
        <v>578263891624</v>
      </c>
      <c r="Q27" s="2" t="s">
        <v>41</v>
      </c>
      <c r="S27" s="4">
        <v>578263891624</v>
      </c>
    </row>
    <row r="28" spans="1:19" x14ac:dyDescent="0.5">
      <c r="A28" s="2" t="s">
        <v>157</v>
      </c>
      <c r="C28" s="2" t="s">
        <v>41</v>
      </c>
      <c r="E28" s="2" t="s">
        <v>159</v>
      </c>
      <c r="G28" s="4">
        <v>18</v>
      </c>
      <c r="I28" s="4">
        <v>39367900926</v>
      </c>
      <c r="K28" s="2" t="s">
        <v>41</v>
      </c>
      <c r="M28" s="4">
        <v>39367900926</v>
      </c>
      <c r="O28" s="4">
        <v>478957343147</v>
      </c>
      <c r="Q28" s="2" t="s">
        <v>41</v>
      </c>
      <c r="S28" s="4">
        <v>478957343147</v>
      </c>
    </row>
    <row r="29" spans="1:19" x14ac:dyDescent="0.5">
      <c r="A29" s="2" t="s">
        <v>200</v>
      </c>
      <c r="C29" s="2" t="s">
        <v>41</v>
      </c>
      <c r="E29" s="2" t="s">
        <v>201</v>
      </c>
      <c r="G29" s="4">
        <v>18</v>
      </c>
      <c r="I29" s="4">
        <v>40760052828</v>
      </c>
      <c r="K29" s="2" t="s">
        <v>41</v>
      </c>
      <c r="M29" s="4">
        <v>40760052828</v>
      </c>
      <c r="O29" s="4">
        <v>286968833083</v>
      </c>
      <c r="Q29" s="2" t="s">
        <v>41</v>
      </c>
      <c r="S29" s="4">
        <v>286968833083</v>
      </c>
    </row>
    <row r="30" spans="1:19" x14ac:dyDescent="0.5">
      <c r="A30" s="2" t="s">
        <v>197</v>
      </c>
      <c r="C30" s="2" t="s">
        <v>41</v>
      </c>
      <c r="E30" s="2" t="s">
        <v>199</v>
      </c>
      <c r="G30" s="4">
        <v>18</v>
      </c>
      <c r="I30" s="4">
        <v>91027518663</v>
      </c>
      <c r="K30" s="2" t="s">
        <v>41</v>
      </c>
      <c r="M30" s="4">
        <v>91027518663</v>
      </c>
      <c r="O30" s="4">
        <v>347886093659</v>
      </c>
      <c r="Q30" s="2" t="s">
        <v>41</v>
      </c>
      <c r="S30" s="4">
        <v>347886093659</v>
      </c>
    </row>
    <row r="31" spans="1:19" x14ac:dyDescent="0.5">
      <c r="A31" s="2" t="s">
        <v>176</v>
      </c>
      <c r="C31" s="2" t="s">
        <v>41</v>
      </c>
      <c r="E31" s="2" t="s">
        <v>177</v>
      </c>
      <c r="G31" s="4">
        <v>18</v>
      </c>
      <c r="I31" s="4">
        <v>39825576000</v>
      </c>
      <c r="K31" s="2" t="s">
        <v>41</v>
      </c>
      <c r="M31" s="4">
        <v>39825576000</v>
      </c>
      <c r="O31" s="4">
        <v>284884001308</v>
      </c>
      <c r="Q31" s="2" t="s">
        <v>41</v>
      </c>
      <c r="S31" s="4">
        <v>284884001308</v>
      </c>
    </row>
    <row r="32" spans="1:19" x14ac:dyDescent="0.5">
      <c r="A32" s="2" t="s">
        <v>410</v>
      </c>
      <c r="C32" s="2" t="s">
        <v>41</v>
      </c>
      <c r="E32" s="2" t="s">
        <v>411</v>
      </c>
      <c r="G32" s="4">
        <v>18</v>
      </c>
      <c r="I32" s="4">
        <v>0</v>
      </c>
      <c r="K32" s="2" t="s">
        <v>41</v>
      </c>
      <c r="M32" s="4">
        <v>0</v>
      </c>
      <c r="O32" s="4">
        <v>112665566866</v>
      </c>
      <c r="Q32" s="2" t="s">
        <v>41</v>
      </c>
      <c r="S32" s="4">
        <v>112665566866</v>
      </c>
    </row>
    <row r="33" spans="1:19" x14ac:dyDescent="0.5">
      <c r="A33" s="2" t="s">
        <v>412</v>
      </c>
      <c r="C33" s="2" t="s">
        <v>41</v>
      </c>
      <c r="E33" s="2" t="s">
        <v>413</v>
      </c>
      <c r="G33" s="4">
        <v>18</v>
      </c>
      <c r="I33" s="4">
        <v>0</v>
      </c>
      <c r="K33" s="2" t="s">
        <v>41</v>
      </c>
      <c r="M33" s="4">
        <v>0</v>
      </c>
      <c r="O33" s="4">
        <v>123125170149</v>
      </c>
      <c r="Q33" s="2" t="s">
        <v>41</v>
      </c>
      <c r="S33" s="4">
        <v>123125170149</v>
      </c>
    </row>
    <row r="34" spans="1:19" x14ac:dyDescent="0.5">
      <c r="A34" s="2" t="s">
        <v>414</v>
      </c>
      <c r="C34" s="2" t="s">
        <v>41</v>
      </c>
      <c r="E34" s="2" t="s">
        <v>415</v>
      </c>
      <c r="G34" s="4">
        <v>19</v>
      </c>
      <c r="I34" s="4">
        <v>0</v>
      </c>
      <c r="K34" s="2" t="s">
        <v>41</v>
      </c>
      <c r="M34" s="4">
        <v>0</v>
      </c>
      <c r="O34" s="4">
        <v>129588298170</v>
      </c>
      <c r="Q34" s="2" t="s">
        <v>41</v>
      </c>
      <c r="S34" s="4">
        <v>129588298170</v>
      </c>
    </row>
    <row r="35" spans="1:19" x14ac:dyDescent="0.5">
      <c r="A35" s="2" t="s">
        <v>416</v>
      </c>
      <c r="C35" s="2" t="s">
        <v>41</v>
      </c>
      <c r="E35" s="2" t="s">
        <v>417</v>
      </c>
      <c r="G35" s="4">
        <v>18</v>
      </c>
      <c r="I35" s="4">
        <v>0</v>
      </c>
      <c r="K35" s="2" t="s">
        <v>41</v>
      </c>
      <c r="M35" s="4">
        <v>0</v>
      </c>
      <c r="O35" s="4">
        <v>730440000000</v>
      </c>
      <c r="Q35" s="2" t="s">
        <v>41</v>
      </c>
      <c r="S35" s="4">
        <v>730440000000</v>
      </c>
    </row>
    <row r="36" spans="1:19" x14ac:dyDescent="0.5">
      <c r="A36" s="2" t="s">
        <v>194</v>
      </c>
      <c r="C36" s="2" t="s">
        <v>41</v>
      </c>
      <c r="E36" s="2" t="s">
        <v>196</v>
      </c>
      <c r="G36" s="4">
        <v>18</v>
      </c>
      <c r="I36" s="4">
        <v>2910748293</v>
      </c>
      <c r="K36" s="2" t="s">
        <v>41</v>
      </c>
      <c r="M36" s="4">
        <v>2910748293</v>
      </c>
      <c r="O36" s="4">
        <v>20230778701</v>
      </c>
      <c r="Q36" s="2" t="s">
        <v>41</v>
      </c>
      <c r="S36" s="4">
        <v>20230778701</v>
      </c>
    </row>
    <row r="37" spans="1:19" x14ac:dyDescent="0.5">
      <c r="A37" s="2" t="s">
        <v>191</v>
      </c>
      <c r="C37" s="2" t="s">
        <v>41</v>
      </c>
      <c r="E37" s="2" t="s">
        <v>193</v>
      </c>
      <c r="G37" s="4">
        <v>18</v>
      </c>
      <c r="I37" s="4">
        <v>94305897172</v>
      </c>
      <c r="K37" s="2" t="s">
        <v>41</v>
      </c>
      <c r="M37" s="4">
        <v>94305897172</v>
      </c>
      <c r="O37" s="4">
        <v>614516006666</v>
      </c>
      <c r="Q37" s="2" t="s">
        <v>41</v>
      </c>
      <c r="S37" s="4">
        <v>614516006666</v>
      </c>
    </row>
    <row r="38" spans="1:19" x14ac:dyDescent="0.5">
      <c r="A38" s="2" t="s">
        <v>174</v>
      </c>
      <c r="C38" s="2" t="s">
        <v>41</v>
      </c>
      <c r="E38" s="2" t="s">
        <v>6</v>
      </c>
      <c r="G38" s="4">
        <v>18</v>
      </c>
      <c r="I38" s="4">
        <v>63002526411</v>
      </c>
      <c r="K38" s="2" t="s">
        <v>41</v>
      </c>
      <c r="M38" s="4">
        <v>63002526411</v>
      </c>
      <c r="O38" s="4">
        <v>418139066218</v>
      </c>
      <c r="Q38" s="2" t="s">
        <v>41</v>
      </c>
      <c r="S38" s="4">
        <v>418139066218</v>
      </c>
    </row>
    <row r="39" spans="1:19" x14ac:dyDescent="0.5">
      <c r="A39" s="2" t="s">
        <v>135</v>
      </c>
      <c r="C39" s="2" t="s">
        <v>41</v>
      </c>
      <c r="E39" s="2" t="s">
        <v>137</v>
      </c>
      <c r="G39" s="4">
        <v>20</v>
      </c>
      <c r="I39" s="4">
        <v>33737040183</v>
      </c>
      <c r="K39" s="2" t="s">
        <v>41</v>
      </c>
      <c r="M39" s="4">
        <v>33737040183</v>
      </c>
      <c r="O39" s="4">
        <v>230520918505</v>
      </c>
      <c r="Q39" s="2" t="s">
        <v>41</v>
      </c>
      <c r="S39" s="4">
        <v>230520918505</v>
      </c>
    </row>
    <row r="40" spans="1:19" x14ac:dyDescent="0.5">
      <c r="A40" s="2" t="s">
        <v>418</v>
      </c>
      <c r="C40" s="2" t="s">
        <v>41</v>
      </c>
      <c r="E40" s="2" t="s">
        <v>419</v>
      </c>
      <c r="G40" s="4">
        <v>18</v>
      </c>
      <c r="I40" s="4">
        <v>0</v>
      </c>
      <c r="K40" s="2" t="s">
        <v>41</v>
      </c>
      <c r="M40" s="4">
        <v>0</v>
      </c>
      <c r="O40" s="4">
        <v>226938915109</v>
      </c>
      <c r="Q40" s="2" t="s">
        <v>41</v>
      </c>
      <c r="S40" s="4">
        <v>226938915109</v>
      </c>
    </row>
    <row r="41" spans="1:19" x14ac:dyDescent="0.5">
      <c r="A41" s="2" t="s">
        <v>420</v>
      </c>
      <c r="C41" s="2" t="s">
        <v>41</v>
      </c>
      <c r="E41" s="2" t="s">
        <v>173</v>
      </c>
      <c r="G41" s="4">
        <v>18</v>
      </c>
      <c r="I41" s="4">
        <v>0</v>
      </c>
      <c r="K41" s="2" t="s">
        <v>41</v>
      </c>
      <c r="M41" s="4">
        <v>0</v>
      </c>
      <c r="O41" s="4">
        <v>8680264275</v>
      </c>
      <c r="Q41" s="2" t="s">
        <v>41</v>
      </c>
      <c r="S41" s="4">
        <v>8680264275</v>
      </c>
    </row>
    <row r="42" spans="1:19" x14ac:dyDescent="0.5">
      <c r="A42" s="2" t="s">
        <v>171</v>
      </c>
      <c r="C42" s="2" t="s">
        <v>41</v>
      </c>
      <c r="E42" s="2" t="s">
        <v>173</v>
      </c>
      <c r="G42" s="4">
        <v>18</v>
      </c>
      <c r="I42" s="4">
        <v>38448493150</v>
      </c>
      <c r="K42" s="2" t="s">
        <v>41</v>
      </c>
      <c r="M42" s="4">
        <v>38448493150</v>
      </c>
      <c r="O42" s="4">
        <v>566037706809</v>
      </c>
      <c r="Q42" s="2" t="s">
        <v>41</v>
      </c>
      <c r="S42" s="4">
        <v>566037706809</v>
      </c>
    </row>
    <row r="43" spans="1:19" x14ac:dyDescent="0.5">
      <c r="A43" s="2" t="s">
        <v>228</v>
      </c>
      <c r="C43" s="2" t="s">
        <v>41</v>
      </c>
      <c r="E43" s="2" t="s">
        <v>230</v>
      </c>
      <c r="G43" s="4">
        <v>17</v>
      </c>
      <c r="I43" s="4">
        <v>90927304353</v>
      </c>
      <c r="K43" s="2" t="s">
        <v>41</v>
      </c>
      <c r="M43" s="4">
        <v>90927304353</v>
      </c>
      <c r="O43" s="4">
        <v>586981250569</v>
      </c>
      <c r="Q43" s="2" t="s">
        <v>41</v>
      </c>
      <c r="S43" s="4">
        <v>586981250569</v>
      </c>
    </row>
    <row r="44" spans="1:19" x14ac:dyDescent="0.5">
      <c r="A44" s="2" t="s">
        <v>234</v>
      </c>
      <c r="C44" s="2" t="s">
        <v>41</v>
      </c>
      <c r="E44" s="2" t="s">
        <v>82</v>
      </c>
      <c r="G44" s="4">
        <v>18</v>
      </c>
      <c r="I44" s="4">
        <v>134327781814</v>
      </c>
      <c r="K44" s="2" t="s">
        <v>41</v>
      </c>
      <c r="M44" s="4">
        <v>134327781814</v>
      </c>
      <c r="O44" s="4">
        <v>486412916319</v>
      </c>
      <c r="Q44" s="2" t="s">
        <v>41</v>
      </c>
      <c r="S44" s="4">
        <v>486412916319</v>
      </c>
    </row>
    <row r="45" spans="1:19" x14ac:dyDescent="0.5">
      <c r="A45" s="2" t="s">
        <v>421</v>
      </c>
      <c r="C45" s="2" t="s">
        <v>41</v>
      </c>
      <c r="E45" s="2" t="s">
        <v>422</v>
      </c>
      <c r="G45" s="4">
        <v>15</v>
      </c>
      <c r="I45" s="4">
        <v>0</v>
      </c>
      <c r="K45" s="2" t="s">
        <v>41</v>
      </c>
      <c r="M45" s="4">
        <v>0</v>
      </c>
      <c r="O45" s="4">
        <v>264113827095</v>
      </c>
      <c r="Q45" s="2" t="s">
        <v>41</v>
      </c>
      <c r="S45" s="4">
        <v>264113827095</v>
      </c>
    </row>
    <row r="46" spans="1:19" x14ac:dyDescent="0.5">
      <c r="A46" s="2" t="s">
        <v>154</v>
      </c>
      <c r="C46" s="2" t="s">
        <v>41</v>
      </c>
      <c r="E46" s="2" t="s">
        <v>156</v>
      </c>
      <c r="G46" s="4">
        <v>18</v>
      </c>
      <c r="I46" s="4">
        <v>68423552743</v>
      </c>
      <c r="K46" s="2" t="s">
        <v>41</v>
      </c>
      <c r="M46" s="4">
        <v>68423552743</v>
      </c>
      <c r="O46" s="4">
        <v>436889586093</v>
      </c>
      <c r="Q46" s="2" t="s">
        <v>41</v>
      </c>
      <c r="S46" s="4">
        <v>436889586093</v>
      </c>
    </row>
    <row r="47" spans="1:19" x14ac:dyDescent="0.5">
      <c r="A47" s="2" t="s">
        <v>141</v>
      </c>
      <c r="C47" s="2" t="s">
        <v>41</v>
      </c>
      <c r="E47" s="2" t="s">
        <v>143</v>
      </c>
      <c r="G47" s="4">
        <v>18</v>
      </c>
      <c r="I47" s="4">
        <v>72707698662</v>
      </c>
      <c r="K47" s="2" t="s">
        <v>41</v>
      </c>
      <c r="M47" s="4">
        <v>72707698662</v>
      </c>
      <c r="O47" s="4">
        <v>428868669655</v>
      </c>
      <c r="Q47" s="2" t="s">
        <v>41</v>
      </c>
      <c r="S47" s="4">
        <v>428868669655</v>
      </c>
    </row>
    <row r="48" spans="1:19" x14ac:dyDescent="0.5">
      <c r="A48" s="2" t="s">
        <v>423</v>
      </c>
      <c r="C48" s="2" t="s">
        <v>41</v>
      </c>
      <c r="E48" s="2" t="s">
        <v>424</v>
      </c>
      <c r="G48" s="4">
        <v>18</v>
      </c>
      <c r="I48" s="4">
        <v>0</v>
      </c>
      <c r="K48" s="2" t="s">
        <v>41</v>
      </c>
      <c r="M48" s="4">
        <v>0</v>
      </c>
      <c r="O48" s="4">
        <v>22418136987</v>
      </c>
      <c r="Q48" s="2" t="s">
        <v>41</v>
      </c>
      <c r="S48" s="4">
        <v>22418136987</v>
      </c>
    </row>
    <row r="49" spans="1:19" x14ac:dyDescent="0.5">
      <c r="A49" s="2" t="s">
        <v>225</v>
      </c>
      <c r="C49" s="2" t="s">
        <v>41</v>
      </c>
      <c r="E49" s="2" t="s">
        <v>227</v>
      </c>
      <c r="G49" s="4">
        <v>17</v>
      </c>
      <c r="I49" s="4">
        <v>1494893837</v>
      </c>
      <c r="K49" s="2" t="s">
        <v>41</v>
      </c>
      <c r="M49" s="4">
        <v>1494893837</v>
      </c>
      <c r="O49" s="4">
        <v>29782466021</v>
      </c>
      <c r="Q49" s="2" t="s">
        <v>41</v>
      </c>
      <c r="S49" s="4">
        <v>29782466021</v>
      </c>
    </row>
    <row r="50" spans="1:19" x14ac:dyDescent="0.5">
      <c r="A50" s="2" t="s">
        <v>74</v>
      </c>
      <c r="C50" s="2" t="s">
        <v>41</v>
      </c>
      <c r="E50" s="2" t="s">
        <v>76</v>
      </c>
      <c r="G50" s="4">
        <v>18</v>
      </c>
      <c r="I50" s="4">
        <v>56992648350</v>
      </c>
      <c r="K50" s="2" t="s">
        <v>41</v>
      </c>
      <c r="M50" s="4">
        <v>56992648350</v>
      </c>
      <c r="O50" s="4">
        <v>329270198676</v>
      </c>
      <c r="Q50" s="2" t="s">
        <v>41</v>
      </c>
      <c r="S50" s="4">
        <v>329270198676</v>
      </c>
    </row>
    <row r="51" spans="1:19" x14ac:dyDescent="0.5">
      <c r="A51" s="2" t="s">
        <v>181</v>
      </c>
      <c r="C51" s="2" t="s">
        <v>41</v>
      </c>
      <c r="E51" s="2" t="s">
        <v>180</v>
      </c>
      <c r="G51" s="4">
        <v>18.5</v>
      </c>
      <c r="I51" s="4">
        <v>151708014200</v>
      </c>
      <c r="K51" s="2" t="s">
        <v>41</v>
      </c>
      <c r="M51" s="4">
        <v>151708014200</v>
      </c>
      <c r="O51" s="4">
        <v>1063638755385</v>
      </c>
      <c r="Q51" s="2" t="s">
        <v>41</v>
      </c>
      <c r="S51" s="4">
        <v>1063638755385</v>
      </c>
    </row>
    <row r="52" spans="1:19" x14ac:dyDescent="0.5">
      <c r="A52" s="2" t="s">
        <v>178</v>
      </c>
      <c r="C52" s="2" t="s">
        <v>41</v>
      </c>
      <c r="E52" s="2" t="s">
        <v>180</v>
      </c>
      <c r="G52" s="4">
        <v>18.5</v>
      </c>
      <c r="I52" s="4">
        <v>89041877381</v>
      </c>
      <c r="K52" s="2" t="s">
        <v>41</v>
      </c>
      <c r="M52" s="4">
        <v>89041877381</v>
      </c>
      <c r="O52" s="4">
        <v>730150228014</v>
      </c>
      <c r="Q52" s="2" t="s">
        <v>41</v>
      </c>
      <c r="S52" s="4">
        <v>730150228014</v>
      </c>
    </row>
    <row r="53" spans="1:19" x14ac:dyDescent="0.5">
      <c r="A53" s="2" t="s">
        <v>77</v>
      </c>
      <c r="C53" s="2" t="s">
        <v>41</v>
      </c>
      <c r="E53" s="2" t="s">
        <v>79</v>
      </c>
      <c r="G53" s="4">
        <v>18</v>
      </c>
      <c r="I53" s="4">
        <v>130784651506</v>
      </c>
      <c r="K53" s="2" t="s">
        <v>41</v>
      </c>
      <c r="M53" s="4">
        <v>130784651506</v>
      </c>
      <c r="O53" s="4">
        <v>870165493149</v>
      </c>
      <c r="Q53" s="2" t="s">
        <v>41</v>
      </c>
      <c r="S53" s="4">
        <v>870165493149</v>
      </c>
    </row>
    <row r="54" spans="1:19" x14ac:dyDescent="0.5">
      <c r="A54" s="2" t="s">
        <v>138</v>
      </c>
      <c r="C54" s="2" t="s">
        <v>41</v>
      </c>
      <c r="E54" s="2" t="s">
        <v>140</v>
      </c>
      <c r="G54" s="4">
        <v>18</v>
      </c>
      <c r="I54" s="4">
        <v>110401011465</v>
      </c>
      <c r="K54" s="2" t="s">
        <v>41</v>
      </c>
      <c r="M54" s="4">
        <v>110401011465</v>
      </c>
      <c r="O54" s="4">
        <v>758627887480</v>
      </c>
      <c r="Q54" s="2" t="s">
        <v>41</v>
      </c>
      <c r="S54" s="4">
        <v>758627887480</v>
      </c>
    </row>
    <row r="55" spans="1:19" x14ac:dyDescent="0.5">
      <c r="A55" s="2" t="s">
        <v>425</v>
      </c>
      <c r="C55" s="2" t="s">
        <v>41</v>
      </c>
      <c r="E55" s="2" t="s">
        <v>224</v>
      </c>
      <c r="G55" s="4">
        <v>20</v>
      </c>
      <c r="I55" s="4">
        <v>0</v>
      </c>
      <c r="K55" s="2" t="s">
        <v>41</v>
      </c>
      <c r="M55" s="4">
        <v>0</v>
      </c>
      <c r="O55" s="4">
        <v>285984814631</v>
      </c>
      <c r="Q55" s="2" t="s">
        <v>41</v>
      </c>
      <c r="S55" s="4">
        <v>285984814631</v>
      </c>
    </row>
    <row r="56" spans="1:19" x14ac:dyDescent="0.5">
      <c r="A56" s="2" t="s">
        <v>222</v>
      </c>
      <c r="C56" s="2" t="s">
        <v>41</v>
      </c>
      <c r="E56" s="2" t="s">
        <v>224</v>
      </c>
      <c r="G56" s="4">
        <v>18</v>
      </c>
      <c r="I56" s="4">
        <v>1751985925</v>
      </c>
      <c r="K56" s="2" t="s">
        <v>41</v>
      </c>
      <c r="M56" s="4">
        <v>1751985925</v>
      </c>
      <c r="O56" s="4">
        <v>12732318616</v>
      </c>
      <c r="Q56" s="2" t="s">
        <v>41</v>
      </c>
      <c r="S56" s="4">
        <v>12732318616</v>
      </c>
    </row>
    <row r="57" spans="1:19" x14ac:dyDescent="0.5">
      <c r="A57" s="2" t="s">
        <v>219</v>
      </c>
      <c r="C57" s="2" t="s">
        <v>41</v>
      </c>
      <c r="E57" s="2" t="s">
        <v>221</v>
      </c>
      <c r="G57" s="4">
        <v>18</v>
      </c>
      <c r="I57" s="4">
        <v>2614326178</v>
      </c>
      <c r="K57" s="2" t="s">
        <v>41</v>
      </c>
      <c r="M57" s="4">
        <v>2614326178</v>
      </c>
      <c r="O57" s="4">
        <v>17704549777</v>
      </c>
      <c r="Q57" s="2" t="s">
        <v>41</v>
      </c>
      <c r="S57" s="4">
        <v>17704549777</v>
      </c>
    </row>
    <row r="58" spans="1:19" x14ac:dyDescent="0.5">
      <c r="A58" s="2" t="s">
        <v>216</v>
      </c>
      <c r="C58" s="2" t="s">
        <v>41</v>
      </c>
      <c r="E58" s="2" t="s">
        <v>218</v>
      </c>
      <c r="G58" s="4">
        <v>18</v>
      </c>
      <c r="I58" s="4">
        <v>1955618330</v>
      </c>
      <c r="K58" s="2" t="s">
        <v>41</v>
      </c>
      <c r="M58" s="4">
        <v>1955618330</v>
      </c>
      <c r="O58" s="4">
        <v>13051496616</v>
      </c>
      <c r="Q58" s="2" t="s">
        <v>41</v>
      </c>
      <c r="S58" s="4">
        <v>13051496616</v>
      </c>
    </row>
    <row r="59" spans="1:19" x14ac:dyDescent="0.5">
      <c r="A59" s="2" t="s">
        <v>426</v>
      </c>
      <c r="C59" s="2" t="s">
        <v>41</v>
      </c>
      <c r="E59" s="2" t="s">
        <v>427</v>
      </c>
      <c r="G59" s="4">
        <v>17</v>
      </c>
      <c r="I59" s="4">
        <v>0</v>
      </c>
      <c r="K59" s="2" t="s">
        <v>41</v>
      </c>
      <c r="M59" s="4">
        <v>0</v>
      </c>
      <c r="O59" s="4">
        <v>37919768878</v>
      </c>
      <c r="Q59" s="2" t="s">
        <v>41</v>
      </c>
      <c r="S59" s="4">
        <v>37919768878</v>
      </c>
    </row>
    <row r="60" spans="1:19" x14ac:dyDescent="0.5">
      <c r="A60" s="2" t="s">
        <v>428</v>
      </c>
      <c r="C60" s="2" t="s">
        <v>41</v>
      </c>
      <c r="E60" s="2" t="s">
        <v>326</v>
      </c>
      <c r="G60" s="4">
        <v>17</v>
      </c>
      <c r="I60" s="4">
        <v>0</v>
      </c>
      <c r="K60" s="2" t="s">
        <v>41</v>
      </c>
      <c r="M60" s="4">
        <v>0</v>
      </c>
      <c r="O60" s="4">
        <v>293577386691</v>
      </c>
      <c r="Q60" s="2" t="s">
        <v>41</v>
      </c>
      <c r="S60" s="4">
        <v>293577386691</v>
      </c>
    </row>
    <row r="61" spans="1:19" x14ac:dyDescent="0.5">
      <c r="A61" s="2" t="s">
        <v>80</v>
      </c>
      <c r="C61" s="2" t="s">
        <v>41</v>
      </c>
      <c r="E61" s="2" t="s">
        <v>82</v>
      </c>
      <c r="G61" s="4">
        <v>18</v>
      </c>
      <c r="I61" s="4">
        <v>77584931507</v>
      </c>
      <c r="K61" s="2" t="s">
        <v>41</v>
      </c>
      <c r="M61" s="4">
        <v>77584931507</v>
      </c>
      <c r="O61" s="4">
        <v>521420547945</v>
      </c>
      <c r="Q61" s="2" t="s">
        <v>41</v>
      </c>
      <c r="S61" s="4">
        <v>521420547945</v>
      </c>
    </row>
    <row r="62" spans="1:19" x14ac:dyDescent="0.5">
      <c r="A62" s="2" t="s">
        <v>153</v>
      </c>
      <c r="C62" s="2" t="s">
        <v>41</v>
      </c>
      <c r="E62" s="2" t="s">
        <v>152</v>
      </c>
      <c r="G62" s="4">
        <v>20</v>
      </c>
      <c r="I62" s="4">
        <v>34727549461</v>
      </c>
      <c r="K62" s="2" t="s">
        <v>41</v>
      </c>
      <c r="M62" s="4">
        <v>34727549461</v>
      </c>
      <c r="O62" s="4">
        <v>231981735153</v>
      </c>
      <c r="Q62" s="2" t="s">
        <v>41</v>
      </c>
      <c r="S62" s="4">
        <v>231981735153</v>
      </c>
    </row>
    <row r="63" spans="1:19" x14ac:dyDescent="0.5">
      <c r="A63" s="2" t="s">
        <v>150</v>
      </c>
      <c r="C63" s="2" t="s">
        <v>41</v>
      </c>
      <c r="E63" s="2" t="s">
        <v>152</v>
      </c>
      <c r="G63" s="4">
        <v>20</v>
      </c>
      <c r="I63" s="4">
        <v>90017967574</v>
      </c>
      <c r="K63" s="2" t="s">
        <v>41</v>
      </c>
      <c r="M63" s="4">
        <v>90017967574</v>
      </c>
      <c r="O63" s="4">
        <v>600863405732</v>
      </c>
      <c r="Q63" s="2" t="s">
        <v>41</v>
      </c>
      <c r="S63" s="4">
        <v>600863405732</v>
      </c>
    </row>
    <row r="64" spans="1:19" x14ac:dyDescent="0.5">
      <c r="A64" s="2" t="s">
        <v>213</v>
      </c>
      <c r="C64" s="2" t="s">
        <v>41</v>
      </c>
      <c r="E64" s="2" t="s">
        <v>215</v>
      </c>
      <c r="G64" s="4">
        <v>18</v>
      </c>
      <c r="I64" s="4">
        <v>15124341712</v>
      </c>
      <c r="K64" s="2" t="s">
        <v>41</v>
      </c>
      <c r="M64" s="4">
        <v>15124341712</v>
      </c>
      <c r="O64" s="4">
        <v>29660908354</v>
      </c>
      <c r="Q64" s="2" t="s">
        <v>41</v>
      </c>
      <c r="S64" s="4">
        <v>29660908354</v>
      </c>
    </row>
    <row r="65" spans="1:19" x14ac:dyDescent="0.5">
      <c r="A65" s="2" t="s">
        <v>429</v>
      </c>
      <c r="C65" s="2" t="s">
        <v>41</v>
      </c>
      <c r="E65" s="2" t="s">
        <v>317</v>
      </c>
      <c r="G65" s="4">
        <v>17</v>
      </c>
      <c r="I65" s="4">
        <v>0</v>
      </c>
      <c r="K65" s="2" t="s">
        <v>41</v>
      </c>
      <c r="M65" s="4">
        <v>0</v>
      </c>
      <c r="O65" s="4">
        <v>185102520603</v>
      </c>
      <c r="Q65" s="2" t="s">
        <v>41</v>
      </c>
      <c r="S65" s="4">
        <v>185102520603</v>
      </c>
    </row>
    <row r="66" spans="1:19" x14ac:dyDescent="0.5">
      <c r="A66" s="2" t="s">
        <v>169</v>
      </c>
      <c r="C66" s="2" t="s">
        <v>41</v>
      </c>
      <c r="E66" s="2" t="s">
        <v>97</v>
      </c>
      <c r="G66" s="4">
        <v>18</v>
      </c>
      <c r="I66" s="4">
        <v>46346294745</v>
      </c>
      <c r="K66" s="2" t="s">
        <v>41</v>
      </c>
      <c r="M66" s="4">
        <v>46346294745</v>
      </c>
      <c r="O66" s="4">
        <v>312654569570</v>
      </c>
      <c r="Q66" s="2" t="s">
        <v>41</v>
      </c>
      <c r="S66" s="4">
        <v>312654569570</v>
      </c>
    </row>
    <row r="67" spans="1:19" x14ac:dyDescent="0.5">
      <c r="A67" s="2" t="s">
        <v>430</v>
      </c>
      <c r="C67" s="2" t="s">
        <v>41</v>
      </c>
      <c r="E67" s="2" t="s">
        <v>97</v>
      </c>
      <c r="G67" s="4">
        <v>18</v>
      </c>
      <c r="I67" s="4">
        <v>0</v>
      </c>
      <c r="K67" s="2" t="s">
        <v>41</v>
      </c>
      <c r="M67" s="4">
        <v>0</v>
      </c>
      <c r="O67" s="4">
        <v>229272329420</v>
      </c>
      <c r="Q67" s="2" t="s">
        <v>41</v>
      </c>
      <c r="S67" s="4">
        <v>229272329420</v>
      </c>
    </row>
    <row r="68" spans="1:19" x14ac:dyDescent="0.5">
      <c r="A68" s="2" t="s">
        <v>147</v>
      </c>
      <c r="C68" s="2" t="s">
        <v>41</v>
      </c>
      <c r="E68" s="2" t="s">
        <v>149</v>
      </c>
      <c r="G68" s="4">
        <v>18</v>
      </c>
      <c r="I68" s="4">
        <v>57368359107</v>
      </c>
      <c r="K68" s="2" t="s">
        <v>41</v>
      </c>
      <c r="M68" s="4">
        <v>57368359107</v>
      </c>
      <c r="O68" s="4">
        <v>367904271681</v>
      </c>
      <c r="Q68" s="2" t="s">
        <v>41</v>
      </c>
      <c r="S68" s="4">
        <v>367904271681</v>
      </c>
    </row>
    <row r="69" spans="1:19" x14ac:dyDescent="0.5">
      <c r="A69" s="2" t="s">
        <v>431</v>
      </c>
      <c r="C69" s="2" t="s">
        <v>41</v>
      </c>
      <c r="E69" s="2" t="s">
        <v>432</v>
      </c>
      <c r="G69" s="4">
        <v>21</v>
      </c>
      <c r="I69" s="4">
        <v>0</v>
      </c>
      <c r="K69" s="2" t="s">
        <v>41</v>
      </c>
      <c r="M69" s="4">
        <v>0</v>
      </c>
      <c r="O69" s="4">
        <v>110964935767</v>
      </c>
      <c r="Q69" s="2" t="s">
        <v>41</v>
      </c>
      <c r="S69" s="4">
        <v>110964935767</v>
      </c>
    </row>
    <row r="70" spans="1:19" x14ac:dyDescent="0.5">
      <c r="A70" s="2" t="s">
        <v>433</v>
      </c>
      <c r="C70" s="2" t="s">
        <v>41</v>
      </c>
      <c r="E70" s="2" t="s">
        <v>434</v>
      </c>
      <c r="G70" s="4">
        <v>18</v>
      </c>
      <c r="I70" s="4">
        <v>0</v>
      </c>
      <c r="K70" s="2" t="s">
        <v>41</v>
      </c>
      <c r="M70" s="4">
        <v>0</v>
      </c>
      <c r="O70" s="4">
        <v>217565099103</v>
      </c>
      <c r="Q70" s="2" t="s">
        <v>41</v>
      </c>
      <c r="S70" s="4">
        <v>217565099103</v>
      </c>
    </row>
    <row r="71" spans="1:19" x14ac:dyDescent="0.5">
      <c r="A71" s="2" t="s">
        <v>435</v>
      </c>
      <c r="C71" s="2" t="s">
        <v>41</v>
      </c>
      <c r="E71" s="2" t="s">
        <v>436</v>
      </c>
      <c r="G71" s="4">
        <v>20</v>
      </c>
      <c r="I71" s="4">
        <v>0</v>
      </c>
      <c r="K71" s="2" t="s">
        <v>41</v>
      </c>
      <c r="M71" s="4">
        <v>0</v>
      </c>
      <c r="O71" s="4">
        <v>-1</v>
      </c>
      <c r="Q71" s="2" t="s">
        <v>41</v>
      </c>
      <c r="S71" s="4">
        <v>-1</v>
      </c>
    </row>
    <row r="72" spans="1:19" x14ac:dyDescent="0.5">
      <c r="A72" s="2" t="s">
        <v>437</v>
      </c>
      <c r="C72" s="2" t="s">
        <v>41</v>
      </c>
      <c r="E72" s="2" t="s">
        <v>438</v>
      </c>
      <c r="G72" s="4">
        <v>18</v>
      </c>
      <c r="I72" s="4">
        <v>0</v>
      </c>
      <c r="K72" s="2" t="s">
        <v>41</v>
      </c>
      <c r="M72" s="4">
        <v>0</v>
      </c>
      <c r="O72" s="4">
        <v>-1</v>
      </c>
      <c r="Q72" s="2" t="s">
        <v>41</v>
      </c>
      <c r="S72" s="4">
        <v>-1</v>
      </c>
    </row>
    <row r="73" spans="1:19" x14ac:dyDescent="0.5">
      <c r="A73" s="2" t="s">
        <v>292</v>
      </c>
      <c r="C73" s="4">
        <v>1</v>
      </c>
      <c r="E73" s="2" t="s">
        <v>41</v>
      </c>
      <c r="G73" s="4">
        <v>0</v>
      </c>
      <c r="I73" s="4">
        <v>17853</v>
      </c>
      <c r="K73" s="4">
        <v>0</v>
      </c>
      <c r="M73" s="4">
        <v>17853</v>
      </c>
      <c r="O73" s="4">
        <v>9523466509</v>
      </c>
      <c r="Q73" s="4">
        <v>0</v>
      </c>
      <c r="S73" s="4">
        <v>9523466509</v>
      </c>
    </row>
    <row r="74" spans="1:19" x14ac:dyDescent="0.5">
      <c r="A74" s="2" t="s">
        <v>296</v>
      </c>
      <c r="C74" s="4">
        <v>1</v>
      </c>
      <c r="E74" s="2" t="s">
        <v>41</v>
      </c>
      <c r="G74" s="4">
        <v>0</v>
      </c>
      <c r="I74" s="4">
        <v>49691494855</v>
      </c>
      <c r="K74" s="4">
        <v>0</v>
      </c>
      <c r="M74" s="4">
        <v>49691494855</v>
      </c>
      <c r="O74" s="4">
        <v>469257806598</v>
      </c>
      <c r="Q74" s="4">
        <v>0</v>
      </c>
      <c r="S74" s="4">
        <v>469257806598</v>
      </c>
    </row>
    <row r="75" spans="1:19" x14ac:dyDescent="0.5">
      <c r="A75" s="2" t="s">
        <v>299</v>
      </c>
      <c r="C75" s="4">
        <v>17</v>
      </c>
      <c r="E75" s="2" t="s">
        <v>41</v>
      </c>
      <c r="G75" s="4">
        <v>0</v>
      </c>
      <c r="I75" s="4">
        <v>188654120</v>
      </c>
      <c r="K75" s="4">
        <v>0</v>
      </c>
      <c r="M75" s="4">
        <v>188654120</v>
      </c>
      <c r="O75" s="4">
        <v>123724065408</v>
      </c>
      <c r="Q75" s="4">
        <v>0</v>
      </c>
      <c r="S75" s="4">
        <v>123724065408</v>
      </c>
    </row>
    <row r="76" spans="1:19" x14ac:dyDescent="0.5">
      <c r="A76" s="2" t="s">
        <v>299</v>
      </c>
      <c r="C76" s="4">
        <v>13</v>
      </c>
      <c r="E76" s="2" t="s">
        <v>41</v>
      </c>
      <c r="G76" s="4">
        <v>30</v>
      </c>
      <c r="I76" s="4">
        <v>0</v>
      </c>
      <c r="K76" s="4">
        <v>0</v>
      </c>
      <c r="M76" s="4">
        <v>0</v>
      </c>
      <c r="O76" s="4">
        <v>27419960242</v>
      </c>
      <c r="Q76" s="4">
        <v>0</v>
      </c>
      <c r="S76" s="4">
        <v>27419960242</v>
      </c>
    </row>
    <row r="77" spans="1:19" x14ac:dyDescent="0.5">
      <c r="A77" s="2" t="s">
        <v>299</v>
      </c>
      <c r="C77" s="4">
        <v>13</v>
      </c>
      <c r="E77" s="2" t="s">
        <v>41</v>
      </c>
      <c r="G77" s="4">
        <v>30</v>
      </c>
      <c r="I77" s="4">
        <v>0</v>
      </c>
      <c r="K77" s="4">
        <v>0</v>
      </c>
      <c r="M77" s="4">
        <v>0</v>
      </c>
      <c r="O77" s="4">
        <v>79890410992</v>
      </c>
      <c r="Q77" s="4">
        <v>0</v>
      </c>
      <c r="S77" s="4">
        <v>79890410992</v>
      </c>
    </row>
    <row r="78" spans="1:19" x14ac:dyDescent="0.5">
      <c r="A78" s="2" t="s">
        <v>343</v>
      </c>
      <c r="C78" s="4">
        <v>1</v>
      </c>
      <c r="E78" s="2" t="s">
        <v>41</v>
      </c>
      <c r="G78" s="4">
        <v>18</v>
      </c>
      <c r="I78" s="4">
        <v>0</v>
      </c>
      <c r="K78" s="4">
        <v>0</v>
      </c>
      <c r="M78" s="4">
        <v>0</v>
      </c>
      <c r="O78" s="4">
        <v>71013698656</v>
      </c>
      <c r="Q78" s="4">
        <v>0</v>
      </c>
      <c r="S78" s="4">
        <v>71013698656</v>
      </c>
    </row>
    <row r="79" spans="1:19" x14ac:dyDescent="0.5">
      <c r="A79" s="2" t="s">
        <v>302</v>
      </c>
      <c r="C79" s="4">
        <v>1</v>
      </c>
      <c r="E79" s="2" t="s">
        <v>41</v>
      </c>
      <c r="G79" s="4">
        <v>18</v>
      </c>
      <c r="I79" s="4">
        <v>0</v>
      </c>
      <c r="K79" s="4">
        <v>0</v>
      </c>
      <c r="M79" s="4">
        <v>0</v>
      </c>
      <c r="O79" s="4">
        <v>122301369889</v>
      </c>
      <c r="Q79" s="4">
        <v>0</v>
      </c>
      <c r="S79" s="4">
        <v>122301369889</v>
      </c>
    </row>
    <row r="80" spans="1:19" x14ac:dyDescent="0.5">
      <c r="A80" s="2" t="s">
        <v>302</v>
      </c>
      <c r="C80" s="4">
        <v>1</v>
      </c>
      <c r="E80" s="2" t="s">
        <v>41</v>
      </c>
      <c r="G80" s="4">
        <v>0</v>
      </c>
      <c r="I80" s="4">
        <v>2142128</v>
      </c>
      <c r="K80" s="4">
        <v>0</v>
      </c>
      <c r="M80" s="4">
        <v>2142128</v>
      </c>
      <c r="O80" s="4">
        <v>9316746</v>
      </c>
      <c r="Q80" s="4">
        <v>0</v>
      </c>
      <c r="S80" s="4">
        <v>9316746</v>
      </c>
    </row>
    <row r="81" spans="1:19" x14ac:dyDescent="0.5">
      <c r="A81" s="2" t="s">
        <v>343</v>
      </c>
      <c r="C81" s="4">
        <v>1</v>
      </c>
      <c r="E81" s="2" t="s">
        <v>41</v>
      </c>
      <c r="G81" s="4">
        <v>18</v>
      </c>
      <c r="I81" s="4">
        <v>0</v>
      </c>
      <c r="K81" s="4">
        <v>0</v>
      </c>
      <c r="M81" s="4">
        <v>0</v>
      </c>
      <c r="O81" s="4">
        <v>187890410984</v>
      </c>
      <c r="Q81" s="4">
        <v>0</v>
      </c>
      <c r="S81" s="4">
        <v>187890410984</v>
      </c>
    </row>
    <row r="82" spans="1:19" x14ac:dyDescent="0.5">
      <c r="A82" s="2" t="s">
        <v>302</v>
      </c>
      <c r="C82" s="4">
        <v>1</v>
      </c>
      <c r="E82" s="2" t="s">
        <v>41</v>
      </c>
      <c r="G82" s="4">
        <v>18</v>
      </c>
      <c r="I82" s="4">
        <v>0</v>
      </c>
      <c r="K82" s="4">
        <v>0</v>
      </c>
      <c r="M82" s="4">
        <v>0</v>
      </c>
      <c r="O82" s="4">
        <v>193808219203</v>
      </c>
      <c r="Q82" s="4">
        <v>0</v>
      </c>
      <c r="S82" s="4">
        <v>193808219203</v>
      </c>
    </row>
    <row r="83" spans="1:19" x14ac:dyDescent="0.5">
      <c r="A83" s="2" t="s">
        <v>389</v>
      </c>
      <c r="C83" s="4">
        <v>1</v>
      </c>
      <c r="E83" s="2" t="s">
        <v>41</v>
      </c>
      <c r="G83" s="4">
        <v>18</v>
      </c>
      <c r="I83" s="4">
        <v>0</v>
      </c>
      <c r="K83" s="4">
        <v>0</v>
      </c>
      <c r="M83" s="4">
        <v>0</v>
      </c>
      <c r="O83" s="4">
        <v>260383561667</v>
      </c>
      <c r="Q83" s="4">
        <v>0</v>
      </c>
      <c r="S83" s="4">
        <v>260383561667</v>
      </c>
    </row>
    <row r="84" spans="1:19" x14ac:dyDescent="0.5">
      <c r="A84" s="2" t="s">
        <v>348</v>
      </c>
      <c r="C84" s="4">
        <v>1</v>
      </c>
      <c r="E84" s="2" t="s">
        <v>41</v>
      </c>
      <c r="G84" s="4">
        <v>25</v>
      </c>
      <c r="I84" s="4">
        <v>0</v>
      </c>
      <c r="K84" s="4">
        <v>0</v>
      </c>
      <c r="M84" s="4">
        <v>0</v>
      </c>
      <c r="O84" s="4">
        <v>272438356190</v>
      </c>
      <c r="Q84" s="4">
        <v>0</v>
      </c>
      <c r="S84" s="4">
        <v>272438356190</v>
      </c>
    </row>
    <row r="85" spans="1:19" x14ac:dyDescent="0.5">
      <c r="A85" s="2" t="s">
        <v>354</v>
      </c>
      <c r="C85" s="4">
        <v>30</v>
      </c>
      <c r="E85" s="2" t="s">
        <v>41</v>
      </c>
      <c r="G85" s="4">
        <v>26</v>
      </c>
      <c r="I85" s="4">
        <v>0</v>
      </c>
      <c r="K85" s="4">
        <v>0</v>
      </c>
      <c r="M85" s="4">
        <v>0</v>
      </c>
      <c r="O85" s="4">
        <v>102575342466</v>
      </c>
      <c r="Q85" s="4">
        <v>0</v>
      </c>
      <c r="S85" s="4">
        <v>102575342466</v>
      </c>
    </row>
    <row r="86" spans="1:19" x14ac:dyDescent="0.5">
      <c r="A86" s="2" t="s">
        <v>299</v>
      </c>
      <c r="C86" s="4">
        <v>30</v>
      </c>
      <c r="E86" s="2" t="s">
        <v>41</v>
      </c>
      <c r="G86" s="4">
        <v>30</v>
      </c>
      <c r="I86" s="4">
        <v>254794520547</v>
      </c>
      <c r="K86" s="4">
        <v>0</v>
      </c>
      <c r="M86" s="4">
        <v>254794520547</v>
      </c>
      <c r="O86" s="4">
        <v>1406689871990</v>
      </c>
      <c r="Q86" s="4">
        <v>196721311</v>
      </c>
      <c r="S86" s="4">
        <v>1406493150679</v>
      </c>
    </row>
    <row r="87" spans="1:19" x14ac:dyDescent="0.5">
      <c r="A87" s="2" t="s">
        <v>311</v>
      </c>
      <c r="C87" s="4">
        <v>30</v>
      </c>
      <c r="E87" s="2" t="s">
        <v>41</v>
      </c>
      <c r="G87" s="4">
        <v>29</v>
      </c>
      <c r="I87" s="4">
        <v>95795081954</v>
      </c>
      <c r="K87" s="4">
        <v>20177488</v>
      </c>
      <c r="M87" s="4">
        <v>95774904466</v>
      </c>
      <c r="O87" s="4">
        <v>1132128768419</v>
      </c>
      <c r="Q87" s="4">
        <v>598576788</v>
      </c>
      <c r="S87" s="4">
        <v>1131530191631</v>
      </c>
    </row>
    <row r="88" spans="1:19" x14ac:dyDescent="0.5">
      <c r="A88" s="2" t="s">
        <v>354</v>
      </c>
      <c r="C88" s="4">
        <v>30</v>
      </c>
      <c r="E88" s="2" t="s">
        <v>41</v>
      </c>
      <c r="G88" s="4">
        <v>26</v>
      </c>
      <c r="I88" s="4">
        <v>0</v>
      </c>
      <c r="K88" s="4">
        <v>0</v>
      </c>
      <c r="M88" s="4">
        <v>0</v>
      </c>
      <c r="O88" s="4">
        <v>174520547945</v>
      </c>
      <c r="Q88" s="4">
        <v>0</v>
      </c>
      <c r="S88" s="4">
        <v>174520547945</v>
      </c>
    </row>
    <row r="89" spans="1:19" x14ac:dyDescent="0.5">
      <c r="A89" s="2" t="s">
        <v>311</v>
      </c>
      <c r="C89" s="4">
        <v>7</v>
      </c>
      <c r="E89" s="2" t="s">
        <v>41</v>
      </c>
      <c r="G89" s="4">
        <v>29</v>
      </c>
      <c r="I89" s="4">
        <v>0</v>
      </c>
      <c r="K89" s="4">
        <v>0</v>
      </c>
      <c r="M89" s="4">
        <v>0</v>
      </c>
      <c r="O89" s="4">
        <v>117534246574</v>
      </c>
      <c r="Q89" s="4">
        <v>0</v>
      </c>
      <c r="S89" s="4">
        <v>117534246574</v>
      </c>
    </row>
    <row r="90" spans="1:19" x14ac:dyDescent="0.5">
      <c r="A90" s="2" t="s">
        <v>299</v>
      </c>
      <c r="C90" s="4">
        <v>7</v>
      </c>
      <c r="E90" s="2" t="s">
        <v>41</v>
      </c>
      <c r="G90" s="4">
        <v>30</v>
      </c>
      <c r="I90" s="4">
        <v>0</v>
      </c>
      <c r="K90" s="4">
        <v>0</v>
      </c>
      <c r="M90" s="4">
        <v>0</v>
      </c>
      <c r="O90" s="4">
        <v>305410958906</v>
      </c>
      <c r="Q90" s="4">
        <v>0</v>
      </c>
      <c r="S90" s="4">
        <v>305410958906</v>
      </c>
    </row>
    <row r="91" spans="1:19" x14ac:dyDescent="0.5">
      <c r="A91" s="2" t="s">
        <v>313</v>
      </c>
      <c r="C91" s="4">
        <v>30</v>
      </c>
      <c r="E91" s="2" t="s">
        <v>41</v>
      </c>
      <c r="G91" s="4">
        <v>0</v>
      </c>
      <c r="I91" s="4">
        <v>49736</v>
      </c>
      <c r="K91" s="4">
        <v>0</v>
      </c>
      <c r="M91" s="4">
        <v>49736</v>
      </c>
      <c r="O91" s="4">
        <v>9694189874</v>
      </c>
      <c r="Q91" s="4">
        <v>0</v>
      </c>
      <c r="S91" s="4">
        <v>9694189874</v>
      </c>
    </row>
    <row r="92" spans="1:19" x14ac:dyDescent="0.5">
      <c r="A92" s="2" t="s">
        <v>439</v>
      </c>
      <c r="C92" s="4">
        <v>30</v>
      </c>
      <c r="E92" s="2" t="s">
        <v>41</v>
      </c>
      <c r="G92" s="4">
        <v>30</v>
      </c>
      <c r="I92" s="4">
        <v>0</v>
      </c>
      <c r="K92" s="4">
        <v>0</v>
      </c>
      <c r="M92" s="4">
        <v>0</v>
      </c>
      <c r="O92" s="4">
        <v>181369862994</v>
      </c>
      <c r="Q92" s="4">
        <v>0</v>
      </c>
      <c r="S92" s="4">
        <v>181369862994</v>
      </c>
    </row>
    <row r="93" spans="1:19" x14ac:dyDescent="0.5">
      <c r="A93" s="2" t="s">
        <v>313</v>
      </c>
      <c r="C93" s="4">
        <v>30</v>
      </c>
      <c r="E93" s="2" t="s">
        <v>41</v>
      </c>
      <c r="G93" s="4">
        <v>30</v>
      </c>
      <c r="I93" s="4">
        <v>0</v>
      </c>
      <c r="K93" s="4">
        <v>0</v>
      </c>
      <c r="M93" s="4">
        <v>0</v>
      </c>
      <c r="O93" s="4">
        <v>151635616433</v>
      </c>
      <c r="Q93" s="4">
        <v>0</v>
      </c>
      <c r="S93" s="4">
        <v>151635616433</v>
      </c>
    </row>
    <row r="94" spans="1:19" x14ac:dyDescent="0.5">
      <c r="A94" s="2" t="s">
        <v>313</v>
      </c>
      <c r="C94" s="4">
        <v>30</v>
      </c>
      <c r="E94" s="2" t="s">
        <v>41</v>
      </c>
      <c r="G94" s="4">
        <v>30</v>
      </c>
      <c r="I94" s="4">
        <v>0</v>
      </c>
      <c r="K94" s="4">
        <v>0</v>
      </c>
      <c r="M94" s="4">
        <v>0</v>
      </c>
      <c r="O94" s="4">
        <v>86986301363</v>
      </c>
      <c r="Q94" s="4">
        <v>0</v>
      </c>
      <c r="S94" s="4">
        <v>86986301363</v>
      </c>
    </row>
    <row r="95" spans="1:19" x14ac:dyDescent="0.5">
      <c r="A95" s="2" t="s">
        <v>311</v>
      </c>
      <c r="C95" s="4">
        <v>30</v>
      </c>
      <c r="E95" s="2" t="s">
        <v>41</v>
      </c>
      <c r="G95" s="4">
        <v>29</v>
      </c>
      <c r="I95" s="4">
        <v>98469945352</v>
      </c>
      <c r="K95" s="4">
        <v>486739118</v>
      </c>
      <c r="M95" s="4">
        <v>97983206234</v>
      </c>
      <c r="O95" s="4">
        <v>473237278228</v>
      </c>
      <c r="Q95" s="4">
        <v>582367533</v>
      </c>
      <c r="S95" s="4">
        <v>472654910695</v>
      </c>
    </row>
    <row r="96" spans="1:19" x14ac:dyDescent="0.5">
      <c r="A96" s="2" t="s">
        <v>311</v>
      </c>
      <c r="C96" s="4">
        <v>30</v>
      </c>
      <c r="E96" s="2" t="s">
        <v>41</v>
      </c>
      <c r="G96" s="4">
        <v>29</v>
      </c>
      <c r="I96" s="4">
        <v>123087431691</v>
      </c>
      <c r="K96" s="4">
        <v>12331569</v>
      </c>
      <c r="M96" s="4">
        <v>123075100122</v>
      </c>
      <c r="O96" s="4">
        <v>580998278303</v>
      </c>
      <c r="Q96" s="4">
        <v>183972314</v>
      </c>
      <c r="S96" s="4">
        <v>580814305989</v>
      </c>
    </row>
    <row r="97" spans="1:19" x14ac:dyDescent="0.5">
      <c r="A97" s="2" t="s">
        <v>311</v>
      </c>
      <c r="C97" s="4">
        <v>2</v>
      </c>
      <c r="E97" s="2" t="s">
        <v>41</v>
      </c>
      <c r="G97" s="4">
        <v>29</v>
      </c>
      <c r="I97" s="4">
        <v>127507223571</v>
      </c>
      <c r="K97" s="4">
        <v>13644089</v>
      </c>
      <c r="M97" s="4">
        <v>127493579482</v>
      </c>
      <c r="O97" s="4">
        <v>572943858039</v>
      </c>
      <c r="Q97" s="4">
        <v>188047428</v>
      </c>
      <c r="S97" s="4">
        <v>572755810611</v>
      </c>
    </row>
    <row r="98" spans="1:19" x14ac:dyDescent="0.5">
      <c r="A98" s="2" t="s">
        <v>313</v>
      </c>
      <c r="C98" s="4">
        <v>3</v>
      </c>
      <c r="E98" s="2" t="s">
        <v>41</v>
      </c>
      <c r="G98" s="4">
        <v>30</v>
      </c>
      <c r="I98" s="4">
        <v>0</v>
      </c>
      <c r="K98" s="4">
        <v>0</v>
      </c>
      <c r="M98" s="4">
        <v>0</v>
      </c>
      <c r="O98" s="4">
        <v>114945205477</v>
      </c>
      <c r="Q98" s="4">
        <v>0</v>
      </c>
      <c r="S98" s="4">
        <v>114945205477</v>
      </c>
    </row>
    <row r="99" spans="1:19" x14ac:dyDescent="0.5">
      <c r="A99" s="2" t="s">
        <v>313</v>
      </c>
      <c r="C99" s="4">
        <v>5</v>
      </c>
      <c r="E99" s="2" t="s">
        <v>41</v>
      </c>
      <c r="G99" s="4">
        <v>30</v>
      </c>
      <c r="I99" s="4">
        <v>0</v>
      </c>
      <c r="K99" s="4">
        <v>0</v>
      </c>
      <c r="M99" s="4">
        <v>0</v>
      </c>
      <c r="O99" s="4">
        <v>110506849313</v>
      </c>
      <c r="Q99" s="4">
        <v>0</v>
      </c>
      <c r="S99" s="4">
        <v>110506849313</v>
      </c>
    </row>
    <row r="100" spans="1:19" x14ac:dyDescent="0.5">
      <c r="A100" s="2" t="s">
        <v>313</v>
      </c>
      <c r="C100" s="4">
        <v>6</v>
      </c>
      <c r="E100" s="2" t="s">
        <v>41</v>
      </c>
      <c r="G100" s="4">
        <v>30</v>
      </c>
      <c r="I100" s="4">
        <v>0</v>
      </c>
      <c r="K100" s="4">
        <v>0</v>
      </c>
      <c r="M100" s="4">
        <v>0</v>
      </c>
      <c r="O100" s="4">
        <v>72191780820</v>
      </c>
      <c r="Q100" s="4">
        <v>0</v>
      </c>
      <c r="S100" s="4">
        <v>72191780820</v>
      </c>
    </row>
    <row r="101" spans="1:19" x14ac:dyDescent="0.5">
      <c r="A101" s="2" t="s">
        <v>313</v>
      </c>
      <c r="C101" s="4">
        <v>9</v>
      </c>
      <c r="E101" s="2" t="s">
        <v>41</v>
      </c>
      <c r="G101" s="4">
        <v>30</v>
      </c>
      <c r="I101" s="4">
        <v>0</v>
      </c>
      <c r="K101" s="4">
        <v>0</v>
      </c>
      <c r="M101" s="4">
        <v>0</v>
      </c>
      <c r="O101" s="4">
        <v>101630136984</v>
      </c>
      <c r="Q101" s="4">
        <v>0</v>
      </c>
      <c r="S101" s="4">
        <v>101630136984</v>
      </c>
    </row>
    <row r="102" spans="1:19" x14ac:dyDescent="0.5">
      <c r="A102" s="2" t="s">
        <v>354</v>
      </c>
      <c r="C102" s="4">
        <v>30</v>
      </c>
      <c r="E102" s="2" t="s">
        <v>41</v>
      </c>
      <c r="G102" s="4">
        <v>26.5</v>
      </c>
      <c r="I102" s="4">
        <v>0</v>
      </c>
      <c r="K102" s="4">
        <v>0</v>
      </c>
      <c r="M102" s="4">
        <v>0</v>
      </c>
      <c r="O102" s="4">
        <v>355753424657</v>
      </c>
      <c r="Q102" s="4">
        <v>0</v>
      </c>
      <c r="S102" s="4">
        <v>355753424657</v>
      </c>
    </row>
    <row r="103" spans="1:19" x14ac:dyDescent="0.5">
      <c r="A103" s="2" t="s">
        <v>354</v>
      </c>
      <c r="C103" s="4">
        <v>30</v>
      </c>
      <c r="E103" s="2" t="s">
        <v>41</v>
      </c>
      <c r="G103" s="4">
        <v>26.5</v>
      </c>
      <c r="I103" s="4">
        <v>0</v>
      </c>
      <c r="K103" s="4">
        <v>0</v>
      </c>
      <c r="M103" s="4">
        <v>0</v>
      </c>
      <c r="O103" s="4">
        <v>152465753425</v>
      </c>
      <c r="Q103" s="4">
        <v>0</v>
      </c>
      <c r="S103" s="4">
        <v>152465753425</v>
      </c>
    </row>
    <row r="104" spans="1:19" x14ac:dyDescent="0.5">
      <c r="A104" s="2" t="s">
        <v>354</v>
      </c>
      <c r="C104" s="4">
        <v>30</v>
      </c>
      <c r="E104" s="2" t="s">
        <v>41</v>
      </c>
      <c r="G104" s="4">
        <v>26.5</v>
      </c>
      <c r="I104" s="4">
        <v>0</v>
      </c>
      <c r="K104" s="4">
        <v>0</v>
      </c>
      <c r="M104" s="4">
        <v>0</v>
      </c>
      <c r="O104" s="4">
        <v>254109589041</v>
      </c>
      <c r="Q104" s="4">
        <v>0</v>
      </c>
      <c r="S104" s="4">
        <v>254109589041</v>
      </c>
    </row>
    <row r="105" spans="1:19" x14ac:dyDescent="0.5">
      <c r="A105" s="2" t="s">
        <v>299</v>
      </c>
      <c r="C105" s="4">
        <v>10</v>
      </c>
      <c r="E105" s="2" t="s">
        <v>41</v>
      </c>
      <c r="G105" s="4">
        <v>30</v>
      </c>
      <c r="I105" s="4">
        <v>0</v>
      </c>
      <c r="K105" s="4">
        <v>0</v>
      </c>
      <c r="M105" s="4">
        <v>0</v>
      </c>
      <c r="O105" s="4">
        <v>74246575342</v>
      </c>
      <c r="Q105" s="4">
        <v>0</v>
      </c>
      <c r="S105" s="4">
        <v>74246575342</v>
      </c>
    </row>
    <row r="106" spans="1:19" x14ac:dyDescent="0.5">
      <c r="A106" s="2" t="s">
        <v>313</v>
      </c>
      <c r="C106" s="4">
        <v>11</v>
      </c>
      <c r="E106" s="2" t="s">
        <v>41</v>
      </c>
      <c r="G106" s="4">
        <v>30</v>
      </c>
      <c r="I106" s="4">
        <v>0</v>
      </c>
      <c r="K106" s="4">
        <v>0</v>
      </c>
      <c r="M106" s="4">
        <v>0</v>
      </c>
      <c r="O106" s="4">
        <v>64794520546</v>
      </c>
      <c r="Q106" s="4">
        <v>0</v>
      </c>
      <c r="S106" s="4">
        <v>64794520546</v>
      </c>
    </row>
    <row r="107" spans="1:19" x14ac:dyDescent="0.5">
      <c r="A107" s="2" t="s">
        <v>440</v>
      </c>
      <c r="C107" s="4">
        <v>11</v>
      </c>
      <c r="E107" s="2" t="s">
        <v>41</v>
      </c>
      <c r="G107" s="4">
        <v>30</v>
      </c>
      <c r="I107" s="4">
        <v>0</v>
      </c>
      <c r="K107" s="4">
        <v>0</v>
      </c>
      <c r="M107" s="4">
        <v>0</v>
      </c>
      <c r="O107" s="4">
        <v>18191780822</v>
      </c>
      <c r="Q107" s="4">
        <v>0</v>
      </c>
      <c r="S107" s="4">
        <v>18191780822</v>
      </c>
    </row>
    <row r="108" spans="1:19" x14ac:dyDescent="0.5">
      <c r="A108" s="2" t="s">
        <v>322</v>
      </c>
      <c r="C108" s="4">
        <v>24</v>
      </c>
      <c r="E108" s="2" t="s">
        <v>41</v>
      </c>
      <c r="G108" s="4">
        <v>0</v>
      </c>
      <c r="I108" s="4">
        <v>27417</v>
      </c>
      <c r="K108" s="4">
        <v>0</v>
      </c>
      <c r="M108" s="4">
        <v>27417</v>
      </c>
      <c r="O108" s="4">
        <v>27417</v>
      </c>
      <c r="Q108" s="4">
        <v>0</v>
      </c>
      <c r="S108" s="4">
        <v>27417</v>
      </c>
    </row>
    <row r="109" spans="1:19" x14ac:dyDescent="0.5">
      <c r="A109" s="2" t="s">
        <v>299</v>
      </c>
      <c r="C109" s="4">
        <v>24</v>
      </c>
      <c r="E109" s="2" t="s">
        <v>41</v>
      </c>
      <c r="G109" s="4">
        <v>30</v>
      </c>
      <c r="I109" s="4">
        <v>0</v>
      </c>
      <c r="K109" s="4">
        <v>0</v>
      </c>
      <c r="M109" s="4">
        <v>0</v>
      </c>
      <c r="O109" s="4">
        <v>53534246575</v>
      </c>
      <c r="Q109" s="4">
        <v>0</v>
      </c>
      <c r="S109" s="4">
        <v>53534246575</v>
      </c>
    </row>
    <row r="110" spans="1:19" x14ac:dyDescent="0.5">
      <c r="A110" s="2" t="s">
        <v>332</v>
      </c>
      <c r="C110" s="4">
        <v>25</v>
      </c>
      <c r="E110" s="2" t="s">
        <v>41</v>
      </c>
      <c r="G110" s="4">
        <v>27</v>
      </c>
      <c r="I110" s="4">
        <v>0</v>
      </c>
      <c r="K110" s="4">
        <v>0</v>
      </c>
      <c r="M110" s="4">
        <v>0</v>
      </c>
      <c r="O110" s="4">
        <v>55479452054</v>
      </c>
      <c r="Q110" s="4">
        <v>0</v>
      </c>
      <c r="S110" s="4">
        <v>55479452054</v>
      </c>
    </row>
    <row r="111" spans="1:19" x14ac:dyDescent="0.5">
      <c r="A111" s="2" t="s">
        <v>322</v>
      </c>
      <c r="C111" s="4">
        <v>25</v>
      </c>
      <c r="E111" s="2" t="s">
        <v>41</v>
      </c>
      <c r="G111" s="4">
        <v>27</v>
      </c>
      <c r="I111" s="4">
        <v>0</v>
      </c>
      <c r="K111" s="4">
        <v>0</v>
      </c>
      <c r="M111" s="4">
        <v>0</v>
      </c>
      <c r="O111" s="4">
        <v>55479452054</v>
      </c>
      <c r="Q111" s="4">
        <v>0</v>
      </c>
      <c r="S111" s="4">
        <v>55479452054</v>
      </c>
    </row>
    <row r="112" spans="1:19" x14ac:dyDescent="0.5">
      <c r="A112" s="2" t="s">
        <v>311</v>
      </c>
      <c r="C112" s="4">
        <v>25</v>
      </c>
      <c r="E112" s="2" t="s">
        <v>41</v>
      </c>
      <c r="G112" s="4">
        <v>29</v>
      </c>
      <c r="I112" s="4">
        <v>74262295080</v>
      </c>
      <c r="K112" s="4">
        <v>21703563</v>
      </c>
      <c r="M112" s="4">
        <v>74240591517</v>
      </c>
      <c r="O112" s="4">
        <v>292368740167</v>
      </c>
      <c r="Q112" s="4">
        <v>323202266</v>
      </c>
      <c r="S112" s="4">
        <v>292045537901</v>
      </c>
    </row>
    <row r="113" spans="1:19" x14ac:dyDescent="0.5">
      <c r="A113" s="2" t="s">
        <v>441</v>
      </c>
      <c r="C113" s="4">
        <v>30</v>
      </c>
      <c r="E113" s="2" t="s">
        <v>41</v>
      </c>
      <c r="G113" s="4">
        <v>25</v>
      </c>
      <c r="I113" s="4">
        <v>0</v>
      </c>
      <c r="K113" s="4">
        <v>-308228948</v>
      </c>
      <c r="M113" s="4">
        <v>308228948</v>
      </c>
      <c r="O113" s="4">
        <v>97164308673</v>
      </c>
      <c r="Q113" s="4">
        <v>0</v>
      </c>
      <c r="S113" s="4">
        <v>97164308673</v>
      </c>
    </row>
    <row r="114" spans="1:19" x14ac:dyDescent="0.5">
      <c r="A114" s="2" t="s">
        <v>322</v>
      </c>
      <c r="C114" s="4">
        <v>30</v>
      </c>
      <c r="E114" s="2" t="s">
        <v>41</v>
      </c>
      <c r="G114" s="4">
        <v>30</v>
      </c>
      <c r="I114" s="4">
        <v>127397260274</v>
      </c>
      <c r="K114" s="4">
        <v>0</v>
      </c>
      <c r="M114" s="4">
        <v>127397260274</v>
      </c>
      <c r="O114" s="4">
        <v>427374803502</v>
      </c>
      <c r="Q114" s="4">
        <v>196721311</v>
      </c>
      <c r="S114" s="4">
        <v>427178082191</v>
      </c>
    </row>
    <row r="115" spans="1:19" x14ac:dyDescent="0.5">
      <c r="A115" s="2" t="s">
        <v>313</v>
      </c>
      <c r="C115" s="4">
        <v>30</v>
      </c>
      <c r="E115" s="2" t="s">
        <v>41</v>
      </c>
      <c r="G115" s="4">
        <v>30</v>
      </c>
      <c r="I115" s="4">
        <v>403251066698</v>
      </c>
      <c r="K115" s="4">
        <v>-53286316</v>
      </c>
      <c r="M115" s="4">
        <v>403304353014</v>
      </c>
      <c r="O115" s="4">
        <v>1381199865239</v>
      </c>
      <c r="Q115" s="4">
        <v>289671689</v>
      </c>
      <c r="S115" s="4">
        <v>1380910193550</v>
      </c>
    </row>
    <row r="116" spans="1:19" x14ac:dyDescent="0.5">
      <c r="A116" s="2" t="s">
        <v>322</v>
      </c>
      <c r="C116" s="4">
        <v>30</v>
      </c>
      <c r="E116" s="2" t="s">
        <v>41</v>
      </c>
      <c r="G116" s="4">
        <v>30</v>
      </c>
      <c r="I116" s="4">
        <v>63698630137</v>
      </c>
      <c r="K116" s="4">
        <v>0</v>
      </c>
      <c r="M116" s="4">
        <v>63698630137</v>
      </c>
      <c r="O116" s="4">
        <v>199303840106</v>
      </c>
      <c r="Q116" s="4">
        <v>98360656</v>
      </c>
      <c r="S116" s="4">
        <v>199205479450</v>
      </c>
    </row>
    <row r="117" spans="1:19" x14ac:dyDescent="0.5">
      <c r="A117" s="2" t="s">
        <v>332</v>
      </c>
      <c r="C117" s="4">
        <v>30</v>
      </c>
      <c r="E117" s="2" t="s">
        <v>41</v>
      </c>
      <c r="G117" s="4">
        <v>30</v>
      </c>
      <c r="I117" s="4">
        <v>63698630137</v>
      </c>
      <c r="K117" s="4">
        <v>0</v>
      </c>
      <c r="M117" s="4">
        <v>63698630137</v>
      </c>
      <c r="O117" s="4">
        <v>199303840106</v>
      </c>
      <c r="Q117" s="4">
        <v>98360656</v>
      </c>
      <c r="S117" s="4">
        <v>199205479450</v>
      </c>
    </row>
    <row r="118" spans="1:19" x14ac:dyDescent="0.5">
      <c r="A118" s="2" t="s">
        <v>313</v>
      </c>
      <c r="C118" s="4">
        <v>30</v>
      </c>
      <c r="E118" s="2" t="s">
        <v>41</v>
      </c>
      <c r="G118" s="4">
        <v>30</v>
      </c>
      <c r="I118" s="4">
        <v>103545774379</v>
      </c>
      <c r="K118" s="4">
        <v>45754323</v>
      </c>
      <c r="M118" s="4">
        <v>103500020056</v>
      </c>
      <c r="O118" s="4">
        <v>301744441927</v>
      </c>
      <c r="Q118" s="4">
        <v>121967213</v>
      </c>
      <c r="S118" s="4">
        <v>301622474714</v>
      </c>
    </row>
    <row r="119" spans="1:19" x14ac:dyDescent="0.5">
      <c r="A119" s="2" t="s">
        <v>322</v>
      </c>
      <c r="C119" s="4">
        <v>30</v>
      </c>
      <c r="E119" s="2" t="s">
        <v>41</v>
      </c>
      <c r="G119" s="4">
        <v>30</v>
      </c>
      <c r="I119" s="4">
        <v>50958904110</v>
      </c>
      <c r="K119" s="4">
        <v>0</v>
      </c>
      <c r="M119" s="4">
        <v>50958904110</v>
      </c>
      <c r="O119" s="4">
        <v>151223894004</v>
      </c>
      <c r="Q119" s="4">
        <v>78688525</v>
      </c>
      <c r="S119" s="4">
        <v>151145205479</v>
      </c>
    </row>
    <row r="120" spans="1:19" x14ac:dyDescent="0.5">
      <c r="A120" s="2" t="s">
        <v>299</v>
      </c>
      <c r="C120" s="4">
        <v>30</v>
      </c>
      <c r="E120" s="2" t="s">
        <v>41</v>
      </c>
      <c r="G120" s="4">
        <v>30</v>
      </c>
      <c r="I120" s="4">
        <v>293013698628</v>
      </c>
      <c r="K120" s="4">
        <v>0</v>
      </c>
      <c r="M120" s="4">
        <v>293013698628</v>
      </c>
      <c r="O120" s="4">
        <v>856802941831</v>
      </c>
      <c r="Q120" s="4">
        <v>226229508</v>
      </c>
      <c r="S120" s="4">
        <v>856576712323</v>
      </c>
    </row>
    <row r="121" spans="1:19" x14ac:dyDescent="0.5">
      <c r="A121" s="2" t="s">
        <v>302</v>
      </c>
      <c r="C121" s="4">
        <v>1</v>
      </c>
      <c r="E121" s="2" t="s">
        <v>41</v>
      </c>
      <c r="G121" s="4">
        <v>25</v>
      </c>
      <c r="I121" s="4">
        <v>2732240436</v>
      </c>
      <c r="K121" s="4">
        <v>-29884635</v>
      </c>
      <c r="M121" s="4">
        <v>2762125071</v>
      </c>
      <c r="O121" s="4">
        <v>78204057152</v>
      </c>
      <c r="Q121" s="4">
        <v>4800882</v>
      </c>
      <c r="S121" s="4">
        <v>78199256270</v>
      </c>
    </row>
    <row r="122" spans="1:19" x14ac:dyDescent="0.5">
      <c r="A122" s="2" t="s">
        <v>299</v>
      </c>
      <c r="C122" s="4">
        <v>7</v>
      </c>
      <c r="E122" s="2" t="s">
        <v>41</v>
      </c>
      <c r="G122" s="4">
        <v>30</v>
      </c>
      <c r="I122" s="4">
        <v>76431619132</v>
      </c>
      <c r="K122" s="4">
        <v>-38435</v>
      </c>
      <c r="M122" s="4">
        <v>76431657567</v>
      </c>
      <c r="O122" s="4">
        <v>206954861877</v>
      </c>
      <c r="Q122" s="4">
        <v>350715459</v>
      </c>
      <c r="S122" s="4">
        <v>206604146418</v>
      </c>
    </row>
    <row r="123" spans="1:19" x14ac:dyDescent="0.5">
      <c r="A123" s="2" t="s">
        <v>313</v>
      </c>
      <c r="C123" s="4">
        <v>30</v>
      </c>
      <c r="E123" s="2" t="s">
        <v>41</v>
      </c>
      <c r="G123" s="4">
        <v>30</v>
      </c>
      <c r="I123" s="4">
        <v>77659330789</v>
      </c>
      <c r="K123" s="4">
        <v>34315743</v>
      </c>
      <c r="M123" s="4">
        <v>77625015046</v>
      </c>
      <c r="O123" s="4">
        <v>209171345144</v>
      </c>
      <c r="Q123" s="4">
        <v>91475410</v>
      </c>
      <c r="S123" s="4">
        <v>209079869734</v>
      </c>
    </row>
    <row r="124" spans="1:19" x14ac:dyDescent="0.5">
      <c r="A124" s="2" t="s">
        <v>343</v>
      </c>
      <c r="C124" s="4">
        <v>1</v>
      </c>
      <c r="E124" s="2" t="s">
        <v>41</v>
      </c>
      <c r="G124" s="4">
        <v>25</v>
      </c>
      <c r="I124" s="4">
        <v>2049180327</v>
      </c>
      <c r="K124" s="4">
        <v>-52028276</v>
      </c>
      <c r="M124" s="4">
        <v>2101208603</v>
      </c>
      <c r="O124" s="4">
        <v>110818549255</v>
      </c>
      <c r="Q124" s="4">
        <v>0</v>
      </c>
      <c r="S124" s="4">
        <v>110818549255</v>
      </c>
    </row>
    <row r="125" spans="1:19" x14ac:dyDescent="0.5">
      <c r="A125" s="2" t="s">
        <v>302</v>
      </c>
      <c r="C125" s="4">
        <v>1</v>
      </c>
      <c r="E125" s="2" t="s">
        <v>41</v>
      </c>
      <c r="G125" s="4">
        <v>25</v>
      </c>
      <c r="I125" s="4">
        <v>4098360654</v>
      </c>
      <c r="K125" s="4">
        <v>-44826953</v>
      </c>
      <c r="M125" s="4">
        <v>4143187607</v>
      </c>
      <c r="O125" s="4">
        <v>104648551502</v>
      </c>
      <c r="Q125" s="4">
        <v>5630422</v>
      </c>
      <c r="S125" s="4">
        <v>104642921080</v>
      </c>
    </row>
    <row r="126" spans="1:19" x14ac:dyDescent="0.5">
      <c r="A126" s="2" t="s">
        <v>389</v>
      </c>
      <c r="C126" s="4">
        <v>1</v>
      </c>
      <c r="E126" s="2" t="s">
        <v>41</v>
      </c>
      <c r="G126" s="4">
        <v>25</v>
      </c>
      <c r="I126" s="4">
        <v>0</v>
      </c>
      <c r="K126" s="4">
        <v>-21992613</v>
      </c>
      <c r="M126" s="4">
        <v>21992613</v>
      </c>
      <c r="O126" s="4">
        <v>114933752514</v>
      </c>
      <c r="Q126" s="4">
        <v>0</v>
      </c>
      <c r="S126" s="4">
        <v>114933752514</v>
      </c>
    </row>
    <row r="127" spans="1:19" x14ac:dyDescent="0.5">
      <c r="A127" s="2" t="s">
        <v>348</v>
      </c>
      <c r="C127" s="4">
        <v>1</v>
      </c>
      <c r="E127" s="2" t="s">
        <v>41</v>
      </c>
      <c r="G127" s="4">
        <v>25</v>
      </c>
      <c r="I127" s="4">
        <v>5464480874</v>
      </c>
      <c r="K127" s="4">
        <v>-59798903</v>
      </c>
      <c r="M127" s="4">
        <v>5524279777</v>
      </c>
      <c r="O127" s="4">
        <v>128572497929</v>
      </c>
      <c r="Q127" s="4">
        <v>9572131</v>
      </c>
      <c r="S127" s="4">
        <v>128562925798</v>
      </c>
    </row>
    <row r="128" spans="1:19" x14ac:dyDescent="0.5">
      <c r="A128" s="2" t="s">
        <v>351</v>
      </c>
      <c r="C128" s="4">
        <v>1</v>
      </c>
      <c r="E128" s="2" t="s">
        <v>41</v>
      </c>
      <c r="G128" s="4">
        <v>0</v>
      </c>
      <c r="I128" s="4">
        <v>676092</v>
      </c>
      <c r="K128" s="4">
        <v>0</v>
      </c>
      <c r="M128" s="4">
        <v>676092</v>
      </c>
      <c r="O128" s="4">
        <v>676092</v>
      </c>
      <c r="Q128" s="4">
        <v>0</v>
      </c>
      <c r="S128" s="4">
        <v>676092</v>
      </c>
    </row>
    <row r="129" spans="1:19" x14ac:dyDescent="0.5">
      <c r="A129" s="2" t="s">
        <v>354</v>
      </c>
      <c r="C129" s="4">
        <v>30</v>
      </c>
      <c r="E129" s="2" t="s">
        <v>41</v>
      </c>
      <c r="G129" s="4">
        <v>28</v>
      </c>
      <c r="I129" s="4">
        <v>8415300547</v>
      </c>
      <c r="K129" s="4">
        <v>-188804820</v>
      </c>
      <c r="M129" s="4">
        <v>8604105367</v>
      </c>
      <c r="O129" s="4">
        <v>353673179130</v>
      </c>
      <c r="Q129" s="4">
        <v>0</v>
      </c>
      <c r="S129" s="4">
        <v>353673179130</v>
      </c>
    </row>
    <row r="130" spans="1:19" x14ac:dyDescent="0.5">
      <c r="A130" s="2" t="s">
        <v>351</v>
      </c>
      <c r="C130" s="4">
        <v>20</v>
      </c>
      <c r="E130" s="2" t="s">
        <v>41</v>
      </c>
      <c r="G130" s="4">
        <v>29</v>
      </c>
      <c r="I130" s="4">
        <v>43975409825</v>
      </c>
      <c r="K130" s="4">
        <v>-335118329</v>
      </c>
      <c r="M130" s="4">
        <v>44310528154</v>
      </c>
      <c r="O130" s="4">
        <v>141499550835</v>
      </c>
      <c r="Q130" s="4">
        <v>81089045</v>
      </c>
      <c r="S130" s="4">
        <v>141418461790</v>
      </c>
    </row>
    <row r="131" spans="1:19" x14ac:dyDescent="0.5">
      <c r="A131" s="2" t="s">
        <v>299</v>
      </c>
      <c r="C131" s="4">
        <v>27</v>
      </c>
      <c r="E131" s="2" t="s">
        <v>41</v>
      </c>
      <c r="G131" s="4">
        <v>30</v>
      </c>
      <c r="I131" s="4">
        <v>127397260272</v>
      </c>
      <c r="K131" s="4">
        <v>0</v>
      </c>
      <c r="M131" s="4">
        <v>127397260272</v>
      </c>
      <c r="O131" s="4">
        <v>267067145738</v>
      </c>
      <c r="Q131" s="4">
        <v>443687801</v>
      </c>
      <c r="S131" s="4">
        <v>266623457937</v>
      </c>
    </row>
    <row r="132" spans="1:19" x14ac:dyDescent="0.5">
      <c r="A132" s="2" t="s">
        <v>313</v>
      </c>
      <c r="C132" s="4">
        <v>30</v>
      </c>
      <c r="E132" s="2" t="s">
        <v>41</v>
      </c>
      <c r="G132" s="4">
        <v>30</v>
      </c>
      <c r="I132" s="4">
        <v>126970581624</v>
      </c>
      <c r="K132" s="4">
        <v>-1886369</v>
      </c>
      <c r="M132" s="4">
        <v>126972467993</v>
      </c>
      <c r="O132" s="4">
        <v>266427127753</v>
      </c>
      <c r="Q132" s="4">
        <v>152459016</v>
      </c>
      <c r="S132" s="4">
        <v>266274668737</v>
      </c>
    </row>
    <row r="133" spans="1:19" x14ac:dyDescent="0.5">
      <c r="A133" s="2" t="s">
        <v>354</v>
      </c>
      <c r="C133" s="4">
        <v>30</v>
      </c>
      <c r="E133" s="2" t="s">
        <v>41</v>
      </c>
      <c r="G133" s="4">
        <v>27.5</v>
      </c>
      <c r="I133" s="4">
        <v>0</v>
      </c>
      <c r="K133" s="4">
        <v>0</v>
      </c>
      <c r="M133" s="4">
        <v>0</v>
      </c>
      <c r="O133" s="4">
        <v>126254210645</v>
      </c>
      <c r="Q133" s="4">
        <v>0</v>
      </c>
      <c r="S133" s="4">
        <v>126254210645</v>
      </c>
    </row>
    <row r="134" spans="1:19" x14ac:dyDescent="0.5">
      <c r="A134" s="2" t="s">
        <v>313</v>
      </c>
      <c r="C134" s="4">
        <v>30</v>
      </c>
      <c r="E134" s="2" t="s">
        <v>41</v>
      </c>
      <c r="G134" s="4">
        <v>30</v>
      </c>
      <c r="I134" s="4">
        <v>177837412980</v>
      </c>
      <c r="K134" s="4">
        <v>33671682</v>
      </c>
      <c r="M134" s="4">
        <v>177803741298</v>
      </c>
      <c r="O134" s="4">
        <v>327049180326</v>
      </c>
      <c r="Q134" s="4">
        <v>213442623</v>
      </c>
      <c r="S134" s="4">
        <v>326835737703</v>
      </c>
    </row>
    <row r="135" spans="1:19" x14ac:dyDescent="0.5">
      <c r="A135" s="2" t="s">
        <v>362</v>
      </c>
      <c r="C135" s="4">
        <v>6</v>
      </c>
      <c r="E135" s="2" t="s">
        <v>41</v>
      </c>
      <c r="G135" s="4">
        <v>29</v>
      </c>
      <c r="I135" s="4">
        <v>318904334157</v>
      </c>
      <c r="K135" s="4">
        <v>-1952287</v>
      </c>
      <c r="M135" s="4">
        <v>318906286444</v>
      </c>
      <c r="O135" s="4">
        <v>587131147538</v>
      </c>
      <c r="Q135" s="4">
        <v>1267190736</v>
      </c>
      <c r="S135" s="4">
        <v>585863956802</v>
      </c>
    </row>
    <row r="136" spans="1:19" x14ac:dyDescent="0.5">
      <c r="A136" s="2" t="s">
        <v>364</v>
      </c>
      <c r="C136" s="4">
        <v>30</v>
      </c>
      <c r="E136" s="2" t="s">
        <v>41</v>
      </c>
      <c r="G136" s="4">
        <v>0</v>
      </c>
      <c r="I136" s="4">
        <v>8470</v>
      </c>
      <c r="K136" s="4">
        <v>0</v>
      </c>
      <c r="M136" s="4">
        <v>8470</v>
      </c>
      <c r="O136" s="4">
        <v>8470</v>
      </c>
      <c r="Q136" s="4">
        <v>0</v>
      </c>
      <c r="S136" s="4">
        <v>8470</v>
      </c>
    </row>
    <row r="137" spans="1:19" x14ac:dyDescent="0.5">
      <c r="A137" s="2" t="s">
        <v>364</v>
      </c>
      <c r="C137" s="4">
        <v>8</v>
      </c>
      <c r="E137" s="2" t="s">
        <v>41</v>
      </c>
      <c r="G137" s="4">
        <v>27</v>
      </c>
      <c r="I137" s="4">
        <v>148647540977</v>
      </c>
      <c r="K137" s="4">
        <v>0</v>
      </c>
      <c r="M137" s="4">
        <v>148647540977</v>
      </c>
      <c r="O137" s="4">
        <v>263729508185</v>
      </c>
      <c r="Q137" s="4">
        <v>0</v>
      </c>
      <c r="S137" s="4">
        <v>263729508185</v>
      </c>
    </row>
    <row r="138" spans="1:19" x14ac:dyDescent="0.5">
      <c r="A138" s="2" t="s">
        <v>368</v>
      </c>
      <c r="C138" s="4">
        <v>8</v>
      </c>
      <c r="E138" s="2" t="s">
        <v>41</v>
      </c>
      <c r="G138" s="4">
        <v>27</v>
      </c>
      <c r="I138" s="4">
        <v>34303278687</v>
      </c>
      <c r="K138" s="4">
        <v>0</v>
      </c>
      <c r="M138" s="4">
        <v>34303278687</v>
      </c>
      <c r="O138" s="4">
        <v>60860655735</v>
      </c>
      <c r="Q138" s="4">
        <v>0</v>
      </c>
      <c r="S138" s="4">
        <v>60860655735</v>
      </c>
    </row>
    <row r="139" spans="1:19" x14ac:dyDescent="0.5">
      <c r="A139" s="2" t="s">
        <v>313</v>
      </c>
      <c r="C139" s="4">
        <v>30</v>
      </c>
      <c r="E139" s="2" t="s">
        <v>41</v>
      </c>
      <c r="G139" s="4">
        <v>30</v>
      </c>
      <c r="I139" s="4">
        <v>76229508191</v>
      </c>
      <c r="K139" s="4">
        <v>29508197</v>
      </c>
      <c r="M139" s="4">
        <v>76199999994</v>
      </c>
      <c r="O139" s="4">
        <v>127868852444</v>
      </c>
      <c r="Q139" s="4">
        <v>91475410</v>
      </c>
      <c r="S139" s="4">
        <v>127777377034</v>
      </c>
    </row>
    <row r="140" spans="1:19" x14ac:dyDescent="0.5">
      <c r="A140" s="2" t="s">
        <v>372</v>
      </c>
      <c r="C140" s="4">
        <v>11</v>
      </c>
      <c r="E140" s="2" t="s">
        <v>41</v>
      </c>
      <c r="G140" s="4">
        <v>27</v>
      </c>
      <c r="I140" s="4">
        <v>114344262290</v>
      </c>
      <c r="K140" s="4">
        <v>0</v>
      </c>
      <c r="M140" s="4">
        <v>114344262290</v>
      </c>
      <c r="O140" s="4">
        <v>191803278680</v>
      </c>
      <c r="Q140" s="4">
        <v>0</v>
      </c>
      <c r="S140" s="4">
        <v>191803278680</v>
      </c>
    </row>
    <row r="141" spans="1:19" x14ac:dyDescent="0.5">
      <c r="A141" s="2" t="s">
        <v>313</v>
      </c>
      <c r="C141" s="4">
        <v>30</v>
      </c>
      <c r="E141" s="2" t="s">
        <v>41</v>
      </c>
      <c r="G141" s="4">
        <v>30</v>
      </c>
      <c r="I141" s="4">
        <v>76229508186</v>
      </c>
      <c r="K141" s="4">
        <v>-70819672</v>
      </c>
      <c r="M141" s="4">
        <v>76300327858</v>
      </c>
      <c r="O141" s="4">
        <v>103278688509</v>
      </c>
      <c r="Q141" s="4">
        <v>91475410</v>
      </c>
      <c r="S141" s="4">
        <v>103187213099</v>
      </c>
    </row>
    <row r="142" spans="1:19" x14ac:dyDescent="0.5">
      <c r="A142" s="2" t="s">
        <v>299</v>
      </c>
      <c r="C142" s="4">
        <v>27</v>
      </c>
      <c r="E142" s="2" t="s">
        <v>41</v>
      </c>
      <c r="G142" s="4">
        <v>30</v>
      </c>
      <c r="I142" s="4">
        <v>254794520547</v>
      </c>
      <c r="K142" s="4">
        <v>0</v>
      </c>
      <c r="M142" s="4">
        <v>254794520547</v>
      </c>
      <c r="O142" s="4">
        <v>295778127102</v>
      </c>
      <c r="Q142" s="4">
        <v>887375603</v>
      </c>
      <c r="S142" s="4">
        <v>294890751499</v>
      </c>
    </row>
    <row r="143" spans="1:19" x14ac:dyDescent="0.5">
      <c r="A143" s="2" t="s">
        <v>343</v>
      </c>
      <c r="C143" s="4">
        <v>1</v>
      </c>
      <c r="E143" s="2" t="s">
        <v>41</v>
      </c>
      <c r="G143" s="4">
        <v>28</v>
      </c>
      <c r="I143" s="4">
        <v>69016393436</v>
      </c>
      <c r="K143" s="4">
        <v>20273627</v>
      </c>
      <c r="M143" s="4">
        <v>68996119809</v>
      </c>
      <c r="O143" s="4">
        <v>69016393436</v>
      </c>
      <c r="Q143" s="4">
        <v>20273627</v>
      </c>
      <c r="S143" s="4">
        <v>68996119809</v>
      </c>
    </row>
    <row r="144" spans="1:19" x14ac:dyDescent="0.5">
      <c r="A144" s="2" t="s">
        <v>354</v>
      </c>
      <c r="C144" s="4">
        <v>30</v>
      </c>
      <c r="E144" s="2" t="s">
        <v>41</v>
      </c>
      <c r="G144" s="4">
        <v>30</v>
      </c>
      <c r="I144" s="4">
        <v>344262295082</v>
      </c>
      <c r="K144" s="4">
        <v>275409836</v>
      </c>
      <c r="M144" s="4">
        <v>343986885246</v>
      </c>
      <c r="O144" s="4">
        <v>344262295082</v>
      </c>
      <c r="Q144" s="4">
        <v>275409836</v>
      </c>
      <c r="S144" s="4">
        <v>343986885246</v>
      </c>
    </row>
    <row r="145" spans="1:19" x14ac:dyDescent="0.5">
      <c r="A145" s="2" t="s">
        <v>381</v>
      </c>
      <c r="C145" s="4">
        <v>31</v>
      </c>
      <c r="E145" s="2" t="s">
        <v>41</v>
      </c>
      <c r="G145" s="4">
        <v>28</v>
      </c>
      <c r="I145" s="4">
        <v>111202185791</v>
      </c>
      <c r="K145" s="4">
        <v>0</v>
      </c>
      <c r="M145" s="4">
        <v>111202185791</v>
      </c>
      <c r="O145" s="4">
        <v>111202185791</v>
      </c>
      <c r="Q145" s="4">
        <v>0</v>
      </c>
      <c r="S145" s="4">
        <v>111202185791</v>
      </c>
    </row>
    <row r="146" spans="1:19" x14ac:dyDescent="0.5">
      <c r="A146" s="2" t="s">
        <v>381</v>
      </c>
      <c r="C146" s="4">
        <v>31</v>
      </c>
      <c r="E146" s="2" t="s">
        <v>41</v>
      </c>
      <c r="G146" s="4">
        <v>28</v>
      </c>
      <c r="I146" s="4">
        <v>88961748616</v>
      </c>
      <c r="K146" s="4">
        <v>0</v>
      </c>
      <c r="M146" s="4">
        <v>88961748616</v>
      </c>
      <c r="O146" s="4">
        <v>88961748616</v>
      </c>
      <c r="Q146" s="4">
        <v>0</v>
      </c>
      <c r="S146" s="4">
        <v>88961748616</v>
      </c>
    </row>
    <row r="147" spans="1:19" x14ac:dyDescent="0.5">
      <c r="A147" s="2" t="s">
        <v>381</v>
      </c>
      <c r="C147" s="4">
        <v>31</v>
      </c>
      <c r="E147" s="2" t="s">
        <v>41</v>
      </c>
      <c r="G147" s="4">
        <v>28</v>
      </c>
      <c r="I147" s="4">
        <v>66721311469</v>
      </c>
      <c r="K147" s="4">
        <v>0</v>
      </c>
      <c r="M147" s="4">
        <v>66721311469</v>
      </c>
      <c r="O147" s="4">
        <v>66721311469</v>
      </c>
      <c r="Q147" s="4">
        <v>0</v>
      </c>
      <c r="S147" s="4">
        <v>66721311469</v>
      </c>
    </row>
    <row r="148" spans="1:19" x14ac:dyDescent="0.5">
      <c r="A148" s="2" t="s">
        <v>381</v>
      </c>
      <c r="C148" s="4">
        <v>31</v>
      </c>
      <c r="E148" s="2" t="s">
        <v>41</v>
      </c>
      <c r="G148" s="4">
        <v>28</v>
      </c>
      <c r="I148" s="4">
        <v>44480874294</v>
      </c>
      <c r="K148" s="4">
        <v>0</v>
      </c>
      <c r="M148" s="4">
        <v>44480874294</v>
      </c>
      <c r="O148" s="4">
        <v>44480874294</v>
      </c>
      <c r="Q148" s="4">
        <v>0</v>
      </c>
      <c r="S148" s="4">
        <v>44480874294</v>
      </c>
    </row>
    <row r="149" spans="1:19" x14ac:dyDescent="0.5">
      <c r="A149" s="2" t="s">
        <v>354</v>
      </c>
      <c r="C149" s="4">
        <v>30</v>
      </c>
      <c r="E149" s="2" t="s">
        <v>41</v>
      </c>
      <c r="G149" s="4">
        <v>30</v>
      </c>
      <c r="I149" s="4">
        <v>118032786884</v>
      </c>
      <c r="K149" s="4">
        <v>118032787</v>
      </c>
      <c r="M149" s="4">
        <v>117914754097</v>
      </c>
      <c r="O149" s="4">
        <v>118032786884</v>
      </c>
      <c r="Q149" s="4">
        <v>118032787</v>
      </c>
      <c r="S149" s="4">
        <v>117914754097</v>
      </c>
    </row>
    <row r="150" spans="1:19" x14ac:dyDescent="0.5">
      <c r="A150" s="2" t="s">
        <v>389</v>
      </c>
      <c r="C150" s="4">
        <v>31</v>
      </c>
      <c r="E150" s="2" t="s">
        <v>41</v>
      </c>
      <c r="G150" s="4">
        <v>28</v>
      </c>
      <c r="I150" s="4">
        <v>36830601074</v>
      </c>
      <c r="K150" s="4">
        <v>0</v>
      </c>
      <c r="M150" s="4">
        <v>36830601074</v>
      </c>
      <c r="O150" s="4">
        <v>36830601074</v>
      </c>
      <c r="Q150" s="4">
        <v>0</v>
      </c>
      <c r="S150" s="4">
        <v>36830601074</v>
      </c>
    </row>
    <row r="151" spans="1:19" x14ac:dyDescent="0.5">
      <c r="A151" s="2" t="s">
        <v>391</v>
      </c>
      <c r="C151" s="4">
        <v>31</v>
      </c>
      <c r="E151" s="2" t="s">
        <v>41</v>
      </c>
      <c r="G151" s="4">
        <v>28</v>
      </c>
      <c r="I151" s="4">
        <v>18415300537</v>
      </c>
      <c r="K151" s="4">
        <v>0</v>
      </c>
      <c r="M151" s="4">
        <v>18415300537</v>
      </c>
      <c r="O151" s="4">
        <v>18415300537</v>
      </c>
      <c r="Q151" s="4">
        <v>0</v>
      </c>
      <c r="S151" s="4">
        <v>18415300537</v>
      </c>
    </row>
    <row r="152" spans="1:19" x14ac:dyDescent="0.5">
      <c r="A152" s="2" t="s">
        <v>322</v>
      </c>
      <c r="C152" s="4">
        <v>31</v>
      </c>
      <c r="E152" s="2" t="s">
        <v>41</v>
      </c>
      <c r="G152" s="4">
        <v>29.5</v>
      </c>
      <c r="I152" s="4">
        <v>19344262272</v>
      </c>
      <c r="K152" s="4">
        <v>0</v>
      </c>
      <c r="M152" s="4">
        <v>19344262272</v>
      </c>
      <c r="O152" s="4">
        <v>19344262272</v>
      </c>
      <c r="Q152" s="4">
        <v>0</v>
      </c>
      <c r="S152" s="4">
        <v>19344262272</v>
      </c>
    </row>
    <row r="153" spans="1:19" x14ac:dyDescent="0.5">
      <c r="A153" s="2" t="s">
        <v>354</v>
      </c>
      <c r="C153" s="4">
        <v>30</v>
      </c>
      <c r="E153" s="2" t="s">
        <v>41</v>
      </c>
      <c r="G153" s="4">
        <v>30</v>
      </c>
      <c r="I153" s="4">
        <v>34426229508</v>
      </c>
      <c r="K153" s="4">
        <v>39344262</v>
      </c>
      <c r="M153" s="4">
        <v>34386885246</v>
      </c>
      <c r="O153" s="4">
        <v>34426229508</v>
      </c>
      <c r="Q153" s="4">
        <v>39344262</v>
      </c>
      <c r="S153" s="4">
        <v>34386885246</v>
      </c>
    </row>
    <row r="154" spans="1:19" x14ac:dyDescent="0.5">
      <c r="A154" s="2" t="s">
        <v>332</v>
      </c>
      <c r="C154" s="4">
        <v>30</v>
      </c>
      <c r="E154" s="2" t="s">
        <v>41</v>
      </c>
      <c r="G154" s="4">
        <v>30</v>
      </c>
      <c r="I154" s="4">
        <v>4918032786</v>
      </c>
      <c r="K154" s="4">
        <v>118032787</v>
      </c>
      <c r="M154" s="4">
        <v>4799999999</v>
      </c>
      <c r="O154" s="4">
        <v>4918032786</v>
      </c>
      <c r="Q154" s="4">
        <v>118032787</v>
      </c>
      <c r="S154" s="4">
        <v>4799999999</v>
      </c>
    </row>
    <row r="155" spans="1:19" ht="22.5" thickBot="1" x14ac:dyDescent="0.55000000000000004">
      <c r="A155" s="2" t="s">
        <v>391</v>
      </c>
      <c r="C155" s="4">
        <v>31</v>
      </c>
      <c r="E155" s="2" t="s">
        <v>41</v>
      </c>
      <c r="G155" s="4">
        <v>28</v>
      </c>
      <c r="I155" s="4">
        <v>1639344262</v>
      </c>
      <c r="K155" s="4">
        <v>0</v>
      </c>
      <c r="M155" s="4">
        <v>1639344262</v>
      </c>
      <c r="O155" s="4">
        <v>1639344262</v>
      </c>
      <c r="Q155" s="4">
        <v>0</v>
      </c>
      <c r="S155" s="4">
        <v>1639344262</v>
      </c>
    </row>
    <row r="156" spans="1:19" ht="22.5" thickBot="1" x14ac:dyDescent="0.55000000000000004">
      <c r="A156" s="2" t="s">
        <v>41</v>
      </c>
      <c r="C156" s="2" t="s">
        <v>41</v>
      </c>
      <c r="E156" s="2" t="s">
        <v>41</v>
      </c>
      <c r="G156" s="5">
        <f>SUM(G15:G155)</f>
        <v>3177.5</v>
      </c>
      <c r="I156" s="5">
        <f>SUM(I8:I155)</f>
        <v>7563150400478</v>
      </c>
      <c r="K156" s="5">
        <f>SUM(K15:K155)</f>
        <v>100272515</v>
      </c>
      <c r="M156" s="5">
        <f>SUM(M8:M155)</f>
        <v>7563050127963</v>
      </c>
      <c r="O156" s="5">
        <f>SUM(O8:O155)</f>
        <v>40343988265758</v>
      </c>
      <c r="Q156" s="5">
        <f>SUM(Q15:Q155)</f>
        <v>7444370445</v>
      </c>
      <c r="S156" s="5">
        <f>SUM(S8:S155)</f>
        <v>40336543895313</v>
      </c>
    </row>
    <row r="157" spans="1:19" ht="22.5" thickTop="1" x14ac:dyDescent="0.5"/>
    <row r="159" spans="1:19" x14ac:dyDescent="0.5">
      <c r="Q159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S11" sqref="S11"/>
    </sheetView>
  </sheetViews>
  <sheetFormatPr defaultRowHeight="21.75" x14ac:dyDescent="0.5"/>
  <cols>
    <col min="1" max="1" width="35.140625" style="2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1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  <c r="R3" s="19" t="s">
        <v>399</v>
      </c>
      <c r="S3" s="19" t="s">
        <v>399</v>
      </c>
    </row>
    <row r="4" spans="1:19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2.5" x14ac:dyDescent="0.5">
      <c r="A6" s="18" t="s">
        <v>3</v>
      </c>
      <c r="C6" s="18" t="s">
        <v>442</v>
      </c>
      <c r="D6" s="18" t="s">
        <v>442</v>
      </c>
      <c r="E6" s="18" t="s">
        <v>442</v>
      </c>
      <c r="F6" s="18" t="s">
        <v>442</v>
      </c>
      <c r="G6" s="18" t="s">
        <v>442</v>
      </c>
      <c r="I6" s="18" t="s">
        <v>401</v>
      </c>
      <c r="J6" s="18" t="s">
        <v>401</v>
      </c>
      <c r="K6" s="18" t="s">
        <v>401</v>
      </c>
      <c r="L6" s="18" t="s">
        <v>401</v>
      </c>
      <c r="M6" s="18" t="s">
        <v>401</v>
      </c>
      <c r="O6" s="18" t="s">
        <v>402</v>
      </c>
      <c r="P6" s="18" t="s">
        <v>402</v>
      </c>
      <c r="Q6" s="18" t="s">
        <v>402</v>
      </c>
      <c r="R6" s="18" t="s">
        <v>402</v>
      </c>
      <c r="S6" s="18" t="s">
        <v>402</v>
      </c>
    </row>
    <row r="7" spans="1:19" ht="22.5" x14ac:dyDescent="0.5">
      <c r="A7" s="18" t="s">
        <v>3</v>
      </c>
      <c r="C7" s="18" t="s">
        <v>443</v>
      </c>
      <c r="E7" s="18" t="s">
        <v>444</v>
      </c>
      <c r="G7" s="18" t="s">
        <v>445</v>
      </c>
      <c r="I7" s="18" t="s">
        <v>446</v>
      </c>
      <c r="K7" s="18" t="s">
        <v>406</v>
      </c>
      <c r="M7" s="18" t="s">
        <v>447</v>
      </c>
      <c r="O7" s="18" t="s">
        <v>446</v>
      </c>
      <c r="Q7" s="18" t="s">
        <v>406</v>
      </c>
      <c r="S7" s="18" t="s">
        <v>447</v>
      </c>
    </row>
    <row r="8" spans="1:19" x14ac:dyDescent="0.5">
      <c r="A8" s="2" t="s">
        <v>18</v>
      </c>
      <c r="C8" s="2" t="s">
        <v>448</v>
      </c>
      <c r="E8" s="4">
        <v>581000000</v>
      </c>
      <c r="G8" s="4">
        <v>220</v>
      </c>
      <c r="I8" s="4">
        <v>0</v>
      </c>
      <c r="K8" s="4">
        <v>0</v>
      </c>
      <c r="M8" s="4">
        <v>0</v>
      </c>
      <c r="O8" s="4">
        <v>127820000000</v>
      </c>
      <c r="Q8" s="4">
        <v>3986423358</v>
      </c>
      <c r="S8" s="4">
        <v>123833576642</v>
      </c>
    </row>
    <row r="9" spans="1:19" x14ac:dyDescent="0.5">
      <c r="A9" s="2" t="s">
        <v>36</v>
      </c>
      <c r="C9" s="2" t="s">
        <v>449</v>
      </c>
      <c r="E9" s="4">
        <v>86200000</v>
      </c>
      <c r="G9" s="4">
        <v>3500</v>
      </c>
      <c r="I9" s="4">
        <v>0</v>
      </c>
      <c r="K9" s="4">
        <v>0</v>
      </c>
      <c r="M9" s="4">
        <v>0</v>
      </c>
      <c r="O9" s="4">
        <v>301700000000</v>
      </c>
      <c r="Q9" s="4">
        <v>32456723716</v>
      </c>
      <c r="S9" s="4">
        <v>269243276284</v>
      </c>
    </row>
    <row r="10" spans="1:19" x14ac:dyDescent="0.5">
      <c r="A10" s="2" t="s">
        <v>21</v>
      </c>
      <c r="C10" s="2" t="s">
        <v>450</v>
      </c>
      <c r="E10" s="4">
        <v>144200000</v>
      </c>
      <c r="G10" s="4">
        <v>700</v>
      </c>
      <c r="I10" s="4">
        <v>0</v>
      </c>
      <c r="K10" s="4">
        <v>0</v>
      </c>
      <c r="M10" s="4">
        <v>0</v>
      </c>
      <c r="O10" s="4">
        <v>100940000000</v>
      </c>
      <c r="Q10" s="4">
        <v>0</v>
      </c>
      <c r="S10" s="4">
        <v>100940000000</v>
      </c>
    </row>
    <row r="11" spans="1:19" ht="22.5" thickBot="1" x14ac:dyDescent="0.55000000000000004">
      <c r="A11" s="2" t="s">
        <v>538</v>
      </c>
      <c r="C11" s="2" t="s">
        <v>41</v>
      </c>
      <c r="E11" s="2" t="s">
        <v>41</v>
      </c>
      <c r="G11" s="2" t="s">
        <v>41</v>
      </c>
      <c r="I11" s="4">
        <v>2424425000</v>
      </c>
      <c r="K11" s="4">
        <v>0</v>
      </c>
      <c r="M11" s="4">
        <v>2424425000</v>
      </c>
      <c r="O11" s="4">
        <v>14659905000</v>
      </c>
      <c r="Q11" s="4">
        <v>0</v>
      </c>
      <c r="S11" s="4">
        <v>14659905000</v>
      </c>
    </row>
    <row r="12" spans="1:19" ht="22.5" thickBot="1" x14ac:dyDescent="0.55000000000000004">
      <c r="I12" s="5">
        <f>SUM(I8:I11)</f>
        <v>2424425000</v>
      </c>
      <c r="K12" s="5">
        <f>SUM(K8:K11)</f>
        <v>0</v>
      </c>
      <c r="M12" s="5">
        <f>SUM(M8:M11)</f>
        <v>2424425000</v>
      </c>
      <c r="O12" s="5">
        <f>SUM(O8:O11)</f>
        <v>545119905000</v>
      </c>
      <c r="Q12" s="5">
        <f>SUM(Q8:Q11)</f>
        <v>36443147074</v>
      </c>
      <c r="S12" s="5">
        <f>SUM(S8:S11)</f>
        <v>508676757926</v>
      </c>
    </row>
    <row r="13" spans="1:19" ht="22.5" thickTop="1" x14ac:dyDescent="0.5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tabSelected="1" workbookViewId="0">
      <selection activeCell="G100" sqref="G100"/>
    </sheetView>
  </sheetViews>
  <sheetFormatPr defaultRowHeight="21.75" x14ac:dyDescent="0.5"/>
  <cols>
    <col min="1" max="1" width="45.28515625" style="2" bestFit="1" customWidth="1"/>
    <col min="2" max="2" width="1" style="2" customWidth="1"/>
    <col min="3" max="3" width="20" style="2" customWidth="1"/>
    <col min="4" max="4" width="1" style="2" customWidth="1"/>
    <col min="5" max="5" width="24" style="2" customWidth="1"/>
    <col min="6" max="6" width="1" style="2" customWidth="1"/>
    <col min="7" max="7" width="24" style="2" customWidth="1"/>
    <col min="8" max="8" width="1" style="2" customWidth="1"/>
    <col min="9" max="9" width="34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2.5" x14ac:dyDescent="0.5">
      <c r="A3" s="19" t="s">
        <v>399</v>
      </c>
      <c r="B3" s="19" t="s">
        <v>399</v>
      </c>
      <c r="C3" s="19" t="s">
        <v>399</v>
      </c>
      <c r="D3" s="19" t="s">
        <v>399</v>
      </c>
      <c r="E3" s="19" t="s">
        <v>399</v>
      </c>
      <c r="F3" s="19" t="s">
        <v>399</v>
      </c>
      <c r="G3" s="19" t="s">
        <v>399</v>
      </c>
      <c r="H3" s="19" t="s">
        <v>399</v>
      </c>
      <c r="I3" s="19" t="s">
        <v>399</v>
      </c>
      <c r="J3" s="19" t="s">
        <v>399</v>
      </c>
      <c r="K3" s="19" t="s">
        <v>399</v>
      </c>
      <c r="L3" s="19" t="s">
        <v>399</v>
      </c>
      <c r="M3" s="19" t="s">
        <v>399</v>
      </c>
      <c r="N3" s="19" t="s">
        <v>399</v>
      </c>
      <c r="O3" s="19" t="s">
        <v>399</v>
      </c>
      <c r="P3" s="19" t="s">
        <v>399</v>
      </c>
      <c r="Q3" s="19" t="s">
        <v>399</v>
      </c>
    </row>
    <row r="4" spans="1:17" ht="22.5" x14ac:dyDescent="0.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2.5" x14ac:dyDescent="0.5">
      <c r="A6" s="18" t="s">
        <v>3</v>
      </c>
      <c r="C6" s="18" t="s">
        <v>401</v>
      </c>
      <c r="D6" s="18" t="s">
        <v>401</v>
      </c>
      <c r="E6" s="18" t="s">
        <v>401</v>
      </c>
      <c r="F6" s="18" t="s">
        <v>401</v>
      </c>
      <c r="G6" s="18" t="s">
        <v>401</v>
      </c>
      <c r="H6" s="18" t="s">
        <v>401</v>
      </c>
      <c r="I6" s="18" t="s">
        <v>401</v>
      </c>
      <c r="K6" s="18" t="s">
        <v>402</v>
      </c>
      <c r="L6" s="18" t="s">
        <v>402</v>
      </c>
      <c r="M6" s="18" t="s">
        <v>402</v>
      </c>
      <c r="N6" s="18" t="s">
        <v>402</v>
      </c>
      <c r="O6" s="18" t="s">
        <v>402</v>
      </c>
      <c r="P6" s="18" t="s">
        <v>402</v>
      </c>
      <c r="Q6" s="18" t="s">
        <v>402</v>
      </c>
    </row>
    <row r="7" spans="1:17" ht="22.5" x14ac:dyDescent="0.5">
      <c r="A7" s="18" t="s">
        <v>3</v>
      </c>
      <c r="C7" s="18" t="s">
        <v>7</v>
      </c>
      <c r="E7" s="18" t="s">
        <v>451</v>
      </c>
      <c r="G7" s="18" t="s">
        <v>452</v>
      </c>
      <c r="I7" s="18" t="s">
        <v>453</v>
      </c>
      <c r="K7" s="18" t="s">
        <v>7</v>
      </c>
      <c r="M7" s="18" t="s">
        <v>451</v>
      </c>
      <c r="O7" s="18" t="s">
        <v>452</v>
      </c>
      <c r="Q7" s="18" t="s">
        <v>453</v>
      </c>
    </row>
    <row r="8" spans="1:17" x14ac:dyDescent="0.5">
      <c r="A8" s="2" t="s">
        <v>30</v>
      </c>
      <c r="C8" s="4">
        <v>18515089</v>
      </c>
      <c r="E8" s="4">
        <v>309316797774</v>
      </c>
      <c r="G8" s="4">
        <v>325772990955</v>
      </c>
      <c r="I8" s="4">
        <v>-16456193180</v>
      </c>
      <c r="K8" s="4">
        <v>18515089</v>
      </c>
      <c r="M8" s="4">
        <v>309316797774</v>
      </c>
      <c r="O8" s="4">
        <v>298374380175</v>
      </c>
      <c r="Q8" s="4">
        <f>M8-O8</f>
        <v>10942417599</v>
      </c>
    </row>
    <row r="9" spans="1:17" x14ac:dyDescent="0.5">
      <c r="A9" s="2" t="s">
        <v>36</v>
      </c>
      <c r="C9" s="4">
        <v>1321795997</v>
      </c>
      <c r="E9" s="4">
        <v>2673162521423</v>
      </c>
      <c r="G9" s="4">
        <v>2623929997886</v>
      </c>
      <c r="I9" s="4">
        <v>49232523537</v>
      </c>
      <c r="K9" s="4">
        <v>1321795997</v>
      </c>
      <c r="M9" s="4">
        <v>2673162521423</v>
      </c>
      <c r="O9" s="4">
        <v>2583370557038</v>
      </c>
      <c r="Q9" s="4">
        <v>89791964385</v>
      </c>
    </row>
    <row r="10" spans="1:17" x14ac:dyDescent="0.5">
      <c r="A10" s="2" t="s">
        <v>37</v>
      </c>
      <c r="C10" s="4">
        <v>816000000</v>
      </c>
      <c r="E10" s="4">
        <v>4825758344640</v>
      </c>
      <c r="G10" s="4">
        <v>4831373855453</v>
      </c>
      <c r="I10" s="4">
        <v>-5615510813</v>
      </c>
      <c r="K10" s="4">
        <v>816000000</v>
      </c>
      <c r="M10" s="4">
        <v>4825758344640</v>
      </c>
      <c r="O10" s="4">
        <v>4815655830619</v>
      </c>
      <c r="Q10" s="4">
        <v>10102514021</v>
      </c>
    </row>
    <row r="11" spans="1:17" x14ac:dyDescent="0.5">
      <c r="A11" s="2" t="s">
        <v>15</v>
      </c>
      <c r="C11" s="4">
        <v>24102426</v>
      </c>
      <c r="E11" s="4">
        <v>278845747351</v>
      </c>
      <c r="G11" s="4">
        <v>281137220243</v>
      </c>
      <c r="I11" s="4">
        <v>-2291472891</v>
      </c>
      <c r="K11" s="4">
        <v>24102426</v>
      </c>
      <c r="M11" s="4">
        <v>278845747351</v>
      </c>
      <c r="O11" s="4">
        <v>274485499423</v>
      </c>
      <c r="Q11" s="4">
        <v>4360247928</v>
      </c>
    </row>
    <row r="12" spans="1:17" x14ac:dyDescent="0.5">
      <c r="A12" s="2" t="s">
        <v>31</v>
      </c>
      <c r="C12" s="4">
        <v>27165000</v>
      </c>
      <c r="E12" s="4">
        <v>879711360000</v>
      </c>
      <c r="G12" s="4">
        <v>884032356416</v>
      </c>
      <c r="I12" s="4">
        <v>-4320996416</v>
      </c>
      <c r="K12" s="4">
        <v>27165000</v>
      </c>
      <c r="M12" s="4">
        <v>879711360000</v>
      </c>
      <c r="O12" s="4">
        <v>850695396683</v>
      </c>
      <c r="Q12" s="4">
        <v>29015963317</v>
      </c>
    </row>
    <row r="13" spans="1:17" x14ac:dyDescent="0.5">
      <c r="A13" s="2" t="s">
        <v>18</v>
      </c>
      <c r="C13" s="4">
        <v>912999998</v>
      </c>
      <c r="E13" s="4">
        <v>2658379943148</v>
      </c>
      <c r="G13" s="4">
        <v>2609335694010</v>
      </c>
      <c r="I13" s="4">
        <v>49044249138</v>
      </c>
      <c r="K13" s="4">
        <v>912999998</v>
      </c>
      <c r="M13" s="4">
        <v>2658379943148</v>
      </c>
      <c r="O13" s="4">
        <v>2497376094954</v>
      </c>
      <c r="Q13" s="4">
        <v>161003848194</v>
      </c>
    </row>
    <row r="14" spans="1:17" x14ac:dyDescent="0.5">
      <c r="A14" s="2" t="s">
        <v>33</v>
      </c>
      <c r="C14" s="4">
        <v>38722372</v>
      </c>
      <c r="E14" s="4">
        <v>2277611198668</v>
      </c>
      <c r="G14" s="4">
        <v>2298886615913</v>
      </c>
      <c r="I14" s="4">
        <v>-21275417245</v>
      </c>
      <c r="K14" s="4">
        <v>38722372</v>
      </c>
      <c r="M14" s="4">
        <v>2277611198668</v>
      </c>
      <c r="O14" s="4">
        <v>2174388624570</v>
      </c>
      <c r="Q14" s="4">
        <v>103222574098</v>
      </c>
    </row>
    <row r="15" spans="1:17" x14ac:dyDescent="0.5">
      <c r="A15" s="2" t="s">
        <v>21</v>
      </c>
      <c r="C15" s="4">
        <v>144200000</v>
      </c>
      <c r="E15" s="4">
        <v>513967456559</v>
      </c>
      <c r="G15" s="4">
        <v>519563402866</v>
      </c>
      <c r="I15" s="4">
        <v>-5595946306</v>
      </c>
      <c r="K15" s="4">
        <v>144200000</v>
      </c>
      <c r="M15" s="4">
        <v>513967456559</v>
      </c>
      <c r="O15" s="4">
        <v>649461811076</v>
      </c>
      <c r="Q15" s="4">
        <v>-135494354516</v>
      </c>
    </row>
    <row r="16" spans="1:17" x14ac:dyDescent="0.5">
      <c r="A16" s="2" t="s">
        <v>34</v>
      </c>
      <c r="C16" s="4">
        <v>55580797</v>
      </c>
      <c r="E16" s="4">
        <v>619114497783</v>
      </c>
      <c r="G16" s="4">
        <v>633099711462</v>
      </c>
      <c r="I16" s="4">
        <v>-13985213679</v>
      </c>
      <c r="K16" s="4">
        <v>55580797</v>
      </c>
      <c r="M16" s="4">
        <v>619114497783</v>
      </c>
      <c r="O16" s="4">
        <v>599457095310</v>
      </c>
      <c r="Q16" s="4">
        <v>19657402473</v>
      </c>
    </row>
    <row r="17" spans="1:17" x14ac:dyDescent="0.5">
      <c r="A17" s="2" t="s">
        <v>29</v>
      </c>
      <c r="C17" s="4">
        <v>10571000</v>
      </c>
      <c r="E17" s="4">
        <v>525281985329</v>
      </c>
      <c r="G17" s="4">
        <v>496088996545</v>
      </c>
      <c r="I17" s="4">
        <v>29192988784</v>
      </c>
      <c r="K17" s="4">
        <v>10571000</v>
      </c>
      <c r="M17" s="4">
        <v>525281985329</v>
      </c>
      <c r="O17" s="4">
        <v>477388638855</v>
      </c>
      <c r="Q17" s="4">
        <f>M17-O17</f>
        <v>47893346474</v>
      </c>
    </row>
    <row r="18" spans="1:17" x14ac:dyDescent="0.5">
      <c r="A18" s="2" t="s">
        <v>35</v>
      </c>
      <c r="C18" s="4">
        <v>75886637</v>
      </c>
      <c r="E18" s="4">
        <v>7385934765144</v>
      </c>
      <c r="G18" s="4">
        <v>8536042890800</v>
      </c>
      <c r="I18" s="4">
        <v>-1150108125655</v>
      </c>
      <c r="K18" s="4">
        <v>75886637</v>
      </c>
      <c r="M18" s="4">
        <v>7385934765144</v>
      </c>
      <c r="O18" s="4">
        <v>5488971540640</v>
      </c>
      <c r="Q18" s="4">
        <v>1896963224504</v>
      </c>
    </row>
    <row r="19" spans="1:17" x14ac:dyDescent="0.5">
      <c r="A19" s="2" t="s">
        <v>16</v>
      </c>
      <c r="C19" s="4">
        <v>1010898688</v>
      </c>
      <c r="E19" s="4">
        <v>2409450448343</v>
      </c>
      <c r="G19" s="4">
        <v>2360175376569</v>
      </c>
      <c r="I19" s="4">
        <v>49275071774</v>
      </c>
      <c r="K19" s="4">
        <v>1010898688</v>
      </c>
      <c r="M19" s="4">
        <v>2409450448343</v>
      </c>
      <c r="O19" s="4">
        <v>2094407886338</v>
      </c>
      <c r="Q19" s="4">
        <v>315042562005</v>
      </c>
    </row>
    <row r="20" spans="1:17" x14ac:dyDescent="0.5">
      <c r="A20" s="2" t="s">
        <v>24</v>
      </c>
      <c r="C20" s="4">
        <v>154135138</v>
      </c>
      <c r="E20" s="4">
        <v>2305204493905</v>
      </c>
      <c r="G20" s="4">
        <v>2321155122181</v>
      </c>
      <c r="I20" s="4">
        <v>-15950628275</v>
      </c>
      <c r="K20" s="4">
        <v>154135138</v>
      </c>
      <c r="M20" s="4">
        <v>2305204493905</v>
      </c>
      <c r="O20" s="4">
        <v>2301096790940</v>
      </c>
      <c r="Q20" s="4">
        <v>4107702965</v>
      </c>
    </row>
    <row r="21" spans="1:17" x14ac:dyDescent="0.5">
      <c r="A21" s="2" t="s">
        <v>39</v>
      </c>
      <c r="C21" s="4">
        <v>13700000</v>
      </c>
      <c r="E21" s="4">
        <v>128606336745</v>
      </c>
      <c r="G21" s="4">
        <v>128766997018</v>
      </c>
      <c r="I21" s="4">
        <v>-160660273</v>
      </c>
      <c r="K21" s="4">
        <v>13700000</v>
      </c>
      <c r="M21" s="4">
        <v>128606336745</v>
      </c>
      <c r="O21" s="4">
        <v>128766997018</v>
      </c>
      <c r="Q21" s="4">
        <v>-160660273</v>
      </c>
    </row>
    <row r="22" spans="1:17" x14ac:dyDescent="0.5">
      <c r="A22" s="2" t="s">
        <v>17</v>
      </c>
      <c r="C22" s="4">
        <v>15399728</v>
      </c>
      <c r="E22" s="4">
        <v>121940977047</v>
      </c>
      <c r="G22" s="4">
        <v>122467513687</v>
      </c>
      <c r="I22" s="4">
        <v>-526536639</v>
      </c>
      <c r="K22" s="4">
        <v>15399728</v>
      </c>
      <c r="M22" s="4">
        <v>121940977047</v>
      </c>
      <c r="O22" s="4">
        <v>122185519188</v>
      </c>
      <c r="Q22" s="4">
        <v>-244542140</v>
      </c>
    </row>
    <row r="23" spans="1:17" x14ac:dyDescent="0.5">
      <c r="A23" s="2" t="s">
        <v>26</v>
      </c>
      <c r="C23" s="4">
        <v>212502851</v>
      </c>
      <c r="E23" s="4">
        <v>3067507659124</v>
      </c>
      <c r="G23" s="4">
        <v>3059173056868</v>
      </c>
      <c r="I23" s="4">
        <v>8334602256</v>
      </c>
      <c r="K23" s="4">
        <v>212502851</v>
      </c>
      <c r="M23" s="4">
        <v>3067507659124</v>
      </c>
      <c r="O23" s="4">
        <v>2848943805178</v>
      </c>
      <c r="Q23" s="4">
        <f>M23-O23</f>
        <v>218563853946</v>
      </c>
    </row>
    <row r="24" spans="1:17" x14ac:dyDescent="0.5">
      <c r="A24" s="2" t="s">
        <v>23</v>
      </c>
      <c r="C24" s="4">
        <v>500000</v>
      </c>
      <c r="E24" s="4">
        <v>5143533675</v>
      </c>
      <c r="G24" s="4">
        <v>5166791251</v>
      </c>
      <c r="I24" s="4">
        <v>-23257576</v>
      </c>
      <c r="K24" s="4">
        <v>500000</v>
      </c>
      <c r="M24" s="4">
        <v>5143533675</v>
      </c>
      <c r="O24" s="4">
        <v>5073462778</v>
      </c>
      <c r="Q24" s="4">
        <v>70070897</v>
      </c>
    </row>
    <row r="25" spans="1:17" x14ac:dyDescent="0.5">
      <c r="A25" s="2" t="s">
        <v>32</v>
      </c>
      <c r="C25" s="4">
        <v>12122125</v>
      </c>
      <c r="E25" s="4">
        <v>391544637500</v>
      </c>
      <c r="G25" s="4">
        <v>396653714894</v>
      </c>
      <c r="I25" s="4">
        <v>-5109077394</v>
      </c>
      <c r="K25" s="4">
        <v>12122125</v>
      </c>
      <c r="M25" s="4">
        <v>391544637500</v>
      </c>
      <c r="O25" s="4">
        <v>394087699026</v>
      </c>
      <c r="Q25" s="4">
        <v>-2543061526</v>
      </c>
    </row>
    <row r="26" spans="1:17" x14ac:dyDescent="0.5">
      <c r="A26" s="2" t="s">
        <v>25</v>
      </c>
      <c r="C26" s="4">
        <v>83685349</v>
      </c>
      <c r="E26" s="4">
        <v>928642635298</v>
      </c>
      <c r="G26" s="4">
        <v>931954585337</v>
      </c>
      <c r="I26" s="4">
        <v>-3311950038</v>
      </c>
      <c r="K26" s="4">
        <v>83685349</v>
      </c>
      <c r="M26" s="4">
        <v>928642635298</v>
      </c>
      <c r="O26" s="4">
        <v>931463547342</v>
      </c>
      <c r="Q26" s="4">
        <v>-2820912043</v>
      </c>
    </row>
    <row r="27" spans="1:17" x14ac:dyDescent="0.5">
      <c r="A27" s="2" t="s">
        <v>38</v>
      </c>
      <c r="C27" s="4">
        <v>31836093</v>
      </c>
      <c r="E27" s="4">
        <v>265391699730</v>
      </c>
      <c r="G27" s="4">
        <v>268654078768</v>
      </c>
      <c r="I27" s="4">
        <v>-3262379037</v>
      </c>
      <c r="K27" s="4">
        <v>31836093</v>
      </c>
      <c r="M27" s="4">
        <v>265391699730</v>
      </c>
      <c r="O27" s="4">
        <v>258513601387</v>
      </c>
      <c r="Q27" s="4">
        <v>6878098343</v>
      </c>
    </row>
    <row r="28" spans="1:17" x14ac:dyDescent="0.5">
      <c r="A28" s="2" t="s">
        <v>28</v>
      </c>
      <c r="C28" s="4">
        <v>90232226</v>
      </c>
      <c r="E28" s="4">
        <v>3749343373975</v>
      </c>
      <c r="G28" s="4">
        <v>3769598847538</v>
      </c>
      <c r="I28" s="4">
        <v>-20255473562</v>
      </c>
      <c r="K28" s="4">
        <v>90232226</v>
      </c>
      <c r="M28" s="4">
        <v>3749343373975</v>
      </c>
      <c r="O28" s="4">
        <v>3780482273342</v>
      </c>
      <c r="Q28" s="4">
        <v>-31138899366</v>
      </c>
    </row>
    <row r="29" spans="1:17" x14ac:dyDescent="0.5">
      <c r="A29" s="2" t="s">
        <v>147</v>
      </c>
      <c r="C29" s="4">
        <v>3815547</v>
      </c>
      <c r="E29" s="4">
        <v>3695239591795</v>
      </c>
      <c r="G29" s="4">
        <v>3668346886622</v>
      </c>
      <c r="I29" s="4">
        <v>26892705173</v>
      </c>
      <c r="K29" s="4">
        <v>3815547</v>
      </c>
      <c r="M29" s="4">
        <v>3695239591795</v>
      </c>
      <c r="O29" s="4">
        <v>3585501253506</v>
      </c>
      <c r="Q29" s="4">
        <v>109738338289</v>
      </c>
    </row>
    <row r="30" spans="1:17" x14ac:dyDescent="0.5">
      <c r="A30" s="2" t="s">
        <v>169</v>
      </c>
      <c r="C30" s="4">
        <v>3000000</v>
      </c>
      <c r="E30" s="4">
        <v>2817723753873</v>
      </c>
      <c r="G30" s="4">
        <v>2793225091633</v>
      </c>
      <c r="I30" s="4">
        <v>24498662240</v>
      </c>
      <c r="K30" s="4">
        <v>3000000</v>
      </c>
      <c r="M30" s="4">
        <v>2817723753873</v>
      </c>
      <c r="O30" s="4">
        <v>2921391662686</v>
      </c>
      <c r="Q30" s="4">
        <v>-103667908812</v>
      </c>
    </row>
    <row r="31" spans="1:17" x14ac:dyDescent="0.5">
      <c r="A31" s="2" t="s">
        <v>213</v>
      </c>
      <c r="C31" s="4">
        <v>1016165</v>
      </c>
      <c r="E31" s="4">
        <v>941546067336</v>
      </c>
      <c r="G31" s="4">
        <v>932668351493</v>
      </c>
      <c r="I31" s="4">
        <v>8877715843</v>
      </c>
      <c r="K31" s="4">
        <v>1016165</v>
      </c>
      <c r="M31" s="4">
        <v>941546067336</v>
      </c>
      <c r="O31" s="4">
        <v>946704798535</v>
      </c>
      <c r="Q31" s="4">
        <v>-5158731198</v>
      </c>
    </row>
    <row r="32" spans="1:17" x14ac:dyDescent="0.5">
      <c r="A32" s="2" t="s">
        <v>153</v>
      </c>
      <c r="C32" s="4">
        <v>2000000</v>
      </c>
      <c r="E32" s="4">
        <v>1942504477434</v>
      </c>
      <c r="G32" s="4">
        <v>1933033463450</v>
      </c>
      <c r="I32" s="4">
        <v>9471013984</v>
      </c>
      <c r="K32" s="4">
        <v>2000000</v>
      </c>
      <c r="M32" s="4">
        <v>1942504477434</v>
      </c>
      <c r="O32" s="4">
        <v>1880054978646</v>
      </c>
      <c r="Q32" s="4">
        <v>62449498788</v>
      </c>
    </row>
    <row r="33" spans="1:17" x14ac:dyDescent="0.5">
      <c r="A33" s="2" t="s">
        <v>150</v>
      </c>
      <c r="C33" s="4">
        <v>5200000</v>
      </c>
      <c r="E33" s="4">
        <v>5076883812448</v>
      </c>
      <c r="G33" s="4">
        <v>5056044437085</v>
      </c>
      <c r="I33" s="4">
        <v>20839375363</v>
      </c>
      <c r="K33" s="4">
        <v>5200000</v>
      </c>
      <c r="M33" s="4">
        <v>5076883812448</v>
      </c>
      <c r="O33" s="4">
        <v>4943079146170</v>
      </c>
      <c r="Q33" s="4">
        <v>133804666278</v>
      </c>
    </row>
    <row r="34" spans="1:17" x14ac:dyDescent="0.5">
      <c r="A34" s="2" t="s">
        <v>80</v>
      </c>
      <c r="C34" s="4">
        <v>5000000</v>
      </c>
      <c r="E34" s="4">
        <v>4776661705686</v>
      </c>
      <c r="G34" s="4">
        <v>4740958578735</v>
      </c>
      <c r="I34" s="4">
        <v>35703126951</v>
      </c>
      <c r="K34" s="4">
        <v>5000000</v>
      </c>
      <c r="M34" s="4">
        <v>4776661705686</v>
      </c>
      <c r="O34" s="4">
        <v>4645321975297</v>
      </c>
      <c r="Q34" s="4">
        <v>131339730389</v>
      </c>
    </row>
    <row r="35" spans="1:17" x14ac:dyDescent="0.5">
      <c r="A35" s="2" t="s">
        <v>216</v>
      </c>
      <c r="C35" s="4">
        <v>125000</v>
      </c>
      <c r="E35" s="4">
        <v>114483188604</v>
      </c>
      <c r="G35" s="4">
        <v>112959747640</v>
      </c>
      <c r="I35" s="4">
        <v>1523440964</v>
      </c>
      <c r="K35" s="4">
        <v>125000</v>
      </c>
      <c r="M35" s="4">
        <v>114483188604</v>
      </c>
      <c r="O35" s="4">
        <v>108892030270</v>
      </c>
      <c r="Q35" s="4">
        <v>5591158334</v>
      </c>
    </row>
    <row r="36" spans="1:17" x14ac:dyDescent="0.5">
      <c r="A36" s="2" t="s">
        <v>219</v>
      </c>
      <c r="C36" s="4">
        <v>170000</v>
      </c>
      <c r="E36" s="4">
        <v>154034940914</v>
      </c>
      <c r="G36" s="4">
        <v>151985330340</v>
      </c>
      <c r="I36" s="4">
        <v>2049610574</v>
      </c>
      <c r="K36" s="4">
        <v>170000</v>
      </c>
      <c r="M36" s="4">
        <v>154034940914</v>
      </c>
      <c r="O36" s="4">
        <v>144060407442</v>
      </c>
      <c r="Q36" s="4">
        <v>9974533472</v>
      </c>
    </row>
    <row r="37" spans="1:17" x14ac:dyDescent="0.5">
      <c r="A37" s="2" t="s">
        <v>222</v>
      </c>
      <c r="C37" s="4">
        <v>114488</v>
      </c>
      <c r="E37" s="4">
        <v>103886278042</v>
      </c>
      <c r="G37" s="4">
        <v>102503889012</v>
      </c>
      <c r="I37" s="4">
        <v>1382389030</v>
      </c>
      <c r="K37" s="4">
        <v>114488</v>
      </c>
      <c r="M37" s="4">
        <v>103886278042</v>
      </c>
      <c r="O37" s="4">
        <v>101734902915</v>
      </c>
      <c r="Q37" s="4">
        <v>2151375127</v>
      </c>
    </row>
    <row r="38" spans="1:17" x14ac:dyDescent="0.5">
      <c r="A38" s="2" t="s">
        <v>138</v>
      </c>
      <c r="C38" s="4">
        <v>7301000</v>
      </c>
      <c r="E38" s="4">
        <v>6696954666333</v>
      </c>
      <c r="G38" s="4">
        <v>6631641427719</v>
      </c>
      <c r="I38" s="4">
        <v>65313238614</v>
      </c>
      <c r="K38" s="4">
        <v>7301000</v>
      </c>
      <c r="M38" s="4">
        <v>6696954666333</v>
      </c>
      <c r="O38" s="4">
        <v>6664879286316</v>
      </c>
      <c r="Q38" s="4">
        <v>32075380017</v>
      </c>
    </row>
    <row r="39" spans="1:17" x14ac:dyDescent="0.5">
      <c r="A39" s="2" t="s">
        <v>77</v>
      </c>
      <c r="C39" s="4">
        <v>8330000</v>
      </c>
      <c r="E39" s="4">
        <v>7877297435897</v>
      </c>
      <c r="G39" s="4">
        <v>7825596889500</v>
      </c>
      <c r="I39" s="4">
        <v>51700546397</v>
      </c>
      <c r="K39" s="4">
        <v>8330000</v>
      </c>
      <c r="M39" s="4">
        <v>7877297435897</v>
      </c>
      <c r="O39" s="4">
        <v>7719599687875</v>
      </c>
      <c r="Q39" s="4">
        <v>157697748022</v>
      </c>
    </row>
    <row r="40" spans="1:17" x14ac:dyDescent="0.5">
      <c r="A40" s="2" t="s">
        <v>181</v>
      </c>
      <c r="C40" s="4">
        <v>9993800</v>
      </c>
      <c r="E40" s="4">
        <v>9345620086372</v>
      </c>
      <c r="G40" s="4">
        <v>9280115006713</v>
      </c>
      <c r="I40" s="4">
        <v>65505079659</v>
      </c>
      <c r="K40" s="4">
        <v>9993800</v>
      </c>
      <c r="M40" s="4">
        <v>9345620086372</v>
      </c>
      <c r="O40" s="4">
        <v>9144397902024</v>
      </c>
      <c r="Q40" s="4">
        <v>201222184348</v>
      </c>
    </row>
    <row r="41" spans="1:17" x14ac:dyDescent="0.5">
      <c r="A41" s="2" t="s">
        <v>178</v>
      </c>
      <c r="C41" s="4">
        <v>4355295</v>
      </c>
      <c r="E41" s="4">
        <v>4072818390810</v>
      </c>
      <c r="G41" s="4">
        <v>4079751540608</v>
      </c>
      <c r="I41" s="4">
        <v>-6933149797</v>
      </c>
      <c r="K41" s="4">
        <v>4355295</v>
      </c>
      <c r="M41" s="4">
        <v>4072818390810</v>
      </c>
      <c r="O41" s="4">
        <v>3988384523957</v>
      </c>
      <c r="Q41" s="4">
        <v>84433866853</v>
      </c>
    </row>
    <row r="42" spans="1:17" x14ac:dyDescent="0.5">
      <c r="A42" s="2" t="s">
        <v>74</v>
      </c>
      <c r="C42" s="4">
        <v>3205000</v>
      </c>
      <c r="E42" s="4">
        <v>2855425644383</v>
      </c>
      <c r="G42" s="4">
        <v>2825038673716</v>
      </c>
      <c r="I42" s="4">
        <v>30386970667</v>
      </c>
      <c r="K42" s="4">
        <v>3205000</v>
      </c>
      <c r="M42" s="4">
        <v>2855425644383</v>
      </c>
      <c r="O42" s="4">
        <v>2880050341023</v>
      </c>
      <c r="Q42" s="4">
        <v>-24624696639</v>
      </c>
    </row>
    <row r="43" spans="1:17" x14ac:dyDescent="0.5">
      <c r="A43" s="2" t="s">
        <v>108</v>
      </c>
      <c r="C43" s="4">
        <v>164314</v>
      </c>
      <c r="E43" s="4">
        <v>153377889096</v>
      </c>
      <c r="G43" s="4">
        <v>150518022220</v>
      </c>
      <c r="I43" s="4">
        <v>2859866876</v>
      </c>
      <c r="K43" s="4">
        <v>164314</v>
      </c>
      <c r="M43" s="4">
        <v>153377889096</v>
      </c>
      <c r="O43" s="4">
        <v>136728596661</v>
      </c>
      <c r="Q43" s="4">
        <v>16649292435</v>
      </c>
    </row>
    <row r="44" spans="1:17" x14ac:dyDescent="0.5">
      <c r="A44" s="2" t="s">
        <v>117</v>
      </c>
      <c r="C44" s="4">
        <v>391867</v>
      </c>
      <c r="E44" s="4">
        <v>345464397275</v>
      </c>
      <c r="G44" s="4">
        <v>341679039272</v>
      </c>
      <c r="I44" s="4">
        <v>3785358003</v>
      </c>
      <c r="K44" s="4">
        <v>391867</v>
      </c>
      <c r="M44" s="4">
        <v>345464397275</v>
      </c>
      <c r="O44" s="4">
        <v>323204026866</v>
      </c>
      <c r="Q44" s="4">
        <v>22260370409</v>
      </c>
    </row>
    <row r="45" spans="1:17" x14ac:dyDescent="0.5">
      <c r="A45" s="2" t="s">
        <v>101</v>
      </c>
      <c r="C45" s="4">
        <v>7229085</v>
      </c>
      <c r="E45" s="4">
        <v>5922632120461</v>
      </c>
      <c r="G45" s="4">
        <v>5897067031834</v>
      </c>
      <c r="I45" s="4">
        <v>25565088627</v>
      </c>
      <c r="K45" s="4">
        <v>7229085</v>
      </c>
      <c r="M45" s="4">
        <v>5922632120461</v>
      </c>
      <c r="O45" s="4">
        <v>5229243347306</v>
      </c>
      <c r="Q45" s="4">
        <v>693388773155</v>
      </c>
    </row>
    <row r="46" spans="1:17" x14ac:dyDescent="0.5">
      <c r="A46" s="2" t="s">
        <v>114</v>
      </c>
      <c r="C46" s="4">
        <v>1395648</v>
      </c>
      <c r="E46" s="4">
        <v>1263026452308</v>
      </c>
      <c r="G46" s="4">
        <v>1243390445873</v>
      </c>
      <c r="I46" s="4">
        <v>19636006435</v>
      </c>
      <c r="K46" s="4">
        <v>1395648</v>
      </c>
      <c r="M46" s="4">
        <v>1263026452308</v>
      </c>
      <c r="O46" s="4">
        <v>1136880082409</v>
      </c>
      <c r="Q46" s="4">
        <v>126146369899</v>
      </c>
    </row>
    <row r="47" spans="1:17" x14ac:dyDescent="0.5">
      <c r="A47" s="2" t="s">
        <v>95</v>
      </c>
      <c r="C47" s="4">
        <v>4482563</v>
      </c>
      <c r="E47" s="4">
        <v>3877983927379</v>
      </c>
      <c r="G47" s="4">
        <v>3824601615757</v>
      </c>
      <c r="I47" s="4">
        <v>53382311622</v>
      </c>
      <c r="K47" s="4">
        <v>4482563</v>
      </c>
      <c r="M47" s="4">
        <v>3877983927379</v>
      </c>
      <c r="O47" s="4">
        <v>3403736441965</v>
      </c>
      <c r="Q47" s="4">
        <v>474247485414</v>
      </c>
    </row>
    <row r="48" spans="1:17" x14ac:dyDescent="0.5">
      <c r="A48" s="2" t="s">
        <v>141</v>
      </c>
      <c r="C48" s="4">
        <v>4829086</v>
      </c>
      <c r="E48" s="4">
        <v>4354713146346</v>
      </c>
      <c r="G48" s="4">
        <v>4319463208171</v>
      </c>
      <c r="I48" s="4">
        <v>35249938175</v>
      </c>
      <c r="K48" s="4">
        <v>4829086</v>
      </c>
      <c r="M48" s="4">
        <v>4354713146346</v>
      </c>
      <c r="O48" s="4">
        <v>4294634441648</v>
      </c>
      <c r="Q48" s="4">
        <v>60078704698</v>
      </c>
    </row>
    <row r="49" spans="1:17" x14ac:dyDescent="0.5">
      <c r="A49" s="2" t="s">
        <v>127</v>
      </c>
      <c r="C49" s="4">
        <v>2173372</v>
      </c>
      <c r="E49" s="4">
        <v>1855379245108</v>
      </c>
      <c r="G49" s="4">
        <v>1817194578781</v>
      </c>
      <c r="I49" s="4">
        <v>38184666327</v>
      </c>
      <c r="K49" s="4">
        <v>2173372</v>
      </c>
      <c r="M49" s="4">
        <v>1855379245108</v>
      </c>
      <c r="O49" s="4">
        <v>1692380943695</v>
      </c>
      <c r="Q49" s="4">
        <v>162998301413</v>
      </c>
    </row>
    <row r="50" spans="1:17" x14ac:dyDescent="0.5">
      <c r="A50" s="2" t="s">
        <v>83</v>
      </c>
      <c r="C50" s="4">
        <v>5138981</v>
      </c>
      <c r="E50" s="4">
        <v>4159021714203</v>
      </c>
      <c r="G50" s="4">
        <v>4111076879407</v>
      </c>
      <c r="I50" s="4">
        <v>47944834796</v>
      </c>
      <c r="K50" s="4">
        <v>5138981</v>
      </c>
      <c r="M50" s="4">
        <v>4159021714203</v>
      </c>
      <c r="O50" s="4">
        <v>3757202862170</v>
      </c>
      <c r="Q50" s="4">
        <v>401818852033</v>
      </c>
    </row>
    <row r="51" spans="1:17" x14ac:dyDescent="0.5">
      <c r="A51" s="2" t="s">
        <v>92</v>
      </c>
      <c r="C51" s="4">
        <v>2850823</v>
      </c>
      <c r="E51" s="4">
        <v>2326409481979</v>
      </c>
      <c r="G51" s="4">
        <v>2308478500161</v>
      </c>
      <c r="I51" s="4">
        <v>17930981818</v>
      </c>
      <c r="K51" s="4">
        <v>2850823</v>
      </c>
      <c r="M51" s="4">
        <v>2326409481979</v>
      </c>
      <c r="O51" s="4">
        <v>2153319820238</v>
      </c>
      <c r="Q51" s="4">
        <v>173089661741</v>
      </c>
    </row>
    <row r="52" spans="1:17" x14ac:dyDescent="0.5">
      <c r="A52" s="2" t="s">
        <v>122</v>
      </c>
      <c r="C52" s="4">
        <v>2286967</v>
      </c>
      <c r="E52" s="4">
        <v>1942200070590</v>
      </c>
      <c r="G52" s="4">
        <v>1921001712553</v>
      </c>
      <c r="I52" s="4">
        <v>21198358037</v>
      </c>
      <c r="K52" s="4">
        <v>2286967</v>
      </c>
      <c r="M52" s="4">
        <v>1942200070590</v>
      </c>
      <c r="O52" s="4">
        <v>1721906658407</v>
      </c>
      <c r="Q52" s="4">
        <v>220293412183</v>
      </c>
    </row>
    <row r="53" spans="1:17" x14ac:dyDescent="0.5">
      <c r="A53" s="2" t="s">
        <v>154</v>
      </c>
      <c r="C53" s="4">
        <v>4560500</v>
      </c>
      <c r="E53" s="4">
        <v>4049833576663</v>
      </c>
      <c r="G53" s="4">
        <v>4023652397707</v>
      </c>
      <c r="I53" s="4">
        <v>26181178956</v>
      </c>
      <c r="K53" s="4">
        <v>4560500</v>
      </c>
      <c r="M53" s="4">
        <v>4049833576663</v>
      </c>
      <c r="O53" s="4">
        <v>4034867565487</v>
      </c>
      <c r="Q53" s="4">
        <v>14966011176</v>
      </c>
    </row>
    <row r="54" spans="1:17" x14ac:dyDescent="0.5">
      <c r="A54" s="2" t="s">
        <v>228</v>
      </c>
      <c r="C54" s="4">
        <v>5965226</v>
      </c>
      <c r="E54" s="4">
        <v>5634277638162</v>
      </c>
      <c r="G54" s="4">
        <v>5467717087036</v>
      </c>
      <c r="I54" s="4">
        <v>166560551126</v>
      </c>
      <c r="K54" s="4">
        <v>5965226</v>
      </c>
      <c r="M54" s="4">
        <v>5634277638162</v>
      </c>
      <c r="O54" s="4">
        <v>5299951565935</v>
      </c>
      <c r="Q54" s="4">
        <v>334326072227</v>
      </c>
    </row>
    <row r="55" spans="1:17" x14ac:dyDescent="0.5">
      <c r="A55" s="2" t="s">
        <v>234</v>
      </c>
      <c r="C55" s="4">
        <v>8289315</v>
      </c>
      <c r="E55" s="4">
        <v>7878059249659</v>
      </c>
      <c r="G55" s="4">
        <v>7819378193447</v>
      </c>
      <c r="I55" s="4">
        <v>58681056212</v>
      </c>
      <c r="K55" s="4">
        <v>8289315</v>
      </c>
      <c r="M55" s="4">
        <v>7878059249659</v>
      </c>
      <c r="O55" s="4">
        <v>7665431287975</v>
      </c>
      <c r="Q55" s="4">
        <v>212627961684</v>
      </c>
    </row>
    <row r="56" spans="1:17" x14ac:dyDescent="0.5">
      <c r="A56" s="2" t="s">
        <v>171</v>
      </c>
      <c r="C56" s="4">
        <v>2500000</v>
      </c>
      <c r="E56" s="4">
        <v>2284286480468</v>
      </c>
      <c r="G56" s="4">
        <v>2272286945468</v>
      </c>
      <c r="I56" s="4">
        <v>11999535000</v>
      </c>
      <c r="K56" s="4">
        <v>2500000</v>
      </c>
      <c r="M56" s="4">
        <v>2284286480468</v>
      </c>
      <c r="O56" s="4">
        <v>2441241446534</v>
      </c>
      <c r="Q56" s="4">
        <v>-156954966065</v>
      </c>
    </row>
    <row r="57" spans="1:17" x14ac:dyDescent="0.5">
      <c r="A57" s="2" t="s">
        <v>135</v>
      </c>
      <c r="C57" s="4">
        <v>1994901</v>
      </c>
      <c r="E57" s="4">
        <v>2028959120699</v>
      </c>
      <c r="G57" s="4">
        <v>2026906447114</v>
      </c>
      <c r="I57" s="4">
        <v>2052673585</v>
      </c>
      <c r="K57" s="4">
        <v>1994901</v>
      </c>
      <c r="M57" s="4">
        <v>2028959120699</v>
      </c>
      <c r="O57" s="4">
        <v>2015833180769</v>
      </c>
      <c r="Q57" s="4">
        <v>13125939930</v>
      </c>
    </row>
    <row r="58" spans="1:17" x14ac:dyDescent="0.5">
      <c r="A58" s="2" t="s">
        <v>191</v>
      </c>
      <c r="C58" s="4">
        <v>6124100</v>
      </c>
      <c r="E58" s="4">
        <v>6036958955675</v>
      </c>
      <c r="G58" s="4">
        <v>5511259777140</v>
      </c>
      <c r="I58" s="4">
        <v>525699178535</v>
      </c>
      <c r="K58" s="4">
        <v>6124100</v>
      </c>
      <c r="M58" s="4">
        <v>6036958955675</v>
      </c>
      <c r="O58" s="4">
        <v>5347011361213</v>
      </c>
      <c r="Q58" s="4">
        <v>689947594462</v>
      </c>
    </row>
    <row r="59" spans="1:17" x14ac:dyDescent="0.5">
      <c r="A59" s="2" t="s">
        <v>86</v>
      </c>
      <c r="C59" s="4">
        <v>2717870</v>
      </c>
      <c r="E59" s="4">
        <v>1953311832633</v>
      </c>
      <c r="G59" s="4">
        <v>1963871495951</v>
      </c>
      <c r="I59" s="4">
        <v>-10559663317</v>
      </c>
      <c r="K59" s="4">
        <v>2717870</v>
      </c>
      <c r="M59" s="4">
        <v>1953311832633</v>
      </c>
      <c r="O59" s="4">
        <v>1895932303155</v>
      </c>
      <c r="Q59" s="4">
        <v>57379529478</v>
      </c>
    </row>
    <row r="60" spans="1:17" x14ac:dyDescent="0.5">
      <c r="A60" s="2" t="s">
        <v>194</v>
      </c>
      <c r="C60" s="4">
        <v>195100</v>
      </c>
      <c r="E60" s="4">
        <v>176775210695</v>
      </c>
      <c r="G60" s="4">
        <v>174422981147</v>
      </c>
      <c r="I60" s="4">
        <v>2352229548</v>
      </c>
      <c r="K60" s="4">
        <v>195100</v>
      </c>
      <c r="M60" s="4">
        <v>176775210695</v>
      </c>
      <c r="O60" s="4">
        <v>172076799465</v>
      </c>
      <c r="Q60" s="4">
        <v>4698411230</v>
      </c>
    </row>
    <row r="61" spans="1:17" x14ac:dyDescent="0.5">
      <c r="A61" s="2" t="s">
        <v>89</v>
      </c>
      <c r="C61" s="4">
        <v>2394041</v>
      </c>
      <c r="E61" s="4">
        <v>1634563912583</v>
      </c>
      <c r="G61" s="4">
        <v>1657354299742</v>
      </c>
      <c r="I61" s="4">
        <v>-22790387158</v>
      </c>
      <c r="K61" s="4">
        <v>2394041</v>
      </c>
      <c r="M61" s="4">
        <v>1634563912583</v>
      </c>
      <c r="O61" s="4">
        <v>1601692490067</v>
      </c>
      <c r="Q61" s="4">
        <v>32871422516</v>
      </c>
    </row>
    <row r="62" spans="1:17" x14ac:dyDescent="0.5">
      <c r="A62" s="2" t="s">
        <v>176</v>
      </c>
      <c r="C62" s="4">
        <v>2549000</v>
      </c>
      <c r="E62" s="4">
        <v>2184898524228</v>
      </c>
      <c r="G62" s="4">
        <v>2171565810200</v>
      </c>
      <c r="I62" s="4">
        <v>13332714028</v>
      </c>
      <c r="K62" s="4">
        <v>2549000</v>
      </c>
      <c r="M62" s="4">
        <v>2184898524228</v>
      </c>
      <c r="O62" s="4">
        <v>2185470774813</v>
      </c>
      <c r="Q62" s="4">
        <v>-572250584</v>
      </c>
    </row>
    <row r="63" spans="1:17" x14ac:dyDescent="0.5">
      <c r="A63" s="2" t="s">
        <v>200</v>
      </c>
      <c r="C63" s="4">
        <v>2778000</v>
      </c>
      <c r="E63" s="4">
        <v>2370342209680</v>
      </c>
      <c r="G63" s="4">
        <v>2338926930984</v>
      </c>
      <c r="I63" s="4">
        <v>31415278696</v>
      </c>
      <c r="K63" s="4">
        <v>2778000</v>
      </c>
      <c r="M63" s="4">
        <v>2370342209680</v>
      </c>
      <c r="O63" s="4">
        <v>2473958479309</v>
      </c>
      <c r="Q63" s="4">
        <v>-103616269628</v>
      </c>
    </row>
    <row r="64" spans="1:17" x14ac:dyDescent="0.5">
      <c r="A64" s="2" t="s">
        <v>197</v>
      </c>
      <c r="C64" s="4">
        <v>6195000</v>
      </c>
      <c r="E64" s="4">
        <v>5623782724974</v>
      </c>
      <c r="G64" s="4">
        <v>5375577278308</v>
      </c>
      <c r="I64" s="4">
        <v>248205446666</v>
      </c>
      <c r="K64" s="4">
        <v>6195000</v>
      </c>
      <c r="M64" s="4">
        <v>5623782724974</v>
      </c>
      <c r="O64" s="4">
        <v>5645238957549</v>
      </c>
      <c r="Q64" s="4">
        <v>-21456232574</v>
      </c>
    </row>
    <row r="65" spans="1:17" x14ac:dyDescent="0.5">
      <c r="A65" s="2" t="s">
        <v>157</v>
      </c>
      <c r="C65" s="4">
        <v>2600000</v>
      </c>
      <c r="E65" s="4">
        <v>2349736105437</v>
      </c>
      <c r="G65" s="4">
        <v>2339930124194</v>
      </c>
      <c r="I65" s="4">
        <v>9805981243</v>
      </c>
      <c r="K65" s="4">
        <v>2600000</v>
      </c>
      <c r="M65" s="4">
        <v>2349736105437</v>
      </c>
      <c r="O65" s="4">
        <v>2418006425133</v>
      </c>
      <c r="Q65" s="4">
        <v>-68270319695</v>
      </c>
    </row>
    <row r="66" spans="1:17" x14ac:dyDescent="0.5">
      <c r="A66" s="2" t="s">
        <v>119</v>
      </c>
      <c r="C66" s="4">
        <v>9321203</v>
      </c>
      <c r="E66" s="4">
        <v>8085364222345</v>
      </c>
      <c r="G66" s="4">
        <v>7997282267303</v>
      </c>
      <c r="I66" s="4">
        <v>88081955042</v>
      </c>
      <c r="K66" s="4">
        <v>9321203</v>
      </c>
      <c r="M66" s="4">
        <v>8085364222345</v>
      </c>
      <c r="O66" s="4">
        <v>7415341194551</v>
      </c>
      <c r="Q66" s="4">
        <v>670023027794</v>
      </c>
    </row>
    <row r="67" spans="1:17" x14ac:dyDescent="0.5">
      <c r="A67" s="2" t="s">
        <v>115</v>
      </c>
      <c r="C67" s="4">
        <v>6465584</v>
      </c>
      <c r="E67" s="4">
        <v>3895234102149</v>
      </c>
      <c r="G67" s="4">
        <v>4008506744344</v>
      </c>
      <c r="I67" s="4">
        <v>-113272642194</v>
      </c>
      <c r="K67" s="4">
        <v>6465584</v>
      </c>
      <c r="M67" s="4">
        <v>3895234102149</v>
      </c>
      <c r="O67" s="4">
        <v>3919728884922</v>
      </c>
      <c r="Q67" s="4">
        <v>-24494782772</v>
      </c>
    </row>
    <row r="68" spans="1:17" x14ac:dyDescent="0.5">
      <c r="A68" s="2" t="s">
        <v>111</v>
      </c>
      <c r="C68" s="4">
        <v>7160355</v>
      </c>
      <c r="E68" s="4">
        <v>4439176471695</v>
      </c>
      <c r="G68" s="4">
        <v>4521881312831</v>
      </c>
      <c r="I68" s="4">
        <v>-82704841135</v>
      </c>
      <c r="K68" s="4">
        <v>7160355</v>
      </c>
      <c r="M68" s="4">
        <v>4439176471695</v>
      </c>
      <c r="O68" s="4">
        <v>4389168080993</v>
      </c>
      <c r="Q68" s="4">
        <v>50008390702</v>
      </c>
    </row>
    <row r="69" spans="1:17" x14ac:dyDescent="0.5">
      <c r="A69" s="2" t="s">
        <v>125</v>
      </c>
      <c r="C69" s="4">
        <v>2005595</v>
      </c>
      <c r="E69" s="4">
        <v>1309442344542</v>
      </c>
      <c r="G69" s="4">
        <v>1329059139545</v>
      </c>
      <c r="I69" s="4">
        <v>-19616795002</v>
      </c>
      <c r="K69" s="4">
        <v>2005595</v>
      </c>
      <c r="M69" s="4">
        <v>1309442344542</v>
      </c>
      <c r="O69" s="4">
        <v>1289667985297</v>
      </c>
      <c r="Q69" s="4">
        <v>19774359245</v>
      </c>
    </row>
    <row r="70" spans="1:17" x14ac:dyDescent="0.5">
      <c r="A70" s="2" t="s">
        <v>163</v>
      </c>
      <c r="C70" s="4">
        <v>5999969</v>
      </c>
      <c r="E70" s="4">
        <v>5819812167189</v>
      </c>
      <c r="G70" s="4">
        <v>5770000301646</v>
      </c>
      <c r="I70" s="4">
        <v>49811865543</v>
      </c>
      <c r="K70" s="4">
        <v>5999969</v>
      </c>
      <c r="M70" s="4">
        <v>5819812167189</v>
      </c>
      <c r="O70" s="4">
        <v>5513581306928</v>
      </c>
      <c r="Q70" s="4">
        <v>306230860261</v>
      </c>
    </row>
    <row r="71" spans="1:17" x14ac:dyDescent="0.5">
      <c r="A71" s="2" t="s">
        <v>133</v>
      </c>
      <c r="C71" s="4">
        <v>8230600</v>
      </c>
      <c r="E71" s="4">
        <v>5163102220035</v>
      </c>
      <c r="G71" s="4">
        <v>5282759951153</v>
      </c>
      <c r="I71" s="4">
        <v>-119657731117</v>
      </c>
      <c r="K71" s="4">
        <v>8230600</v>
      </c>
      <c r="M71" s="4">
        <v>5163102220035</v>
      </c>
      <c r="O71" s="4">
        <v>5155912297597</v>
      </c>
      <c r="Q71" s="4">
        <v>7189922438</v>
      </c>
    </row>
    <row r="72" spans="1:17" x14ac:dyDescent="0.5">
      <c r="A72" s="2" t="s">
        <v>130</v>
      </c>
      <c r="C72" s="4">
        <v>408600</v>
      </c>
      <c r="E72" s="4">
        <v>266932121979</v>
      </c>
      <c r="G72" s="4">
        <v>268059814279</v>
      </c>
      <c r="I72" s="4">
        <v>-1127692299</v>
      </c>
      <c r="K72" s="4">
        <v>408600</v>
      </c>
      <c r="M72" s="4">
        <v>266932121979</v>
      </c>
      <c r="O72" s="4">
        <v>260796845597</v>
      </c>
      <c r="Q72" s="4">
        <v>6135276382</v>
      </c>
    </row>
    <row r="73" spans="1:17" x14ac:dyDescent="0.5">
      <c r="A73" s="2" t="s">
        <v>205</v>
      </c>
      <c r="C73" s="4">
        <v>14033529</v>
      </c>
      <c r="E73" s="4">
        <v>12284194585033</v>
      </c>
      <c r="G73" s="4">
        <v>11913669387138</v>
      </c>
      <c r="I73" s="4">
        <v>370525197895</v>
      </c>
      <c r="K73" s="4">
        <v>14033529</v>
      </c>
      <c r="M73" s="4">
        <v>12284194585033</v>
      </c>
      <c r="O73" s="4">
        <v>12675139004060</v>
      </c>
      <c r="Q73" s="4">
        <v>-390944419026</v>
      </c>
    </row>
    <row r="74" spans="1:17" x14ac:dyDescent="0.5">
      <c r="A74" s="2" t="s">
        <v>202</v>
      </c>
      <c r="C74" s="4">
        <v>25006875</v>
      </c>
      <c r="E74" s="4">
        <v>22815138560371</v>
      </c>
      <c r="G74" s="4">
        <v>21731605393752</v>
      </c>
      <c r="I74" s="4">
        <v>1083533166619</v>
      </c>
      <c r="K74" s="4">
        <v>25006875</v>
      </c>
      <c r="M74" s="4">
        <v>22815138560371</v>
      </c>
      <c r="O74" s="4">
        <v>23725651720388</v>
      </c>
      <c r="Q74" s="4">
        <v>-910513160016</v>
      </c>
    </row>
    <row r="75" spans="1:17" x14ac:dyDescent="0.5">
      <c r="A75" s="2" t="s">
        <v>185</v>
      </c>
      <c r="C75" s="4">
        <v>1480000</v>
      </c>
      <c r="E75" s="4">
        <v>1374531443950</v>
      </c>
      <c r="G75" s="4">
        <v>1373212733652</v>
      </c>
      <c r="I75" s="4">
        <v>1318710298</v>
      </c>
      <c r="K75" s="4">
        <v>1480000</v>
      </c>
      <c r="M75" s="4">
        <v>1374531443950</v>
      </c>
      <c r="O75" s="4">
        <v>1365173684062</v>
      </c>
      <c r="Q75" s="4">
        <v>9357759888</v>
      </c>
    </row>
    <row r="76" spans="1:17" x14ac:dyDescent="0.5">
      <c r="A76" s="2" t="s">
        <v>207</v>
      </c>
      <c r="C76" s="4">
        <v>9913595</v>
      </c>
      <c r="E76" s="4">
        <v>9179226803782</v>
      </c>
      <c r="G76" s="4">
        <v>9124386921370</v>
      </c>
      <c r="I76" s="4">
        <v>54839882412</v>
      </c>
      <c r="K76" s="4">
        <v>9913595</v>
      </c>
      <c r="M76" s="4">
        <v>9179226803782</v>
      </c>
      <c r="O76" s="4">
        <v>9300946446664</v>
      </c>
      <c r="Q76" s="4">
        <v>-121719642881</v>
      </c>
    </row>
    <row r="77" spans="1:17" x14ac:dyDescent="0.5">
      <c r="A77" s="2" t="s">
        <v>231</v>
      </c>
      <c r="C77" s="4">
        <v>2450000</v>
      </c>
      <c r="E77" s="4">
        <v>2325389032868</v>
      </c>
      <c r="G77" s="4">
        <v>2322086244806</v>
      </c>
      <c r="I77" s="4">
        <v>3302788062</v>
      </c>
      <c r="K77" s="4">
        <v>2450000</v>
      </c>
      <c r="M77" s="4">
        <v>2325389032868</v>
      </c>
      <c r="O77" s="4">
        <v>2305605654318</v>
      </c>
      <c r="Q77" s="4">
        <v>19783378550</v>
      </c>
    </row>
    <row r="78" spans="1:17" x14ac:dyDescent="0.5">
      <c r="A78" s="2" t="s">
        <v>144</v>
      </c>
      <c r="C78" s="4">
        <v>4061300</v>
      </c>
      <c r="E78" s="4">
        <v>3588418536424</v>
      </c>
      <c r="G78" s="4">
        <v>3569819457166</v>
      </c>
      <c r="I78" s="4">
        <v>18599079258</v>
      </c>
      <c r="K78" s="4">
        <v>4061300</v>
      </c>
      <c r="M78" s="4">
        <v>3588418536424</v>
      </c>
      <c r="O78" s="4">
        <v>3490284502535</v>
      </c>
      <c r="Q78" s="4">
        <v>98134033889</v>
      </c>
    </row>
    <row r="79" spans="1:17" x14ac:dyDescent="0.5">
      <c r="A79" s="2" t="s">
        <v>160</v>
      </c>
      <c r="C79" s="4">
        <v>1049399</v>
      </c>
      <c r="E79" s="4">
        <v>944422502209</v>
      </c>
      <c r="G79" s="4">
        <v>944422502209</v>
      </c>
      <c r="I79" s="4">
        <v>0</v>
      </c>
      <c r="K79" s="4">
        <v>1049399</v>
      </c>
      <c r="M79" s="4">
        <v>944422502209</v>
      </c>
      <c r="O79" s="4">
        <v>952073168813</v>
      </c>
      <c r="Q79" s="4">
        <v>-7650666603</v>
      </c>
    </row>
    <row r="80" spans="1:17" x14ac:dyDescent="0.5">
      <c r="A80" s="2" t="s">
        <v>210</v>
      </c>
      <c r="C80" s="4">
        <v>2610000</v>
      </c>
      <c r="E80" s="4">
        <v>2226217630723</v>
      </c>
      <c r="G80" s="4">
        <v>2191106661326</v>
      </c>
      <c r="I80" s="4">
        <v>35110969397</v>
      </c>
      <c r="K80" s="4">
        <v>2610000</v>
      </c>
      <c r="M80" s="4">
        <v>2226217630723</v>
      </c>
      <c r="O80" s="4">
        <v>2406806125000</v>
      </c>
      <c r="Q80" s="4">
        <v>-180588494276</v>
      </c>
    </row>
    <row r="81" spans="1:17" x14ac:dyDescent="0.5">
      <c r="A81" s="2" t="s">
        <v>60</v>
      </c>
      <c r="C81" s="4">
        <v>3211100</v>
      </c>
      <c r="E81" s="4">
        <v>4016377947215</v>
      </c>
      <c r="G81" s="4">
        <v>3918248571000</v>
      </c>
      <c r="I81" s="4">
        <v>98129376215</v>
      </c>
      <c r="K81" s="4">
        <v>3211100</v>
      </c>
      <c r="M81" s="4">
        <v>4016377947215</v>
      </c>
      <c r="O81" s="4">
        <v>3856145768000</v>
      </c>
      <c r="Q81" s="4">
        <v>160232179215</v>
      </c>
    </row>
    <row r="82" spans="1:17" x14ac:dyDescent="0.5">
      <c r="A82" s="2" t="s">
        <v>166</v>
      </c>
      <c r="C82" s="4">
        <v>1490625</v>
      </c>
      <c r="E82" s="4">
        <v>1440853662223</v>
      </c>
      <c r="G82" s="4">
        <v>1433443954510</v>
      </c>
      <c r="I82" s="4">
        <v>7409707713</v>
      </c>
      <c r="K82" s="4">
        <v>1490625</v>
      </c>
      <c r="M82" s="4">
        <v>1440853662223</v>
      </c>
      <c r="O82" s="4">
        <v>1490568515770</v>
      </c>
      <c r="Q82" s="4">
        <v>-49714853546</v>
      </c>
    </row>
    <row r="83" spans="1:17" x14ac:dyDescent="0.5">
      <c r="A83" s="2" t="s">
        <v>98</v>
      </c>
      <c r="C83" s="4">
        <v>3094217</v>
      </c>
      <c r="E83" s="4">
        <v>1622853928473</v>
      </c>
      <c r="G83" s="4">
        <v>1684333637832</v>
      </c>
      <c r="I83" s="4">
        <v>-61479709358</v>
      </c>
      <c r="K83" s="4">
        <v>3094217</v>
      </c>
      <c r="M83" s="4">
        <v>1622853928473</v>
      </c>
      <c r="O83" s="4">
        <v>1641553850121</v>
      </c>
      <c r="Q83" s="4">
        <v>-18699921647</v>
      </c>
    </row>
    <row r="84" spans="1:17" x14ac:dyDescent="0.5">
      <c r="A84" s="2" t="s">
        <v>103</v>
      </c>
      <c r="C84" s="4">
        <v>2139300</v>
      </c>
      <c r="E84" s="4">
        <v>961193028326</v>
      </c>
      <c r="G84" s="4">
        <v>1011721336278</v>
      </c>
      <c r="I84" s="4">
        <v>-50528307951</v>
      </c>
      <c r="K84" s="4">
        <v>2139300</v>
      </c>
      <c r="M84" s="4">
        <v>961193028326</v>
      </c>
      <c r="O84" s="4">
        <v>990092960687</v>
      </c>
      <c r="Q84" s="4">
        <v>-28899932360</v>
      </c>
    </row>
    <row r="85" spans="1:17" x14ac:dyDescent="0.5">
      <c r="A85" s="2" t="s">
        <v>188</v>
      </c>
      <c r="C85" s="4">
        <v>1980000</v>
      </c>
      <c r="E85" s="4">
        <v>1657021734831</v>
      </c>
      <c r="G85" s="4">
        <v>1653311018859</v>
      </c>
      <c r="I85" s="4">
        <v>3710715972</v>
      </c>
      <c r="K85" s="4">
        <v>1980000</v>
      </c>
      <c r="M85" s="4">
        <v>1657021734831</v>
      </c>
      <c r="O85" s="4">
        <v>1979350362312</v>
      </c>
      <c r="Q85" s="4">
        <v>-322328627480</v>
      </c>
    </row>
    <row r="86" spans="1:17" x14ac:dyDescent="0.5">
      <c r="A86" s="2" t="s">
        <v>68</v>
      </c>
      <c r="C86" s="4">
        <v>1412900</v>
      </c>
      <c r="E86" s="4">
        <v>4936574904976</v>
      </c>
      <c r="G86" s="4">
        <v>4816270986595</v>
      </c>
      <c r="I86" s="4">
        <v>120303918381</v>
      </c>
      <c r="K86" s="4">
        <v>1412900</v>
      </c>
      <c r="M86" s="4">
        <v>4936574904976</v>
      </c>
      <c r="O86" s="4">
        <v>4999546650000</v>
      </c>
      <c r="Q86" s="4">
        <v>-62971745023</v>
      </c>
    </row>
    <row r="87" spans="1:17" x14ac:dyDescent="0.5">
      <c r="A87" s="2" t="s">
        <v>64</v>
      </c>
      <c r="C87" s="4">
        <v>43164</v>
      </c>
      <c r="E87" s="4">
        <v>141404791279</v>
      </c>
      <c r="G87" s="4">
        <v>137852800456</v>
      </c>
      <c r="I87" s="4">
        <v>3551990823</v>
      </c>
      <c r="K87" s="4">
        <v>43164</v>
      </c>
      <c r="M87" s="4">
        <v>141404791279</v>
      </c>
      <c r="O87" s="4">
        <v>148475527200</v>
      </c>
      <c r="Q87" s="4">
        <v>-7070735920</v>
      </c>
    </row>
    <row r="88" spans="1:17" x14ac:dyDescent="0.5">
      <c r="A88" s="2" t="s">
        <v>67</v>
      </c>
      <c r="C88" s="4">
        <v>388476</v>
      </c>
      <c r="E88" s="4">
        <v>1272643121519</v>
      </c>
      <c r="G88" s="4">
        <v>1240675204111</v>
      </c>
      <c r="I88" s="4">
        <v>31967917408</v>
      </c>
      <c r="K88" s="4">
        <v>388476</v>
      </c>
      <c r="M88" s="4">
        <v>1272643121519</v>
      </c>
      <c r="O88" s="4">
        <v>1336279744800</v>
      </c>
      <c r="Q88" s="4">
        <v>-63636623280</v>
      </c>
    </row>
    <row r="89" spans="1:17" x14ac:dyDescent="0.5">
      <c r="A89" s="2" t="s">
        <v>182</v>
      </c>
      <c r="C89" s="4">
        <v>1995000</v>
      </c>
      <c r="E89" s="4">
        <v>1942586975135</v>
      </c>
      <c r="G89" s="4">
        <v>1931610412740</v>
      </c>
      <c r="I89" s="4">
        <v>10976562395</v>
      </c>
      <c r="K89" s="4">
        <v>1995000</v>
      </c>
      <c r="M89" s="4">
        <v>1942586975135</v>
      </c>
      <c r="O89" s="4">
        <v>1995000000000</v>
      </c>
      <c r="Q89" s="4">
        <v>-52413024864</v>
      </c>
    </row>
    <row r="90" spans="1:17" x14ac:dyDescent="0.5">
      <c r="A90" s="2" t="s">
        <v>105</v>
      </c>
      <c r="C90" s="4">
        <v>342300</v>
      </c>
      <c r="E90" s="4">
        <v>157670962013</v>
      </c>
      <c r="G90" s="4">
        <v>166084369981</v>
      </c>
      <c r="I90" s="4">
        <v>-8413407967</v>
      </c>
      <c r="K90" s="4">
        <v>342300</v>
      </c>
      <c r="M90" s="4">
        <v>157670962013</v>
      </c>
      <c r="O90" s="4">
        <v>159750103022</v>
      </c>
      <c r="Q90" s="4">
        <v>-2079141008</v>
      </c>
    </row>
    <row r="91" spans="1:17" x14ac:dyDescent="0.5">
      <c r="A91" s="2" t="s">
        <v>71</v>
      </c>
      <c r="C91" s="4">
        <v>845145</v>
      </c>
      <c r="E91" s="4">
        <v>3241575591024</v>
      </c>
      <c r="G91" s="4">
        <v>3186678520596</v>
      </c>
      <c r="I91" s="4">
        <v>54897070428</v>
      </c>
      <c r="K91" s="4">
        <v>845145</v>
      </c>
      <c r="M91" s="4">
        <v>3241575591024</v>
      </c>
      <c r="O91" s="4">
        <v>3149965283850</v>
      </c>
      <c r="Q91" s="4">
        <v>91610307174</v>
      </c>
    </row>
    <row r="92" spans="1:17" x14ac:dyDescent="0.5">
      <c r="A92" s="2" t="s">
        <v>236</v>
      </c>
      <c r="C92" s="4">
        <v>1613000</v>
      </c>
      <c r="E92" s="4">
        <v>1000505128923</v>
      </c>
      <c r="G92" s="4">
        <v>1000068125000</v>
      </c>
      <c r="I92" s="4">
        <v>437003923</v>
      </c>
      <c r="K92" s="4">
        <v>1613000</v>
      </c>
      <c r="M92" s="4">
        <v>1000505128923</v>
      </c>
      <c r="O92" s="4">
        <v>1000068125000</v>
      </c>
      <c r="Q92" s="4">
        <v>437003923</v>
      </c>
    </row>
    <row r="93" spans="1:17" x14ac:dyDescent="0.5">
      <c r="A93" s="2" t="s">
        <v>41</v>
      </c>
      <c r="C93" s="2" t="s">
        <v>41</v>
      </c>
      <c r="E93" s="5">
        <f>SUM(E8:E92)</f>
        <v>263304798960620</v>
      </c>
      <c r="G93" s="5">
        <f>SUM(G8:G92)</f>
        <v>261142377703871</v>
      </c>
      <c r="I93" s="5">
        <f>SUM(I8:I92)</f>
        <v>2162421256769</v>
      </c>
      <c r="K93" s="2" t="s">
        <v>41</v>
      </c>
      <c r="M93" s="5">
        <f>SUM(M8:M92)</f>
        <v>263304798960620</v>
      </c>
      <c r="O93" s="5">
        <f>SUM(O8:O92)</f>
        <v>257207323599798</v>
      </c>
      <c r="Q93" s="5">
        <f>SUM(Q8:Q92)</f>
        <v>6097475360849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2024-05-25T12:58:04Z</dcterms:created>
  <dcterms:modified xsi:type="dcterms:W3CDTF">2024-05-27T09:28:44Z</dcterms:modified>
</cp:coreProperties>
</file>