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FDCF775B-A38F-47C3-B762-CBEE37145CA9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8" hidden="1">'درآمد ناشی از تغییر قیمت اوراق'!$A$6:$Q$93</definedName>
    <definedName name="_xlnm._FilterDatabase" localSheetId="11" hidden="1">'سرمایه‌گذاری در اوراق بهادار'!$A$6:$Q$109</definedName>
    <definedName name="_xlnm._FilterDatabase" localSheetId="6" hidden="1">'سود اوراق بهادار و سپرده بانکی'!$A$7:$S$169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E11" i="15"/>
  <c r="E8" i="15"/>
  <c r="E9" i="15"/>
  <c r="E10" i="15"/>
  <c r="E7" i="15"/>
  <c r="C11" i="15"/>
  <c r="C9" i="15"/>
  <c r="C8" i="15"/>
  <c r="G113" i="12"/>
  <c r="E113" i="12"/>
  <c r="C7" i="15"/>
  <c r="K104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8" i="13"/>
  <c r="G104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8" i="13"/>
  <c r="Q113" i="12"/>
  <c r="O113" i="12"/>
  <c r="Q108" i="12"/>
  <c r="Q109" i="12"/>
  <c r="Q110" i="12"/>
  <c r="Q111" i="12"/>
  <c r="Q112" i="12"/>
  <c r="Q107" i="12"/>
  <c r="M113" i="12"/>
  <c r="K113" i="12"/>
  <c r="I110" i="12"/>
  <c r="I111" i="12"/>
  <c r="I112" i="12"/>
  <c r="I109" i="12"/>
  <c r="I104" i="12"/>
  <c r="I107" i="12"/>
  <c r="I108" i="12"/>
  <c r="C9" i="12"/>
  <c r="I9" i="12" s="1"/>
  <c r="C10" i="12"/>
  <c r="I10" i="12" s="1"/>
  <c r="C11" i="12"/>
  <c r="I11" i="12" s="1"/>
  <c r="C12" i="12"/>
  <c r="I12" i="12" s="1"/>
  <c r="C13" i="12"/>
  <c r="I13" i="12" s="1"/>
  <c r="C14" i="12"/>
  <c r="I14" i="12" s="1"/>
  <c r="C15" i="12"/>
  <c r="I15" i="12" s="1"/>
  <c r="C16" i="12"/>
  <c r="I16" i="12" s="1"/>
  <c r="C17" i="12"/>
  <c r="I17" i="12" s="1"/>
  <c r="C18" i="12"/>
  <c r="I18" i="12" s="1"/>
  <c r="C19" i="12"/>
  <c r="I19" i="12" s="1"/>
  <c r="C20" i="12"/>
  <c r="I20" i="12" s="1"/>
  <c r="C21" i="12"/>
  <c r="I21" i="12" s="1"/>
  <c r="C22" i="12"/>
  <c r="I22" i="12" s="1"/>
  <c r="C23" i="12"/>
  <c r="I23" i="12" s="1"/>
  <c r="C24" i="12"/>
  <c r="I24" i="12" s="1"/>
  <c r="C25" i="12"/>
  <c r="I25" i="12" s="1"/>
  <c r="C26" i="12"/>
  <c r="I26" i="12" s="1"/>
  <c r="C27" i="12"/>
  <c r="I27" i="12" s="1"/>
  <c r="C28" i="12"/>
  <c r="I28" i="12" s="1"/>
  <c r="C29" i="12"/>
  <c r="I29" i="12" s="1"/>
  <c r="C30" i="12"/>
  <c r="I30" i="12" s="1"/>
  <c r="C31" i="12"/>
  <c r="I31" i="12" s="1"/>
  <c r="C32" i="12"/>
  <c r="I32" i="12" s="1"/>
  <c r="C33" i="12"/>
  <c r="I33" i="12" s="1"/>
  <c r="C34" i="12"/>
  <c r="I34" i="12" s="1"/>
  <c r="C35" i="12"/>
  <c r="I35" i="12" s="1"/>
  <c r="C36" i="12"/>
  <c r="I36" i="12" s="1"/>
  <c r="C37" i="12"/>
  <c r="I37" i="12" s="1"/>
  <c r="C38" i="12"/>
  <c r="I38" i="12" s="1"/>
  <c r="C39" i="12"/>
  <c r="I39" i="12" s="1"/>
  <c r="C40" i="12"/>
  <c r="I40" i="12" s="1"/>
  <c r="C41" i="12"/>
  <c r="I41" i="12" s="1"/>
  <c r="C42" i="12"/>
  <c r="I42" i="12" s="1"/>
  <c r="C43" i="12"/>
  <c r="I43" i="12" s="1"/>
  <c r="C44" i="12"/>
  <c r="I44" i="12" s="1"/>
  <c r="C45" i="12"/>
  <c r="I45" i="12" s="1"/>
  <c r="C46" i="12"/>
  <c r="I46" i="12" s="1"/>
  <c r="C47" i="12"/>
  <c r="I47" i="12" s="1"/>
  <c r="C48" i="12"/>
  <c r="I48" i="12" s="1"/>
  <c r="C49" i="12"/>
  <c r="I49" i="12" s="1"/>
  <c r="C50" i="12"/>
  <c r="I50" i="12" s="1"/>
  <c r="C51" i="12"/>
  <c r="I51" i="12" s="1"/>
  <c r="C52" i="12"/>
  <c r="I52" i="12" s="1"/>
  <c r="C53" i="12"/>
  <c r="I53" i="12" s="1"/>
  <c r="C54" i="12"/>
  <c r="I54" i="12" s="1"/>
  <c r="C55" i="12"/>
  <c r="I55" i="12" s="1"/>
  <c r="C56" i="12"/>
  <c r="I56" i="12" s="1"/>
  <c r="C57" i="12"/>
  <c r="I57" i="12" s="1"/>
  <c r="C58" i="12"/>
  <c r="I58" i="12" s="1"/>
  <c r="C59" i="12"/>
  <c r="I59" i="12" s="1"/>
  <c r="C60" i="12"/>
  <c r="I60" i="12" s="1"/>
  <c r="C61" i="12"/>
  <c r="I61" i="12" s="1"/>
  <c r="C62" i="12"/>
  <c r="I62" i="12" s="1"/>
  <c r="C63" i="12"/>
  <c r="I63" i="12" s="1"/>
  <c r="C64" i="12"/>
  <c r="I64" i="12" s="1"/>
  <c r="C65" i="12"/>
  <c r="I65" i="12" s="1"/>
  <c r="C66" i="12"/>
  <c r="I66" i="12" s="1"/>
  <c r="C67" i="12"/>
  <c r="I67" i="12" s="1"/>
  <c r="C68" i="12"/>
  <c r="I68" i="12" s="1"/>
  <c r="C69" i="12"/>
  <c r="I69" i="12" s="1"/>
  <c r="C70" i="12"/>
  <c r="I70" i="12" s="1"/>
  <c r="C71" i="12"/>
  <c r="I71" i="12" s="1"/>
  <c r="C72" i="12"/>
  <c r="I72" i="12" s="1"/>
  <c r="C73" i="12"/>
  <c r="I73" i="12" s="1"/>
  <c r="C74" i="12"/>
  <c r="I74" i="12" s="1"/>
  <c r="C75" i="12"/>
  <c r="I75" i="12" s="1"/>
  <c r="C76" i="12"/>
  <c r="I76" i="12" s="1"/>
  <c r="C77" i="12"/>
  <c r="I77" i="12" s="1"/>
  <c r="C78" i="12"/>
  <c r="I78" i="12" s="1"/>
  <c r="C79" i="12"/>
  <c r="I79" i="12" s="1"/>
  <c r="C80" i="12"/>
  <c r="I80" i="12" s="1"/>
  <c r="C81" i="12"/>
  <c r="I81" i="12" s="1"/>
  <c r="C82" i="12"/>
  <c r="I82" i="12" s="1"/>
  <c r="C83" i="12"/>
  <c r="I83" i="12" s="1"/>
  <c r="C84" i="12"/>
  <c r="I84" i="12" s="1"/>
  <c r="C85" i="12"/>
  <c r="I85" i="12" s="1"/>
  <c r="C86" i="12"/>
  <c r="I86" i="12" s="1"/>
  <c r="C87" i="12"/>
  <c r="I87" i="12" s="1"/>
  <c r="C88" i="12"/>
  <c r="I88" i="12" s="1"/>
  <c r="C89" i="12"/>
  <c r="I89" i="12" s="1"/>
  <c r="C90" i="12"/>
  <c r="I90" i="12" s="1"/>
  <c r="C91" i="12"/>
  <c r="I91" i="12" s="1"/>
  <c r="C92" i="12"/>
  <c r="I92" i="12" s="1"/>
  <c r="C93" i="12"/>
  <c r="I93" i="12" s="1"/>
  <c r="C94" i="12"/>
  <c r="I94" i="12" s="1"/>
  <c r="C95" i="12"/>
  <c r="I95" i="12" s="1"/>
  <c r="C96" i="12"/>
  <c r="I96" i="12" s="1"/>
  <c r="C97" i="12"/>
  <c r="I97" i="12" s="1"/>
  <c r="C98" i="12"/>
  <c r="I98" i="12" s="1"/>
  <c r="C99" i="12"/>
  <c r="I99" i="12" s="1"/>
  <c r="C100" i="12"/>
  <c r="I100" i="12" s="1"/>
  <c r="C101" i="12"/>
  <c r="I101" i="12" s="1"/>
  <c r="C102" i="12"/>
  <c r="I102" i="12" s="1"/>
  <c r="C103" i="12"/>
  <c r="I103" i="12" s="1"/>
  <c r="C105" i="12"/>
  <c r="I105" i="12" s="1"/>
  <c r="C106" i="12"/>
  <c r="I106" i="12" s="1"/>
  <c r="C8" i="12"/>
  <c r="I8" i="12" s="1"/>
  <c r="U42" i="11"/>
  <c r="U4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8" i="11"/>
  <c r="I9" i="11"/>
  <c r="I10" i="11"/>
  <c r="I11" i="11"/>
  <c r="I12" i="11"/>
  <c r="K12" i="11" s="1"/>
  <c r="I13" i="11"/>
  <c r="I14" i="11"/>
  <c r="I42" i="11" s="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K28" i="11" s="1"/>
  <c r="I29" i="11"/>
  <c r="I30" i="11"/>
  <c r="I31" i="11"/>
  <c r="I32" i="11"/>
  <c r="I33" i="11"/>
  <c r="I34" i="11"/>
  <c r="I35" i="11"/>
  <c r="I36" i="11"/>
  <c r="K36" i="11" s="1"/>
  <c r="I37" i="11"/>
  <c r="I38" i="11"/>
  <c r="K38" i="11" s="1"/>
  <c r="I39" i="11"/>
  <c r="I40" i="11"/>
  <c r="K40" i="11" s="1"/>
  <c r="I41" i="11"/>
  <c r="I8" i="11"/>
  <c r="S4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8" i="11"/>
  <c r="Q42" i="11"/>
  <c r="O42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8" i="11"/>
  <c r="M42" i="11"/>
  <c r="G42" i="11"/>
  <c r="E42" i="11"/>
  <c r="C42" i="11"/>
  <c r="Q8" i="10"/>
  <c r="Q8" i="9"/>
  <c r="Q17" i="9"/>
  <c r="Q23" i="9"/>
  <c r="S13" i="8"/>
  <c r="O13" i="8"/>
  <c r="I13" i="8"/>
  <c r="Q13" i="8"/>
  <c r="M13" i="8"/>
  <c r="K13" i="8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86" i="7"/>
  <c r="K49" i="4"/>
  <c r="AK74" i="3"/>
  <c r="Y31" i="1"/>
  <c r="I104" i="13"/>
  <c r="E104" i="13"/>
  <c r="Q69" i="10"/>
  <c r="O69" i="10"/>
  <c r="M69" i="10"/>
  <c r="I69" i="10"/>
  <c r="G69" i="10"/>
  <c r="E69" i="10"/>
  <c r="O93" i="9"/>
  <c r="M93" i="9"/>
  <c r="I93" i="9"/>
  <c r="G93" i="9"/>
  <c r="E93" i="9"/>
  <c r="S169" i="7"/>
  <c r="Q169" i="7"/>
  <c r="O169" i="7"/>
  <c r="K169" i="7"/>
  <c r="I169" i="7"/>
  <c r="Q69" i="6"/>
  <c r="O69" i="6"/>
  <c r="M69" i="6"/>
  <c r="K69" i="6"/>
  <c r="AI74" i="3"/>
  <c r="AG74" i="3"/>
  <c r="AA74" i="3"/>
  <c r="W74" i="3"/>
  <c r="S74" i="3"/>
  <c r="Q74" i="3"/>
  <c r="W31" i="1"/>
  <c r="U31" i="1"/>
  <c r="O31" i="1"/>
  <c r="K31" i="1"/>
  <c r="G31" i="1"/>
  <c r="E31" i="1"/>
  <c r="I113" i="12" l="1"/>
  <c r="C113" i="12"/>
  <c r="K15" i="11"/>
  <c r="K16" i="11"/>
  <c r="K24" i="11"/>
  <c r="K20" i="11"/>
  <c r="K32" i="11"/>
  <c r="K30" i="11"/>
  <c r="K22" i="11"/>
  <c r="K14" i="11"/>
  <c r="K37" i="11"/>
  <c r="K29" i="11"/>
  <c r="K21" i="11"/>
  <c r="K13" i="11"/>
  <c r="K10" i="11"/>
  <c r="K35" i="11"/>
  <c r="K27" i="11"/>
  <c r="K19" i="11"/>
  <c r="K11" i="11"/>
  <c r="K8" i="11"/>
  <c r="K42" i="11" s="1"/>
  <c r="K34" i="11"/>
  <c r="K26" i="11"/>
  <c r="K18" i="11"/>
  <c r="K41" i="11"/>
  <c r="K33" i="11"/>
  <c r="K25" i="11"/>
  <c r="K17" i="11"/>
  <c r="K9" i="11"/>
  <c r="K39" i="11"/>
  <c r="K31" i="11"/>
  <c r="K23" i="11"/>
  <c r="Q93" i="9"/>
  <c r="M169" i="7"/>
</calcChain>
</file>

<file path=xl/sharedStrings.xml><?xml version="1.0" encoding="utf-8"?>
<sst xmlns="http://schemas.openxmlformats.org/spreadsheetml/2006/main" count="3054" uniqueCount="584">
  <si>
    <t>صندوق سرمایه‌گذاری ثابت حامی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</si>
  <si>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</si>
  <si>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</si>
  <si>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</si>
  <si>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</si>
  <si>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</si>
  <si>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</si>
  <si>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</si>
  <si>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</si>
  <si>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</si>
  <si>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</si>
  <si>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</si>
  <si>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</si>
  <si>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</si>
  <si>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</si>
  <si>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</si>
  <si>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</si>
  <si>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سرمایه گذاری صدرتامین</t>
  </si>
  <si>
    <t>0.02%</t>
  </si>
  <si>
    <t>سرمایه‌گذاری‌بهمن‌</t>
  </si>
  <si>
    <t>صبا فولاد خلیج فارس</t>
  </si>
  <si>
    <t>صندوق س جاویدان سهام مانی-سهام</t>
  </si>
  <si>
    <t>0.00%</t>
  </si>
  <si>
    <t>صندوق س شاخصی آرام مفید</t>
  </si>
  <si>
    <t>0.42%</t>
  </si>
  <si>
    <t>صندوق س صنایع مفید- بخشی</t>
  </si>
  <si>
    <t>صندوق س صنایع مفید3- بخشی</t>
  </si>
  <si>
    <t>صندوق س. اهرمی مفید-س -واحد عادی</t>
  </si>
  <si>
    <t>صندوق س.توسعه اندوخته آینده-س</t>
  </si>
  <si>
    <t>صندوق سرمایه گذاری آوای سهام کیان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</si>
  <si>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</si>
  <si>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</si>
  <si>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</si>
  <si>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0.08%</t>
  </si>
  <si>
    <t>صندوق سرمایه‌گذاری مشترک پیشتاز</t>
  </si>
  <si>
    <t>صندوق سرمایه‌گذاری مشترک پیشرو</t>
  </si>
  <si>
    <t>صندوق طلای عیار مفید</t>
  </si>
  <si>
    <t>گروه انتخاب الکترونیک آرمان</t>
  </si>
  <si>
    <t>گروه توسعه مالی مهرآیندگان</t>
  </si>
  <si>
    <t>مبین انرژی خلیج فارس</t>
  </si>
  <si>
    <t>امتیاز تسهیلات مسکن سال1403</t>
  </si>
  <si>
    <t/>
  </si>
  <si>
    <t>تعداد اوراق تبعی</t>
  </si>
  <si>
    <t>قیمت اعمال</t>
  </si>
  <si>
    <t>تاریخ اعمال</t>
  </si>
  <si>
    <t>نرخ موثر</t>
  </si>
  <si>
    <t>اختیارف ت وبصادر-2481-03/05/02</t>
  </si>
  <si>
    <t>1403/05/02</t>
  </si>
  <si>
    <t>اختیارف ت ومهان-7025-03/11/29</t>
  </si>
  <si>
    <t>1403/11/29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</si>
  <si>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</si>
  <si>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</si>
  <si>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</si>
  <si>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</si>
  <si>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</si>
  <si>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</si>
  <si>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</si>
  <si>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</si>
  <si>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</si>
  <si>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</si>
  <si>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</si>
  <si>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</si>
  <si>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</si>
  <si>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</si>
  <si>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سلف شیر فرادما کاله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</si>
  <si>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</si>
  <si>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</si>
  <si>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</si>
  <si>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</si>
  <si>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</si>
  <si>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</si>
  <si>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1.02%</t>
  </si>
  <si>
    <t>سلف موازی پلی اتیلن سبک فیلم</t>
  </si>
  <si>
    <t>1402/12/15</t>
  </si>
  <si>
    <t>1404/12/15</t>
  </si>
  <si>
    <t>اجاره انرژی پاسارگاد14040302</t>
  </si>
  <si>
    <t>1400/03/02</t>
  </si>
  <si>
    <t>1404/03/01</t>
  </si>
  <si>
    <t>اجاره تابان سپهر14031126</t>
  </si>
  <si>
    <t>1399/12/03</t>
  </si>
  <si>
    <t>1403/12/03</t>
  </si>
  <si>
    <t>اجاره تجاری شستان14030915</t>
  </si>
  <si>
    <t>1399/09/15</t>
  </si>
  <si>
    <t>1403/09/15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</si>
  <si>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</si>
  <si>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</si>
  <si>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</si>
  <si>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</si>
  <si>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</si>
  <si>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</si>
  <si>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</si>
  <si>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</si>
  <si>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</si>
  <si>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</si>
  <si>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</si>
  <si>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</si>
  <si>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</si>
  <si>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</si>
  <si>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</si>
  <si>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</si>
  <si>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</si>
  <si>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</si>
  <si>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</si>
  <si>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</si>
  <si>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</si>
  <si>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</si>
  <si>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</si>
  <si>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</si>
  <si>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</si>
  <si>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</si>
  <si>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</si>
  <si>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</si>
  <si>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</si>
  <si>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</si>
  <si>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</si>
  <si>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</si>
  <si>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</si>
  <si>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</si>
  <si>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</si>
  <si>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</si>
  <si>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</si>
  <si>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</si>
  <si>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</si>
  <si>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</si>
  <si>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</si>
  <si>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</si>
  <si>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</si>
  <si>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</si>
  <si>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</si>
  <si>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</si>
  <si>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</si>
  <si>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</si>
  <si>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</si>
  <si>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</si>
  <si>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</si>
  <si>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</si>
  <si>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</si>
  <si>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</si>
  <si>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</si>
  <si>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</si>
  <si>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</si>
  <si>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</si>
  <si>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</si>
  <si>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</si>
  <si>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</si>
  <si>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</si>
  <si>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</si>
  <si>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</si>
  <si>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0.89%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</si>
  <si>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</si>
  <si>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</si>
  <si>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</si>
  <si>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</si>
  <si>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</si>
  <si>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</si>
  <si>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</si>
  <si>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</si>
  <si>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</si>
  <si>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1.03%</t>
  </si>
  <si>
    <t>صکوک اجاره گل گهر309-3ماهه20%</t>
  </si>
  <si>
    <t>صکوک اجاره معادن407-3ماهه18%</t>
  </si>
  <si>
    <t>1400/07/19</t>
  </si>
  <si>
    <t>1404/07/18</t>
  </si>
  <si>
    <t>صکوک مرابحه خزامیا601-3ماهه18%</t>
  </si>
  <si>
    <t>1402/01/07</t>
  </si>
  <si>
    <t>1406/01/07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</si>
  <si>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</si>
  <si>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</si>
  <si>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</si>
  <si>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</si>
  <si>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</si>
  <si>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</si>
  <si>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</si>
  <si>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</si>
  <si>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</si>
  <si>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سایپا308-3ماهه 18%</t>
  </si>
  <si>
    <t>1399/08/21</t>
  </si>
  <si>
    <t>صکوک مرابحه صایپا409-3ماهه 18%</t>
  </si>
  <si>
    <t>1400/09/24</t>
  </si>
  <si>
    <t>1404/09/23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</si>
  <si>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</si>
  <si>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</si>
  <si>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</si>
  <si>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</si>
  <si>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</si>
  <si>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</si>
  <si>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</si>
  <si>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</si>
  <si>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</si>
  <si>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تجارت کوشش سپاهان060604</t>
  </si>
  <si>
    <t>1402/06/04</t>
  </si>
  <si>
    <t>1406/06/04</t>
  </si>
  <si>
    <t>مرابحه شهر فرش-مفید060921</t>
  </si>
  <si>
    <t>1402/09/21</t>
  </si>
  <si>
    <t>1406/09/21</t>
  </si>
  <si>
    <t>مرابحه عام دولت107-ش.خ030724</t>
  </si>
  <si>
    <t>1401/03/24</t>
  </si>
  <si>
    <t>1403/07/24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</si>
  <si>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</si>
  <si>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</si>
  <si>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</si>
  <si>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</si>
  <si>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</si>
  <si>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</si>
  <si>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</si>
  <si>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</si>
  <si>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</si>
  <si>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</si>
  <si>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</si>
  <si>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</si>
  <si>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</si>
  <si>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</si>
  <si>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</si>
  <si>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</si>
  <si>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</si>
  <si>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</si>
  <si>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</si>
  <si>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</si>
  <si>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</si>
  <si>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</si>
  <si>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</si>
  <si>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</si>
  <si>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</si>
  <si>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</si>
  <si>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</si>
  <si>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</si>
  <si>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</si>
  <si>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</si>
  <si>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</si>
  <si>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دولت94-ش.خ030816</t>
  </si>
  <si>
    <t>1400/09/16</t>
  </si>
  <si>
    <t>1403/08/16</t>
  </si>
  <si>
    <t>مرابحه ماموت خودرو050722</t>
  </si>
  <si>
    <t>1402/07/22</t>
  </si>
  <si>
    <t>1405/07/22</t>
  </si>
  <si>
    <t>مرابحه کرمان موتور14030915</t>
  </si>
  <si>
    <t>1400/09/15</t>
  </si>
  <si>
    <t>اسناد خزانه-م8بودجه02-041211</t>
  </si>
  <si>
    <t>1404/12/11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</si>
  <si>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</si>
  <si>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</si>
  <si>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</si>
  <si>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</si>
  <si>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</si>
  <si>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2.42%</t>
  </si>
  <si>
    <t>-5.06%</t>
  </si>
  <si>
    <t>-5.21%</t>
  </si>
  <si>
    <t>4.27%</t>
  </si>
  <si>
    <t>-2.41%</t>
  </si>
  <si>
    <t>-3.77%</t>
  </si>
  <si>
    <t>-9.08%</t>
  </si>
  <si>
    <t>-4.48%</t>
  </si>
  <si>
    <t>-7.40%</t>
  </si>
  <si>
    <t>-4.83%</t>
  </si>
  <si>
    <t>4.25%</t>
  </si>
  <si>
    <t>-0.91%</t>
  </si>
  <si>
    <t>-7.32%</t>
  </si>
  <si>
    <t>-5.93%</t>
  </si>
  <si>
    <t>-3.95%</t>
  </si>
  <si>
    <t>3.57%</t>
  </si>
  <si>
    <t>-8.16%</t>
  </si>
  <si>
    <t>1.81%</t>
  </si>
  <si>
    <t>-10.00%</t>
  </si>
  <si>
    <t>-3.79%</t>
  </si>
  <si>
    <t>-9.90%</t>
  </si>
  <si>
    <t>-8.98%</t>
  </si>
  <si>
    <t>-6.08%</t>
  </si>
  <si>
    <t>-9.15%</t>
  </si>
  <si>
    <t>-0.14%</t>
  </si>
  <si>
    <t>-5.64%</t>
  </si>
  <si>
    <t>-8.73%</t>
  </si>
  <si>
    <t>0.86%</t>
  </si>
  <si>
    <t>-4.18%</t>
  </si>
  <si>
    <t>1.00%</t>
  </si>
  <si>
    <t>3.32%</t>
  </si>
  <si>
    <t>6.70%</t>
  </si>
  <si>
    <t>-2.78%</t>
  </si>
  <si>
    <t>-8.76%</t>
  </si>
  <si>
    <t>1.14%</t>
  </si>
  <si>
    <t>-2.37%</t>
  </si>
  <si>
    <t>-2.23%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</si>
  <si>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</si>
  <si>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</si>
  <si>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</si>
  <si>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</si>
  <si>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</si>
  <si>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</si>
  <si>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</si>
  <si>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</si>
  <si>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</si>
  <si>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</si>
  <si>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</si>
  <si>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</si>
  <si>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</si>
  <si>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</si>
  <si>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</si>
  <si>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</si>
  <si>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</si>
  <si>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2078100144221441</t>
  </si>
  <si>
    <t>1399/03/27</t>
  </si>
  <si>
    <t>0.15%</t>
  </si>
  <si>
    <t>بانک مسکن شهرک راه آهن</t>
  </si>
  <si>
    <t>420221709157</t>
  </si>
  <si>
    <t>1402/06/05</t>
  </si>
  <si>
    <t>207110144221441</t>
  </si>
  <si>
    <t>حساب جاری</t>
  </si>
  <si>
    <t>1402/08/24</t>
  </si>
  <si>
    <t>207307144221441</t>
  </si>
  <si>
    <t>سپرده بلند مدت</t>
  </si>
  <si>
    <t>1402/08/30</t>
  </si>
  <si>
    <t>2.02%</t>
  </si>
  <si>
    <t>بانک ملت مستقل مرکزی</t>
  </si>
  <si>
    <t>9975234530</t>
  </si>
  <si>
    <t>بانک تجارت کار</t>
  </si>
  <si>
    <t>11146716</t>
  </si>
  <si>
    <t>1402/09/11</t>
  </si>
  <si>
    <t>0.23%</t>
  </si>
  <si>
    <t>9008657064</t>
  </si>
  <si>
    <t>1402/09/27</t>
  </si>
  <si>
    <t>0.40%</t>
  </si>
  <si>
    <t>9011386883</t>
  </si>
  <si>
    <t>1402/09/30</t>
  </si>
  <si>
    <t>1.01%</t>
  </si>
  <si>
    <t>9012936873</t>
  </si>
  <si>
    <t>1402/10/02</t>
  </si>
  <si>
    <t>بانک اقتصاد نوین اقدسیه</t>
  </si>
  <si>
    <t>216850344633441</t>
  </si>
  <si>
    <t>1402/10/23</t>
  </si>
  <si>
    <t>9045616773</t>
  </si>
  <si>
    <t>1402/10/25</t>
  </si>
  <si>
    <t>0.61%</t>
  </si>
  <si>
    <t>216283344633442</t>
  </si>
  <si>
    <t>0479601946755</t>
  </si>
  <si>
    <t>1402/11/24</t>
  </si>
  <si>
    <t>1.92%</t>
  </si>
  <si>
    <t>216283344633443</t>
  </si>
  <si>
    <t>1402/11/25</t>
  </si>
  <si>
    <t>0.51%</t>
  </si>
  <si>
    <t>بانک اقتصاد نوین حافظ</t>
  </si>
  <si>
    <t>106283344633442</t>
  </si>
  <si>
    <t>0479601991067</t>
  </si>
  <si>
    <t>1402/11/30</t>
  </si>
  <si>
    <t>0.81%</t>
  </si>
  <si>
    <t>216283344633444</t>
  </si>
  <si>
    <t>207307144221446</t>
  </si>
  <si>
    <t>2.33%</t>
  </si>
  <si>
    <t>207307144221447</t>
  </si>
  <si>
    <t>1402/12/07</t>
  </si>
  <si>
    <t>0479602075023</t>
  </si>
  <si>
    <t>بانک ملت چهار راه جهان کودک</t>
  </si>
  <si>
    <t>9102771456</t>
  </si>
  <si>
    <t>1402/12/19</t>
  </si>
  <si>
    <t>9103797174</t>
  </si>
  <si>
    <t>207307144221448</t>
  </si>
  <si>
    <t>1402/12/27</t>
  </si>
  <si>
    <t>0479602256137</t>
  </si>
  <si>
    <t>0479602301463</t>
  </si>
  <si>
    <t>1403/01/06</t>
  </si>
  <si>
    <t>1.42%</t>
  </si>
  <si>
    <t>بانک ملت جهان کودک</t>
  </si>
  <si>
    <t>91141897272</t>
  </si>
  <si>
    <t>1.82%</t>
  </si>
  <si>
    <t>بانک صادرات بورس کالا</t>
  </si>
  <si>
    <t>0218775546000</t>
  </si>
  <si>
    <t>1403/01/08</t>
  </si>
  <si>
    <t>0407169802002</t>
  </si>
  <si>
    <t>1.32%</t>
  </si>
  <si>
    <t>بانک صادرات دکتر شریعتی</t>
  </si>
  <si>
    <t>0407169803000</t>
  </si>
  <si>
    <t>0.30%</t>
  </si>
  <si>
    <t>0479602338158</t>
  </si>
  <si>
    <t>1403/01/11</t>
  </si>
  <si>
    <t>بانک صادرات سپهبد قرنی</t>
  </si>
  <si>
    <t>0407172060001</t>
  </si>
  <si>
    <t>0479602401056</t>
  </si>
  <si>
    <t>1403/01/21</t>
  </si>
  <si>
    <t>207307144221449</t>
  </si>
  <si>
    <t>1403/01/27</t>
  </si>
  <si>
    <t>بانک مسکن نیاوران</t>
  </si>
  <si>
    <t>5600877333916</t>
  </si>
  <si>
    <t>1403/02/02</t>
  </si>
  <si>
    <t>بانک خاورمیانه آفریقا</t>
  </si>
  <si>
    <t>100960935000000603</t>
  </si>
  <si>
    <t>2.83%</t>
  </si>
  <si>
    <t>بانک مسکن راه آهن</t>
  </si>
  <si>
    <t>5600877333932</t>
  </si>
  <si>
    <t>1403/02/03</t>
  </si>
  <si>
    <t>5600877333973</t>
  </si>
  <si>
    <t>5600877333924</t>
  </si>
  <si>
    <t>5600877333940</t>
  </si>
  <si>
    <t>100960935000000626</t>
  </si>
  <si>
    <t>1403/02/08</t>
  </si>
  <si>
    <t>1.21%</t>
  </si>
  <si>
    <t>بانک مسکن شهید قندی</t>
  </si>
  <si>
    <t>5600887334730</t>
  </si>
  <si>
    <t>بانک مسکن شهید خدامی</t>
  </si>
  <si>
    <t>5600887334748</t>
  </si>
  <si>
    <t>0.20%</t>
  </si>
  <si>
    <t>216283344633445</t>
  </si>
  <si>
    <t>100960935000000670</t>
  </si>
  <si>
    <t>1403/02/11</t>
  </si>
  <si>
    <t>106283344633443</t>
  </si>
  <si>
    <t>1403/02/29</t>
  </si>
  <si>
    <t>5600887334920</t>
  </si>
  <si>
    <t>بانک مسکن امیرکبیر</t>
  </si>
  <si>
    <t>5600887334946</t>
  </si>
  <si>
    <t>1403/03/01</t>
  </si>
  <si>
    <t>2177343464</t>
  </si>
  <si>
    <t>0479602749561</t>
  </si>
  <si>
    <t>1403/03/05</t>
  </si>
  <si>
    <t>216283344633446</t>
  </si>
  <si>
    <t>1403/03/06</t>
  </si>
  <si>
    <t>2181071538</t>
  </si>
  <si>
    <t>0479602785567</t>
  </si>
  <si>
    <t>1403/03/08</t>
  </si>
  <si>
    <t>0479602795447</t>
  </si>
  <si>
    <t>1403/03/09</t>
  </si>
  <si>
    <t>16283344633447</t>
  </si>
  <si>
    <t>2073071442214410</t>
  </si>
  <si>
    <t>1403/03/10</t>
  </si>
  <si>
    <t>بانک مسکن گلستان پاسداران</t>
  </si>
  <si>
    <t>5600877334336</t>
  </si>
  <si>
    <t>2073071442214411</t>
  </si>
  <si>
    <t>1403/03/16</t>
  </si>
  <si>
    <t>0407264216004</t>
  </si>
  <si>
    <t>1403/03/21</t>
  </si>
  <si>
    <t>0407270869000</t>
  </si>
  <si>
    <t>1403/03/26</t>
  </si>
  <si>
    <t>44.62%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</si>
  <si>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</si>
  <si>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</si>
  <si>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</si>
  <si>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</si>
  <si>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</si>
  <si>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</si>
  <si>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</si>
  <si>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</si>
  <si>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</si>
  <si>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دولت100-ش.خ021127</t>
  </si>
  <si>
    <t>1402/11/27</t>
  </si>
  <si>
    <t>صکوک مرابحه خزامیا511-3ماهه18%</t>
  </si>
  <si>
    <t>1405/11/17</t>
  </si>
  <si>
    <t>اجاره ت. انرژی تدبیر14051013</t>
  </si>
  <si>
    <t>1405/10/13</t>
  </si>
  <si>
    <t>اجاره صبا تامین دماوند14050809</t>
  </si>
  <si>
    <t>1405/08/09</t>
  </si>
  <si>
    <t>مرابحه عام دولت114-ش.خ021229</t>
  </si>
  <si>
    <t>1402/12/29</t>
  </si>
  <si>
    <t>صکوک مرابحه صکورش302-3ماهه18%</t>
  </si>
  <si>
    <t>اجاره تابان کاردان14041015</t>
  </si>
  <si>
    <t>1404/10/15</t>
  </si>
  <si>
    <t>صکوک مرابحه صایپا049-3ماهه 18%</t>
  </si>
  <si>
    <t>مرابحه عام دولت3-ش.خ0211</t>
  </si>
  <si>
    <t>1402/11/13</t>
  </si>
  <si>
    <t>خرید دین توسعه کیش14021110</t>
  </si>
  <si>
    <t>1402/11/10</t>
  </si>
  <si>
    <t>مرابحه عام دولت87-ش.خ030304</t>
  </si>
  <si>
    <t>1403/03/04</t>
  </si>
  <si>
    <t>اجاره مهرآیندگان لوتوس0311</t>
  </si>
  <si>
    <t>مرابحه عام دولتی65-ش.خ0210</t>
  </si>
  <si>
    <t>1402/10/16</t>
  </si>
  <si>
    <t>مرابحه عام دولتی6-ش.خ0210</t>
  </si>
  <si>
    <t>مرابحه عام دولت5-ش.خ 0209</t>
  </si>
  <si>
    <t>صکوک مرابحه سایپا038-3ماهه 18%</t>
  </si>
  <si>
    <t>صکوک اجاره معادن212-6ماهه21%</t>
  </si>
  <si>
    <t>1402/12/14</t>
  </si>
  <si>
    <t>اجاره تابان لوتوس14021206</t>
  </si>
  <si>
    <t>1402/12/06</t>
  </si>
  <si>
    <t>اجاره تامین اجتماعی-سپهر991226</t>
  </si>
  <si>
    <t>1399/12/26</t>
  </si>
  <si>
    <t>ص مرابحه خودرو412- 3ماهه 18%</t>
  </si>
  <si>
    <t>1400/12/05</t>
  </si>
  <si>
    <t>بانک مسکن کریم خان زند</t>
  </si>
  <si>
    <t>بانک تجارت 096</t>
  </si>
  <si>
    <t>بانک پاسارگاد آفریقا</t>
  </si>
  <si>
    <t>بانک مسکن دانشگاه امیر کبیر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</si>
  <si>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</si>
  <si>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</si>
  <si>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</si>
  <si>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</si>
  <si>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</si>
  <si>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</si>
  <si>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1403/01/30</t>
  </si>
  <si>
    <t>1403/03/30</t>
  </si>
  <si>
    <t>1402/12/22</t>
  </si>
  <si>
    <t>1403/01/29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</si>
  <si>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</si>
  <si>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</si>
  <si>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</si>
  <si>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</si>
  <si>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ثروت پویا-بخشی</t>
  </si>
  <si>
    <t>صندوق س. اهرمی موج فیروزه-س -واحد عادی</t>
  </si>
  <si>
    <t>صندوق س.بخشی صنایع معیار-ب</t>
  </si>
  <si>
    <t>امتیازتسهیلات مسکن سال1402</t>
  </si>
  <si>
    <t>ح . صبا فولاد خلیج فارس</t>
  </si>
  <si>
    <t>سیمان‌ ایلام‌</t>
  </si>
  <si>
    <t>ح. مبین انرژی خلیج فارس</t>
  </si>
  <si>
    <t>ص.س.اهرمی موج فیروزه-س</t>
  </si>
  <si>
    <t>سیمان‌شاهرود</t>
  </si>
  <si>
    <t>صندوق رشد داده محور توانا</t>
  </si>
  <si>
    <t>سلف موازی پنتان پتروکنگان032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</si>
  <si>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</si>
  <si>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</si>
  <si>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</si>
  <si>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</si>
  <si>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گام بانک ملت0208</t>
  </si>
  <si>
    <t>گام بانک ملت0211</t>
  </si>
  <si>
    <t>گام بانک پارسیان0210</t>
  </si>
  <si>
    <t>اسنادخزانه-م21بودجه98-020906</t>
  </si>
  <si>
    <t>اسنادخزانه-م20بودجه98-020806</t>
  </si>
  <si>
    <t>اسنادخزانه-م10بودجه99-020807</t>
  </si>
  <si>
    <t>اسنادخزانه-م11بودجه99-020906</t>
  </si>
  <si>
    <t>اسنادخزانه-م14بودجه99-021025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</si>
  <si>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</si>
  <si>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</si>
  <si>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</si>
  <si>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</si>
  <si>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</si>
  <si>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-0.01%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</si>
  <si>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</si>
  <si>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</si>
  <si>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</si>
  <si>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</si>
  <si>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</si>
  <si>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</si>
  <si>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207433144221441</t>
  </si>
  <si>
    <t>2079012144221442</t>
  </si>
  <si>
    <t>5600928334988</t>
  </si>
  <si>
    <t>5600928334996</t>
  </si>
  <si>
    <t>5600928335100</t>
  </si>
  <si>
    <t>5600928335134</t>
  </si>
  <si>
    <t>5600928335183</t>
  </si>
  <si>
    <t>5600928335332</t>
  </si>
  <si>
    <t>100960935000000270</t>
  </si>
  <si>
    <t>100960935000000310</t>
  </si>
  <si>
    <t>9981917521</t>
  </si>
  <si>
    <t>207307144221442</t>
  </si>
  <si>
    <t>6153757184</t>
  </si>
  <si>
    <t>6153757214</t>
  </si>
  <si>
    <t>6153757303</t>
  </si>
  <si>
    <t>6153757397</t>
  </si>
  <si>
    <t>6153757443</t>
  </si>
  <si>
    <t>6153757486</t>
  </si>
  <si>
    <t>0479601514842</t>
  </si>
  <si>
    <t>100960935000000380</t>
  </si>
  <si>
    <t>100960935000000379</t>
  </si>
  <si>
    <t>100960935000000378</t>
  </si>
  <si>
    <t>207307144221443</t>
  </si>
  <si>
    <t>0479601594164</t>
  </si>
  <si>
    <t>207307144221444</t>
  </si>
  <si>
    <t>207307144221445</t>
  </si>
  <si>
    <t>106283344633441</t>
  </si>
  <si>
    <t>216283344633441</t>
  </si>
  <si>
    <t>5600877333684</t>
  </si>
  <si>
    <t>5600877333783</t>
  </si>
  <si>
    <t>5600877333817</t>
  </si>
  <si>
    <t>5600887334482</t>
  </si>
  <si>
    <t>5600877333841</t>
  </si>
  <si>
    <t>5600887334557</t>
  </si>
  <si>
    <t>100960935000000516</t>
  </si>
  <si>
    <t>100960118000000084</t>
  </si>
  <si>
    <t>سایر درآمدها</t>
  </si>
  <si>
    <t>سرمایه‌گذاری در سهام</t>
  </si>
  <si>
    <t>سرمایه‌گذاری در اوراق بهادار</t>
  </si>
  <si>
    <t>1.05%</t>
  </si>
  <si>
    <t>درآمد سپرده بانکی</t>
  </si>
  <si>
    <t>2.07%</t>
  </si>
  <si>
    <t>اختیار ف.ت.انتخاب-2382-031123</t>
  </si>
  <si>
    <t>1403/11/23</t>
  </si>
  <si>
    <t>جلوگیری از نوسانات ناگهانی</t>
  </si>
  <si>
    <t>نرخ ترجیحی اختیارف ت ومهان-7025-(همهان311)</t>
  </si>
  <si>
    <t>نرخ ترجیحی نماد هبهمن3071</t>
  </si>
  <si>
    <t xml:space="preserve"> سلف موازی پلی اتیلن سبک فیلم</t>
  </si>
  <si>
    <t>سود اوراق امتیازتسهیلات مسکن سال1402</t>
  </si>
  <si>
    <t>سود اوراق گام بانک ملت0208</t>
  </si>
  <si>
    <t xml:space="preserve"> سلف آهن اسفنجی فولاد شادگان</t>
  </si>
  <si>
    <t xml:space="preserve"> سلف موازی استاندارد سنگ آهن</t>
  </si>
  <si>
    <t>درآمد حاصل از سرمایه گذاری در صندوق ها</t>
  </si>
  <si>
    <t>22/5</t>
  </si>
  <si>
    <t>پالایش نفت تهران</t>
  </si>
  <si>
    <t>از ابتدای سال مالی</t>
  </si>
  <si>
    <t>تا پایان ماه</t>
  </si>
  <si>
    <t xml:space="preserve"> سایر درآمدها تنزیل سود بانک</t>
  </si>
  <si>
    <t>سایر درآمدها 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</si>
</sst>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rightToLeft="1" topLeftCell="D10" workbookViewId="0">
      <selection activeCell="C28" sqref="C23:Y28"/>
    </sheetView>
  </sheetViews>
  <sheetFormatPr defaultRowHeight="21.75"/>
  <cols>
    <col min="1" max="1" width="45.28515625" style="2" bestFit="1" customWidth="1"/>
    <col min="2" max="2" width="1" style="2" customWidth="1"/>
    <col min="3" max="3" width="20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9" style="2" customWidth="1"/>
    <col min="10" max="10" width="1" style="2" customWidth="1"/>
    <col min="11" max="11" width="25" style="2" customWidth="1"/>
    <col min="12" max="12" width="1" style="2" customWidth="1"/>
    <col min="13" max="13" width="20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15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</row>
    <row r="3" spans="1:25" ht="22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</row>
    <row r="4" spans="1:25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</row>
    <row r="6" spans="1:25" ht="22.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>
      <c r="A7" s="12" t="s">
        <v>3</v>
      </c>
      <c r="C7" s="12" t="s">
        <v>7</v>
      </c>
      <c r="E7" s="12" t="s">
        <v>8</v>
      </c>
      <c r="G7" s="12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3.25" thickBot="1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2.5">
      <c r="A9" s="1" t="s">
        <v>15</v>
      </c>
      <c r="C9" s="3">
        <v>24102426</v>
      </c>
      <c r="E9" s="3">
        <v>164422979376</v>
      </c>
      <c r="G9" s="3">
        <v>278845747351.22101</v>
      </c>
      <c r="I9" s="3">
        <v>0</v>
      </c>
      <c r="K9" s="3">
        <v>0</v>
      </c>
      <c r="M9" s="3">
        <v>0</v>
      </c>
      <c r="O9" s="3">
        <v>0</v>
      </c>
      <c r="Q9" s="3">
        <v>24102426</v>
      </c>
      <c r="S9" s="3">
        <v>11950</v>
      </c>
      <c r="U9" s="3">
        <v>164422979376</v>
      </c>
      <c r="W9" s="3">
        <v>286518201276.62</v>
      </c>
      <c r="Y9" s="4">
        <v>5.7945496994694836E-4</v>
      </c>
    </row>
    <row r="10" spans="1:25" ht="22.5">
      <c r="A10" s="1" t="s">
        <v>16</v>
      </c>
      <c r="C10" s="3">
        <v>1010898688</v>
      </c>
      <c r="E10" s="3">
        <v>1993355586072</v>
      </c>
      <c r="G10" s="3">
        <v>2409450448343.29</v>
      </c>
      <c r="I10" s="3">
        <v>0</v>
      </c>
      <c r="K10" s="3">
        <v>0</v>
      </c>
      <c r="M10" s="3">
        <v>0</v>
      </c>
      <c r="O10" s="3">
        <v>0</v>
      </c>
      <c r="Q10" s="3">
        <v>1010898688</v>
      </c>
      <c r="S10" s="3">
        <v>2428</v>
      </c>
      <c r="U10" s="3">
        <v>1993355586072</v>
      </c>
      <c r="W10" s="3">
        <v>2441630087052.3799</v>
      </c>
      <c r="Y10" s="4">
        <v>4.937957457538846E-3</v>
      </c>
    </row>
    <row r="11" spans="1:25" ht="22.5">
      <c r="A11" s="1" t="s">
        <v>17</v>
      </c>
      <c r="C11" s="3">
        <v>15399728</v>
      </c>
      <c r="E11" s="3">
        <v>86565941070</v>
      </c>
      <c r="G11" s="3">
        <v>121940977047.24699</v>
      </c>
      <c r="I11" s="3">
        <v>0</v>
      </c>
      <c r="K11" s="3">
        <v>0</v>
      </c>
      <c r="M11" s="3">
        <v>0</v>
      </c>
      <c r="O11" s="3">
        <v>0</v>
      </c>
      <c r="Q11" s="3">
        <v>15399728</v>
      </c>
      <c r="S11" s="3">
        <v>8060</v>
      </c>
      <c r="U11" s="3">
        <v>86565941070</v>
      </c>
      <c r="W11" s="3">
        <v>123472898869.44901</v>
      </c>
      <c r="Y11" s="4">
        <v>2.4971183186573158E-4</v>
      </c>
    </row>
    <row r="12" spans="1:25" ht="22.5">
      <c r="A12" s="1" t="s">
        <v>19</v>
      </c>
      <c r="C12" s="3">
        <v>912999998</v>
      </c>
      <c r="E12" s="3">
        <v>2498687501776</v>
      </c>
      <c r="G12" s="3">
        <v>2658379943148.6001</v>
      </c>
      <c r="I12" s="3">
        <v>0</v>
      </c>
      <c r="K12" s="3">
        <v>0</v>
      </c>
      <c r="M12" s="3">
        <v>0</v>
      </c>
      <c r="O12" s="3">
        <v>0</v>
      </c>
      <c r="Q12" s="3">
        <v>912999998</v>
      </c>
      <c r="S12" s="3">
        <v>2983</v>
      </c>
      <c r="U12" s="3">
        <v>2498687501776</v>
      </c>
      <c r="W12" s="3">
        <v>2709240645853.1899</v>
      </c>
      <c r="Y12" s="4">
        <v>5.4791735744084968E-3</v>
      </c>
    </row>
    <row r="13" spans="1:25" ht="22.5">
      <c r="A13" s="1" t="s">
        <v>20</v>
      </c>
      <c r="C13" s="3">
        <v>144200000</v>
      </c>
      <c r="E13" s="3">
        <v>697783800000</v>
      </c>
      <c r="G13" s="3">
        <v>513967456559.20001</v>
      </c>
      <c r="I13" s="3">
        <v>0</v>
      </c>
      <c r="K13" s="3">
        <v>0</v>
      </c>
      <c r="M13" s="3">
        <v>0</v>
      </c>
      <c r="O13" s="3">
        <v>0</v>
      </c>
      <c r="Q13" s="3">
        <v>144200000</v>
      </c>
      <c r="S13" s="3">
        <v>3503</v>
      </c>
      <c r="U13" s="3">
        <v>697783800000</v>
      </c>
      <c r="W13" s="3">
        <v>502491766767.20001</v>
      </c>
      <c r="Y13" s="4">
        <v>1.0162403306782054E-3</v>
      </c>
    </row>
    <row r="14" spans="1:25" ht="22.5">
      <c r="A14" s="1" t="s">
        <v>21</v>
      </c>
      <c r="C14" s="3">
        <v>500000</v>
      </c>
      <c r="E14" s="3">
        <v>5001287500</v>
      </c>
      <c r="G14" s="3">
        <v>5143533675</v>
      </c>
      <c r="I14" s="3">
        <v>0</v>
      </c>
      <c r="K14" s="3">
        <v>0</v>
      </c>
      <c r="M14" s="3">
        <v>0</v>
      </c>
      <c r="O14" s="3">
        <v>0</v>
      </c>
      <c r="Q14" s="3">
        <v>500000</v>
      </c>
      <c r="S14" s="3">
        <v>10130</v>
      </c>
      <c r="U14" s="3">
        <v>5001287500</v>
      </c>
      <c r="W14" s="3">
        <v>5063556475</v>
      </c>
      <c r="Y14" s="4">
        <v>1.0240546506199307E-5</v>
      </c>
    </row>
    <row r="15" spans="1:25" ht="22.5">
      <c r="A15" s="1" t="s">
        <v>23</v>
      </c>
      <c r="C15" s="3">
        <v>154135138</v>
      </c>
      <c r="E15" s="3">
        <v>2239172031206</v>
      </c>
      <c r="G15" s="3">
        <v>2305204493905.6201</v>
      </c>
      <c r="I15" s="3">
        <v>0</v>
      </c>
      <c r="K15" s="3">
        <v>0</v>
      </c>
      <c r="M15" s="3">
        <v>-12403976</v>
      </c>
      <c r="O15" s="3">
        <v>181950545612</v>
      </c>
      <c r="Q15" s="3">
        <v>141731162</v>
      </c>
      <c r="S15" s="3">
        <v>14480</v>
      </c>
      <c r="U15" s="3">
        <v>2058975377190</v>
      </c>
      <c r="W15" s="3">
        <v>2051682329600.6599</v>
      </c>
      <c r="Y15" s="4">
        <v>4.1493263511439152E-3</v>
      </c>
    </row>
    <row r="16" spans="1:25" ht="22.5">
      <c r="A16" s="1" t="s">
        <v>25</v>
      </c>
      <c r="C16" s="3">
        <v>83685349</v>
      </c>
      <c r="E16" s="3">
        <v>835073496524</v>
      </c>
      <c r="G16" s="3">
        <v>928642635298.43799</v>
      </c>
      <c r="I16" s="3">
        <v>0</v>
      </c>
      <c r="K16" s="3">
        <v>0</v>
      </c>
      <c r="M16" s="3">
        <v>0</v>
      </c>
      <c r="O16" s="3">
        <v>0</v>
      </c>
      <c r="Q16" s="3">
        <v>83685349</v>
      </c>
      <c r="S16" s="3">
        <v>10930</v>
      </c>
      <c r="U16" s="3">
        <v>835073496524</v>
      </c>
      <c r="W16" s="3">
        <v>914420180523.59802</v>
      </c>
      <c r="Y16" s="4">
        <v>1.8493251593207662E-3</v>
      </c>
    </row>
    <row r="17" spans="1:25" ht="22.5">
      <c r="A17" s="1" t="s">
        <v>26</v>
      </c>
      <c r="C17" s="3">
        <v>13700000</v>
      </c>
      <c r="E17" s="3">
        <v>132279802386</v>
      </c>
      <c r="G17" s="3">
        <v>128606336745</v>
      </c>
      <c r="I17" s="3">
        <v>36321784</v>
      </c>
      <c r="K17" s="3">
        <v>338354783326</v>
      </c>
      <c r="M17" s="3">
        <v>-21784</v>
      </c>
      <c r="O17" s="3">
        <v>204493470</v>
      </c>
      <c r="Q17" s="3">
        <v>50000000</v>
      </c>
      <c r="S17" s="3">
        <v>9530</v>
      </c>
      <c r="U17" s="3">
        <v>470428214702</v>
      </c>
      <c r="W17" s="3">
        <v>476364197500</v>
      </c>
      <c r="Y17" s="4">
        <v>9.6339988355458441E-4</v>
      </c>
    </row>
    <row r="18" spans="1:25" ht="22.5">
      <c r="A18" s="1" t="s">
        <v>27</v>
      </c>
      <c r="C18" s="3">
        <v>212502851</v>
      </c>
      <c r="E18" s="3">
        <v>2831502993406</v>
      </c>
      <c r="G18" s="3">
        <v>3083628870861</v>
      </c>
      <c r="I18" s="3">
        <v>0</v>
      </c>
      <c r="K18" s="3">
        <v>0</v>
      </c>
      <c r="M18" s="3">
        <v>-102216800</v>
      </c>
      <c r="O18" s="3">
        <v>1501597250400</v>
      </c>
      <c r="Q18" s="3">
        <v>110286051</v>
      </c>
      <c r="S18" s="3">
        <v>14855</v>
      </c>
      <c r="U18" s="3">
        <v>1469511030407</v>
      </c>
      <c r="W18" s="3">
        <v>1638299287605</v>
      </c>
      <c r="Y18" s="4">
        <v>3.3132996795087978E-3</v>
      </c>
    </row>
    <row r="19" spans="1:25" ht="22.5">
      <c r="A19" s="1" t="s">
        <v>28</v>
      </c>
      <c r="C19" s="3">
        <v>90232226</v>
      </c>
      <c r="E19" s="3">
        <v>2910667572586</v>
      </c>
      <c r="G19" s="3">
        <v>3749343373975.1802</v>
      </c>
      <c r="I19" s="3">
        <v>0</v>
      </c>
      <c r="K19" s="3">
        <v>0</v>
      </c>
      <c r="M19" s="3">
        <v>0</v>
      </c>
      <c r="O19" s="3">
        <v>0</v>
      </c>
      <c r="Q19" s="3">
        <v>90232226</v>
      </c>
      <c r="S19" s="3">
        <v>40797</v>
      </c>
      <c r="U19" s="3">
        <v>2910667572586</v>
      </c>
      <c r="W19" s="3">
        <v>3680154980946.6299</v>
      </c>
      <c r="Y19" s="4">
        <v>7.4427526222870834E-3</v>
      </c>
    </row>
    <row r="20" spans="1:25" ht="22.5">
      <c r="A20" s="1" t="s">
        <v>29</v>
      </c>
      <c r="C20" s="3">
        <v>10571000</v>
      </c>
      <c r="E20" s="3">
        <v>499979134611</v>
      </c>
      <c r="G20" s="3">
        <v>528042592000</v>
      </c>
      <c r="I20" s="3">
        <v>0</v>
      </c>
      <c r="K20" s="3">
        <v>0</v>
      </c>
      <c r="M20" s="3">
        <v>0</v>
      </c>
      <c r="O20" s="3">
        <v>0</v>
      </c>
      <c r="Q20" s="3">
        <v>10571000</v>
      </c>
      <c r="S20" s="3">
        <v>48222</v>
      </c>
      <c r="U20" s="3">
        <v>499979134611</v>
      </c>
      <c r="W20" s="3">
        <v>509754762000</v>
      </c>
      <c r="Y20" s="4">
        <v>1.0309290264245664E-3</v>
      </c>
    </row>
    <row r="21" spans="1:25" ht="22.5">
      <c r="A21" s="1" t="s">
        <v>30</v>
      </c>
      <c r="C21" s="3">
        <v>18515089</v>
      </c>
      <c r="E21" s="3">
        <v>299999987067</v>
      </c>
      <c r="G21" s="3">
        <v>310942404666</v>
      </c>
      <c r="I21" s="3">
        <v>0</v>
      </c>
      <c r="K21" s="3">
        <v>0</v>
      </c>
      <c r="M21" s="3">
        <v>0</v>
      </c>
      <c r="O21" s="3">
        <v>0</v>
      </c>
      <c r="Q21" s="3">
        <v>18515089</v>
      </c>
      <c r="S21" s="3">
        <v>16530</v>
      </c>
      <c r="U21" s="3">
        <v>299999987067</v>
      </c>
      <c r="W21" s="3">
        <v>306054421170</v>
      </c>
      <c r="Y21" s="4">
        <v>6.1896505922140325E-4</v>
      </c>
    </row>
    <row r="22" spans="1:25" ht="22.5">
      <c r="A22" s="1" t="s">
        <v>31</v>
      </c>
      <c r="C22" s="3">
        <v>27165000</v>
      </c>
      <c r="E22" s="3">
        <v>443003713446</v>
      </c>
      <c r="G22" s="3">
        <v>879711360000</v>
      </c>
      <c r="I22" s="3">
        <v>0</v>
      </c>
      <c r="K22" s="3">
        <v>0</v>
      </c>
      <c r="M22" s="3">
        <v>0</v>
      </c>
      <c r="O22" s="3">
        <v>0</v>
      </c>
      <c r="Q22" s="3">
        <v>27165000</v>
      </c>
      <c r="S22" s="3">
        <v>31914</v>
      </c>
      <c r="U22" s="3">
        <v>443003713446</v>
      </c>
      <c r="W22" s="3">
        <v>866943810000</v>
      </c>
      <c r="Y22" s="4">
        <v>1.7533088548334235E-3</v>
      </c>
    </row>
    <row r="23" spans="1:25" ht="22.5">
      <c r="A23" s="1" t="s">
        <v>32</v>
      </c>
      <c r="C23" s="3">
        <v>12122125</v>
      </c>
      <c r="E23" s="3">
        <v>339236267375</v>
      </c>
      <c r="G23" s="3">
        <v>391544637500</v>
      </c>
      <c r="I23" s="3">
        <v>0</v>
      </c>
      <c r="K23" s="3">
        <v>0</v>
      </c>
      <c r="M23" s="3">
        <v>0</v>
      </c>
      <c r="O23" s="3">
        <v>0</v>
      </c>
      <c r="Q23" s="3">
        <v>12122125</v>
      </c>
      <c r="S23" s="3">
        <v>31274</v>
      </c>
      <c r="U23" s="3">
        <v>339236267375</v>
      </c>
      <c r="W23" s="3">
        <v>379107337250</v>
      </c>
      <c r="Y23" s="4">
        <v>7.6670741940327821E-4</v>
      </c>
    </row>
    <row r="24" spans="1:25" ht="22.5">
      <c r="A24" s="1" t="s">
        <v>34</v>
      </c>
      <c r="C24" s="3">
        <v>38722372</v>
      </c>
      <c r="E24" s="3">
        <v>1436865259154</v>
      </c>
      <c r="G24" s="3">
        <v>2277611198668</v>
      </c>
      <c r="I24" s="3">
        <v>0</v>
      </c>
      <c r="K24" s="3">
        <v>0</v>
      </c>
      <c r="M24" s="3">
        <v>0</v>
      </c>
      <c r="O24" s="3">
        <v>0</v>
      </c>
      <c r="Q24" s="3">
        <v>38722372</v>
      </c>
      <c r="S24" s="3">
        <v>56514</v>
      </c>
      <c r="U24" s="3">
        <v>1436865259154</v>
      </c>
      <c r="W24" s="3">
        <v>2188356131208</v>
      </c>
      <c r="Y24" s="4">
        <v>4.425735714493422E-3</v>
      </c>
    </row>
    <row r="25" spans="1:25" ht="22.5">
      <c r="A25" s="1" t="s">
        <v>35</v>
      </c>
      <c r="C25" s="3">
        <v>55580797</v>
      </c>
      <c r="E25" s="3">
        <v>599999992388</v>
      </c>
      <c r="G25" s="3">
        <v>619114497783</v>
      </c>
      <c r="I25" s="3">
        <v>0</v>
      </c>
      <c r="K25" s="3">
        <v>0</v>
      </c>
      <c r="M25" s="3">
        <v>0</v>
      </c>
      <c r="O25" s="3">
        <v>0</v>
      </c>
      <c r="Q25" s="3">
        <v>55580797</v>
      </c>
      <c r="S25" s="3">
        <v>10695</v>
      </c>
      <c r="U25" s="3">
        <v>599999992388</v>
      </c>
      <c r="W25" s="3">
        <v>594436623915</v>
      </c>
      <c r="Y25" s="4">
        <v>1.2021897893791469E-3</v>
      </c>
    </row>
    <row r="26" spans="1:25" ht="22.5">
      <c r="A26" s="1" t="s">
        <v>36</v>
      </c>
      <c r="C26" s="3">
        <v>75886637</v>
      </c>
      <c r="E26" s="3">
        <v>5425765379405</v>
      </c>
      <c r="G26" s="3">
        <v>7385934765144.2998</v>
      </c>
      <c r="I26" s="3">
        <v>0</v>
      </c>
      <c r="K26" s="3">
        <v>0</v>
      </c>
      <c r="M26" s="3">
        <v>0</v>
      </c>
      <c r="O26" s="3">
        <v>0</v>
      </c>
      <c r="Q26" s="3">
        <v>75886637</v>
      </c>
      <c r="S26" s="3">
        <v>95554</v>
      </c>
      <c r="U26" s="3">
        <v>5425765379405</v>
      </c>
      <c r="W26" s="3">
        <v>7247736716938.4502</v>
      </c>
      <c r="Y26" s="4">
        <v>1.4657836894076803E-2</v>
      </c>
    </row>
    <row r="27" spans="1:25" ht="22.5">
      <c r="A27" s="1" t="s">
        <v>37</v>
      </c>
      <c r="C27" s="3">
        <v>1321795997</v>
      </c>
      <c r="E27" s="3">
        <v>2500104953884</v>
      </c>
      <c r="G27" s="3">
        <v>2673162521423.7798</v>
      </c>
      <c r="I27" s="3">
        <v>0</v>
      </c>
      <c r="K27" s="3">
        <v>0</v>
      </c>
      <c r="M27" s="3">
        <v>0</v>
      </c>
      <c r="O27" s="3">
        <v>0</v>
      </c>
      <c r="Q27" s="3">
        <v>1321795997</v>
      </c>
      <c r="S27" s="3">
        <v>2071</v>
      </c>
      <c r="U27" s="3">
        <v>2500104953884</v>
      </c>
      <c r="W27" s="3">
        <v>2723128176029.8301</v>
      </c>
      <c r="Y27" s="4">
        <v>5.5072597425656579E-3</v>
      </c>
    </row>
    <row r="28" spans="1:25" ht="22.5">
      <c r="A28" s="1" t="s">
        <v>38</v>
      </c>
      <c r="C28" s="3">
        <v>816000000</v>
      </c>
      <c r="E28" s="3">
        <v>4815655830619</v>
      </c>
      <c r="G28" s="3">
        <v>4825758344640</v>
      </c>
      <c r="I28" s="3">
        <v>155000000</v>
      </c>
      <c r="K28" s="3">
        <v>883624168000</v>
      </c>
      <c r="M28" s="3">
        <v>0</v>
      </c>
      <c r="O28" s="3">
        <v>0</v>
      </c>
      <c r="Q28" s="3">
        <v>971000000</v>
      </c>
      <c r="S28" s="3">
        <v>5907</v>
      </c>
      <c r="U28" s="3">
        <v>5720981463369</v>
      </c>
      <c r="W28" s="3">
        <v>5705710776084</v>
      </c>
      <c r="Y28" s="4">
        <v>1.1539240619096827E-2</v>
      </c>
    </row>
    <row r="29" spans="1:25" ht="22.5">
      <c r="A29" s="1" t="s">
        <v>39</v>
      </c>
      <c r="C29" s="3">
        <v>31836093</v>
      </c>
      <c r="E29" s="3">
        <v>290771311057</v>
      </c>
      <c r="G29" s="3">
        <v>265391699730.57001</v>
      </c>
      <c r="I29" s="3">
        <v>0</v>
      </c>
      <c r="K29" s="3">
        <v>0</v>
      </c>
      <c r="M29" s="3">
        <v>0</v>
      </c>
      <c r="O29" s="3">
        <v>0</v>
      </c>
      <c r="Q29" s="3">
        <v>31836093</v>
      </c>
      <c r="S29" s="3">
        <v>8220</v>
      </c>
      <c r="U29" s="3">
        <v>290771311057</v>
      </c>
      <c r="W29" s="3">
        <v>260324555105.64301</v>
      </c>
      <c r="Y29" s="4">
        <v>5.2648088876405428E-4</v>
      </c>
    </row>
    <row r="30" spans="1:25" ht="23.25" thickBot="1">
      <c r="A30" s="1" t="s">
        <v>40</v>
      </c>
      <c r="C30" s="3">
        <v>0</v>
      </c>
      <c r="E30" s="3">
        <v>0</v>
      </c>
      <c r="G30" s="3">
        <v>0</v>
      </c>
      <c r="I30" s="3">
        <v>239262</v>
      </c>
      <c r="K30" s="3">
        <v>294588108813.04999</v>
      </c>
      <c r="M30" s="3">
        <v>-239262</v>
      </c>
      <c r="O30" s="3">
        <v>294672075269</v>
      </c>
      <c r="Q30" s="3">
        <v>0</v>
      </c>
      <c r="S30" s="3">
        <v>0</v>
      </c>
      <c r="U30" s="3">
        <v>0</v>
      </c>
      <c r="W30" s="3">
        <v>0</v>
      </c>
      <c r="Y30" s="4">
        <v>0</v>
      </c>
    </row>
    <row r="31" spans="1:25" ht="22.5" thickBot="1">
      <c r="A31" s="2" t="s">
        <v>41</v>
      </c>
      <c r="C31" s="2" t="s">
        <v>41</v>
      </c>
      <c r="E31" s="5">
        <f>SUM(E9:E30)</f>
        <v>31045894820908</v>
      </c>
      <c r="G31" s="5">
        <f>SUM(G9:G30)</f>
        <v>36340367838465.445</v>
      </c>
      <c r="I31" s="2" t="s">
        <v>41</v>
      </c>
      <c r="K31" s="5">
        <f>SUM(K9:K30)</f>
        <v>1516567060139.05</v>
      </c>
      <c r="M31" s="2" t="s">
        <v>41</v>
      </c>
      <c r="O31" s="5">
        <f>SUM(O9:O30)</f>
        <v>1978424364751</v>
      </c>
      <c r="Q31" s="2" t="s">
        <v>41</v>
      </c>
      <c r="S31" s="2" t="s">
        <v>41</v>
      </c>
      <c r="U31" s="5">
        <f>SUM(U9:U30)</f>
        <v>30747180248959</v>
      </c>
      <c r="W31" s="5">
        <f>SUM(W9:W30)</f>
        <v>35610891442170.648</v>
      </c>
      <c r="Y31" s="6">
        <f>SUM(Y9:Y30)</f>
        <v>7.2019536415018154E-2</v>
      </c>
    </row>
    <row r="32" spans="1:25" ht="22.5" thickTop="1"/>
    <row r="33" spans="25:25">
      <c r="Y33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9"/>
  <sheetViews>
    <sheetView rightToLeft="1" topLeftCell="A46" workbookViewId="0">
      <selection activeCell="Q27" sqref="Q27:Q68"/>
    </sheetView>
  </sheetViews>
  <sheetFormatPr defaultRowHeight="21.75"/>
  <cols>
    <col min="1" max="1" width="44.7109375" style="2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28" style="2" customWidth="1"/>
    <col min="10" max="10" width="1" style="2" customWidth="1"/>
    <col min="11" max="11" width="19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  <c r="H3" s="13" t="s">
        <v>429</v>
      </c>
      <c r="I3" s="13" t="s">
        <v>429</v>
      </c>
      <c r="J3" s="13" t="s">
        <v>429</v>
      </c>
      <c r="K3" s="13" t="s">
        <v>429</v>
      </c>
      <c r="L3" s="13" t="s">
        <v>429</v>
      </c>
      <c r="M3" s="13" t="s">
        <v>429</v>
      </c>
      <c r="N3" s="13" t="s">
        <v>429</v>
      </c>
      <c r="O3" s="13" t="s">
        <v>429</v>
      </c>
      <c r="P3" s="13" t="s">
        <v>429</v>
      </c>
      <c r="Q3" s="13" t="s">
        <v>429</v>
      </c>
    </row>
    <row r="4" spans="1:17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2.5">
      <c r="A6" s="12" t="s">
        <v>3</v>
      </c>
      <c r="C6" s="12" t="s">
        <v>431</v>
      </c>
      <c r="D6" s="12" t="s">
        <v>431</v>
      </c>
      <c r="E6" s="12" t="s">
        <v>431</v>
      </c>
      <c r="F6" s="12" t="s">
        <v>431</v>
      </c>
      <c r="G6" s="12" t="s">
        <v>431</v>
      </c>
      <c r="H6" s="12" t="s">
        <v>431</v>
      </c>
      <c r="I6" s="12" t="s">
        <v>431</v>
      </c>
      <c r="K6" s="12" t="s">
        <v>432</v>
      </c>
      <c r="L6" s="12" t="s">
        <v>432</v>
      </c>
      <c r="M6" s="12" t="s">
        <v>432</v>
      </c>
      <c r="N6" s="12" t="s">
        <v>432</v>
      </c>
      <c r="O6" s="12" t="s">
        <v>432</v>
      </c>
      <c r="P6" s="12" t="s">
        <v>432</v>
      </c>
      <c r="Q6" s="12" t="s">
        <v>432</v>
      </c>
    </row>
    <row r="7" spans="1:17" ht="22.5">
      <c r="A7" s="12" t="s">
        <v>3</v>
      </c>
      <c r="C7" s="12" t="s">
        <v>7</v>
      </c>
      <c r="E7" s="12" t="s">
        <v>486</v>
      </c>
      <c r="G7" s="12" t="s">
        <v>487</v>
      </c>
      <c r="I7" s="12" t="s">
        <v>489</v>
      </c>
      <c r="K7" s="12" t="s">
        <v>7</v>
      </c>
      <c r="M7" s="12" t="s">
        <v>486</v>
      </c>
      <c r="O7" s="12" t="s">
        <v>487</v>
      </c>
      <c r="Q7" s="12" t="s">
        <v>489</v>
      </c>
    </row>
    <row r="8" spans="1:17" ht="22.5">
      <c r="A8" s="9" t="s">
        <v>579</v>
      </c>
      <c r="C8" s="3">
        <v>0</v>
      </c>
      <c r="D8" s="3"/>
      <c r="E8" s="3">
        <v>0</v>
      </c>
      <c r="F8" s="3"/>
      <c r="G8" s="3">
        <v>0</v>
      </c>
      <c r="H8" s="3"/>
      <c r="I8" s="3">
        <v>0</v>
      </c>
      <c r="K8" s="3">
        <v>171600000</v>
      </c>
      <c r="M8" s="3">
        <v>857142000000</v>
      </c>
      <c r="N8" s="3"/>
      <c r="O8" s="3">
        <v>802732084440</v>
      </c>
      <c r="P8" s="3"/>
      <c r="Q8" s="3">
        <f>M8-O8</f>
        <v>54409915560</v>
      </c>
    </row>
    <row r="9" spans="1:17" ht="22.5">
      <c r="A9" s="1" t="s">
        <v>27</v>
      </c>
      <c r="C9" s="3">
        <v>102216800</v>
      </c>
      <c r="E9" s="3">
        <v>1501597250400</v>
      </c>
      <c r="G9" s="3">
        <v>1378135758851</v>
      </c>
      <c r="I9" s="3">
        <v>123461491549</v>
      </c>
      <c r="K9" s="3">
        <v>197416842</v>
      </c>
      <c r="M9" s="3">
        <v>2852290380844</v>
      </c>
      <c r="O9" s="3">
        <v>2660645411757</v>
      </c>
      <c r="Q9" s="3">
        <v>191644969087</v>
      </c>
    </row>
    <row r="10" spans="1:17" ht="22.5">
      <c r="A10" s="1" t="s">
        <v>40</v>
      </c>
      <c r="C10" s="3">
        <v>239262</v>
      </c>
      <c r="E10" s="3">
        <v>294672075269</v>
      </c>
      <c r="G10" s="3">
        <v>294588108813</v>
      </c>
      <c r="I10" s="3">
        <v>83966456</v>
      </c>
      <c r="K10" s="3">
        <v>352486</v>
      </c>
      <c r="M10" s="3">
        <v>415893236840</v>
      </c>
      <c r="O10" s="3">
        <v>415809270407</v>
      </c>
      <c r="Q10" s="3">
        <v>83966433</v>
      </c>
    </row>
    <row r="11" spans="1:17" ht="22.5">
      <c r="A11" s="1" t="s">
        <v>26</v>
      </c>
      <c r="C11" s="3">
        <v>21784</v>
      </c>
      <c r="E11" s="3">
        <v>204493470</v>
      </c>
      <c r="G11" s="3">
        <v>204981652</v>
      </c>
      <c r="I11" s="3">
        <v>-488182</v>
      </c>
      <c r="K11" s="3">
        <v>41784</v>
      </c>
      <c r="M11" s="3">
        <v>391838826</v>
      </c>
      <c r="O11" s="3">
        <v>396520747</v>
      </c>
      <c r="Q11" s="3">
        <v>-4681921</v>
      </c>
    </row>
    <row r="12" spans="1:17" ht="22.5">
      <c r="A12" s="1" t="s">
        <v>23</v>
      </c>
      <c r="C12" s="3">
        <v>12403976</v>
      </c>
      <c r="E12" s="3">
        <v>181950545612</v>
      </c>
      <c r="G12" s="3">
        <v>177875248666</v>
      </c>
      <c r="I12" s="3">
        <v>4075296946</v>
      </c>
      <c r="K12" s="3">
        <v>12403976</v>
      </c>
      <c r="M12" s="3">
        <v>181950545612</v>
      </c>
      <c r="O12" s="3">
        <v>177875248666</v>
      </c>
      <c r="Q12" s="3">
        <v>4075296946</v>
      </c>
    </row>
    <row r="13" spans="1:17" ht="22.5">
      <c r="A13" s="1" t="s">
        <v>490</v>
      </c>
      <c r="C13" s="3">
        <v>0</v>
      </c>
      <c r="E13" s="3">
        <v>0</v>
      </c>
      <c r="G13" s="3">
        <v>0</v>
      </c>
      <c r="I13" s="3">
        <v>0</v>
      </c>
      <c r="K13" s="3">
        <v>2000000</v>
      </c>
      <c r="M13" s="3">
        <v>23733227464</v>
      </c>
      <c r="O13" s="3">
        <v>23127147620</v>
      </c>
      <c r="Q13" s="3">
        <v>606079844</v>
      </c>
    </row>
    <row r="14" spans="1:17" ht="22.5">
      <c r="A14" s="1" t="s">
        <v>25</v>
      </c>
      <c r="C14" s="3">
        <v>0</v>
      </c>
      <c r="E14" s="3">
        <v>0</v>
      </c>
      <c r="G14" s="3">
        <v>0</v>
      </c>
      <c r="I14" s="3">
        <v>0</v>
      </c>
      <c r="K14" s="3">
        <v>5000000</v>
      </c>
      <c r="M14" s="3">
        <v>56414793505</v>
      </c>
      <c r="O14" s="3">
        <v>51560860122</v>
      </c>
      <c r="Q14" s="3">
        <v>4853933383</v>
      </c>
    </row>
    <row r="15" spans="1:17" ht="22.5">
      <c r="A15" s="1" t="s">
        <v>491</v>
      </c>
      <c r="C15" s="3">
        <v>0</v>
      </c>
      <c r="E15" s="3">
        <v>0</v>
      </c>
      <c r="G15" s="3">
        <v>0</v>
      </c>
      <c r="I15" s="3">
        <v>0</v>
      </c>
      <c r="K15" s="3">
        <v>49895218</v>
      </c>
      <c r="M15" s="3">
        <v>538568983092</v>
      </c>
      <c r="O15" s="3">
        <v>501416290983</v>
      </c>
      <c r="Q15" s="3">
        <v>37152692109</v>
      </c>
    </row>
    <row r="16" spans="1:17" ht="22.5">
      <c r="A16" s="1" t="s">
        <v>19</v>
      </c>
      <c r="C16" s="3">
        <v>0</v>
      </c>
      <c r="E16" s="3">
        <v>0</v>
      </c>
      <c r="G16" s="3">
        <v>0</v>
      </c>
      <c r="I16" s="3">
        <v>0</v>
      </c>
      <c r="K16" s="3">
        <v>2</v>
      </c>
      <c r="M16" s="3">
        <v>2</v>
      </c>
      <c r="O16" s="3">
        <v>5471</v>
      </c>
      <c r="Q16" s="3">
        <v>-5469</v>
      </c>
    </row>
    <row r="17" spans="1:17" ht="22.5">
      <c r="A17" s="1" t="s">
        <v>492</v>
      </c>
      <c r="C17" s="3">
        <v>0</v>
      </c>
      <c r="E17" s="3">
        <v>0</v>
      </c>
      <c r="G17" s="3">
        <v>0</v>
      </c>
      <c r="I17" s="3">
        <v>0</v>
      </c>
      <c r="K17" s="3">
        <v>4000000</v>
      </c>
      <c r="M17" s="3">
        <v>42147984400</v>
      </c>
      <c r="O17" s="3">
        <v>42129532700</v>
      </c>
      <c r="Q17" s="3">
        <v>18451700</v>
      </c>
    </row>
    <row r="18" spans="1:17" ht="22.5">
      <c r="A18" s="1" t="s">
        <v>493</v>
      </c>
      <c r="C18" s="3">
        <v>0</v>
      </c>
      <c r="E18" s="3">
        <v>0</v>
      </c>
      <c r="G18" s="3">
        <v>0</v>
      </c>
      <c r="I18" s="3">
        <v>0</v>
      </c>
      <c r="K18" s="3">
        <v>514033</v>
      </c>
      <c r="M18" s="3">
        <v>634901998832</v>
      </c>
      <c r="O18" s="3">
        <v>514044</v>
      </c>
      <c r="Q18" s="3">
        <v>634901484788</v>
      </c>
    </row>
    <row r="19" spans="1:17" ht="22.5">
      <c r="A19" s="1" t="s">
        <v>494</v>
      </c>
      <c r="C19" s="3">
        <v>0</v>
      </c>
      <c r="E19" s="3">
        <v>0</v>
      </c>
      <c r="G19" s="3">
        <v>0</v>
      </c>
      <c r="I19" s="3">
        <v>0</v>
      </c>
      <c r="K19" s="3">
        <v>144200000</v>
      </c>
      <c r="M19" s="3">
        <v>697783800000</v>
      </c>
      <c r="O19" s="3">
        <v>697581371337</v>
      </c>
      <c r="Q19" s="3">
        <v>202428663</v>
      </c>
    </row>
    <row r="20" spans="1:17" ht="22.5">
      <c r="A20" s="1" t="s">
        <v>495</v>
      </c>
      <c r="C20" s="3">
        <v>0</v>
      </c>
      <c r="E20" s="3">
        <v>0</v>
      </c>
      <c r="G20" s="3">
        <v>0</v>
      </c>
      <c r="I20" s="3">
        <v>0</v>
      </c>
      <c r="K20" s="3">
        <v>1000000</v>
      </c>
      <c r="M20" s="3">
        <v>18602236400</v>
      </c>
      <c r="O20" s="3">
        <v>17823194635</v>
      </c>
      <c r="Q20" s="3">
        <v>779041765</v>
      </c>
    </row>
    <row r="21" spans="1:17" ht="22.5">
      <c r="A21" s="1" t="s">
        <v>496</v>
      </c>
      <c r="C21" s="3">
        <v>0</v>
      </c>
      <c r="E21" s="3">
        <v>0</v>
      </c>
      <c r="G21" s="3">
        <v>0</v>
      </c>
      <c r="I21" s="3">
        <v>0</v>
      </c>
      <c r="K21" s="3">
        <v>21224062</v>
      </c>
      <c r="M21" s="3">
        <v>172615296246</v>
      </c>
      <c r="O21" s="3">
        <v>147305939203</v>
      </c>
      <c r="Q21" s="3">
        <v>25309357043</v>
      </c>
    </row>
    <row r="22" spans="1:17" ht="22.5">
      <c r="A22" s="1" t="s">
        <v>37</v>
      </c>
      <c r="C22" s="3">
        <v>0</v>
      </c>
      <c r="E22" s="3">
        <v>0</v>
      </c>
      <c r="G22" s="3">
        <v>0</v>
      </c>
      <c r="I22" s="3">
        <v>0</v>
      </c>
      <c r="K22" s="3">
        <v>1</v>
      </c>
      <c r="M22" s="3">
        <v>1</v>
      </c>
      <c r="O22" s="3">
        <v>1954</v>
      </c>
      <c r="Q22" s="3">
        <v>-1953</v>
      </c>
    </row>
    <row r="23" spans="1:17" ht="22.5">
      <c r="A23" s="1" t="s">
        <v>497</v>
      </c>
      <c r="C23" s="3">
        <v>0</v>
      </c>
      <c r="E23" s="3">
        <v>0</v>
      </c>
      <c r="G23" s="3">
        <v>0</v>
      </c>
      <c r="I23" s="3">
        <v>0</v>
      </c>
      <c r="K23" s="3">
        <v>49895218</v>
      </c>
      <c r="M23" s="3">
        <v>499999979578</v>
      </c>
      <c r="O23" s="3">
        <v>499999979578</v>
      </c>
      <c r="Q23" s="3">
        <v>0</v>
      </c>
    </row>
    <row r="24" spans="1:17" ht="22.5">
      <c r="A24" s="1" t="s">
        <v>498</v>
      </c>
      <c r="C24" s="3">
        <v>0</v>
      </c>
      <c r="E24" s="3">
        <v>0</v>
      </c>
      <c r="G24" s="3">
        <v>0</v>
      </c>
      <c r="I24" s="3">
        <v>0</v>
      </c>
      <c r="K24" s="3">
        <v>1000000</v>
      </c>
      <c r="M24" s="3">
        <v>49440168400</v>
      </c>
      <c r="O24" s="3">
        <v>47143111689</v>
      </c>
      <c r="Q24" s="3">
        <v>2297056711</v>
      </c>
    </row>
    <row r="25" spans="1:17" ht="22.5">
      <c r="A25" s="1" t="s">
        <v>16</v>
      </c>
      <c r="C25" s="3">
        <v>0</v>
      </c>
      <c r="E25" s="3">
        <v>0</v>
      </c>
      <c r="G25" s="3">
        <v>0</v>
      </c>
      <c r="I25" s="3">
        <v>0</v>
      </c>
      <c r="K25" s="3">
        <v>2</v>
      </c>
      <c r="M25" s="3">
        <v>2</v>
      </c>
      <c r="O25" s="3">
        <v>4144</v>
      </c>
      <c r="Q25" s="3">
        <v>-4142</v>
      </c>
    </row>
    <row r="26" spans="1:17" ht="22.5">
      <c r="A26" s="1" t="s">
        <v>499</v>
      </c>
      <c r="C26" s="3">
        <v>0</v>
      </c>
      <c r="E26" s="3">
        <v>0</v>
      </c>
      <c r="G26" s="3">
        <v>0</v>
      </c>
      <c r="I26" s="3">
        <v>0</v>
      </c>
      <c r="K26" s="3">
        <v>50000</v>
      </c>
      <c r="M26" s="3">
        <v>52317350000</v>
      </c>
      <c r="O26" s="3">
        <v>52089086309</v>
      </c>
      <c r="Q26" s="3">
        <v>228263691</v>
      </c>
    </row>
    <row r="27" spans="1:17" ht="22.5">
      <c r="A27" s="1" t="s">
        <v>201</v>
      </c>
      <c r="C27" s="3">
        <v>1000000</v>
      </c>
      <c r="E27" s="3">
        <v>917531875000</v>
      </c>
      <c r="G27" s="3">
        <v>911257297425</v>
      </c>
      <c r="I27" s="3">
        <v>6274577575</v>
      </c>
      <c r="K27" s="3">
        <v>1010000</v>
      </c>
      <c r="M27" s="3">
        <v>926560025148</v>
      </c>
      <c r="O27" s="3">
        <v>920376134689</v>
      </c>
      <c r="Q27" s="3">
        <v>6183890459</v>
      </c>
    </row>
    <row r="28" spans="1:17" ht="22.5">
      <c r="A28" s="1" t="s">
        <v>226</v>
      </c>
      <c r="C28" s="3">
        <v>114488</v>
      </c>
      <c r="E28" s="3">
        <v>106057712591</v>
      </c>
      <c r="G28" s="3">
        <v>101734902915</v>
      </c>
      <c r="I28" s="3">
        <v>4322809676</v>
      </c>
      <c r="K28" s="3">
        <v>125000</v>
      </c>
      <c r="M28" s="3">
        <v>115637452566</v>
      </c>
      <c r="O28" s="3">
        <v>111075945640</v>
      </c>
      <c r="Q28" s="3">
        <v>4561506926</v>
      </c>
    </row>
    <row r="29" spans="1:17" ht="22.5">
      <c r="A29" s="1" t="s">
        <v>195</v>
      </c>
      <c r="C29" s="3">
        <v>312924</v>
      </c>
      <c r="E29" s="3">
        <v>299992647696</v>
      </c>
      <c r="G29" s="3">
        <v>273216992406</v>
      </c>
      <c r="I29" s="3">
        <v>26775655290</v>
      </c>
      <c r="K29" s="3">
        <v>312924</v>
      </c>
      <c r="M29" s="3">
        <v>299992647696</v>
      </c>
      <c r="O29" s="3">
        <v>273216992406</v>
      </c>
      <c r="Q29" s="3">
        <v>26775655290</v>
      </c>
    </row>
    <row r="30" spans="1:17" ht="22.5">
      <c r="A30" s="1" t="s">
        <v>446</v>
      </c>
      <c r="C30" s="3">
        <v>0</v>
      </c>
      <c r="E30" s="3">
        <v>0</v>
      </c>
      <c r="G30" s="3">
        <v>0</v>
      </c>
      <c r="I30" s="3">
        <v>0</v>
      </c>
      <c r="K30" s="3">
        <v>10000000</v>
      </c>
      <c r="M30" s="3">
        <v>9962518750000</v>
      </c>
      <c r="O30" s="3">
        <v>9479802643412</v>
      </c>
      <c r="Q30" s="3">
        <v>482716106588</v>
      </c>
    </row>
    <row r="31" spans="1:17" ht="22.5">
      <c r="A31" s="1" t="s">
        <v>444</v>
      </c>
      <c r="C31" s="3">
        <v>0</v>
      </c>
      <c r="E31" s="3">
        <v>0</v>
      </c>
      <c r="G31" s="3">
        <v>0</v>
      </c>
      <c r="I31" s="3">
        <v>0</v>
      </c>
      <c r="K31" s="3">
        <v>4000000</v>
      </c>
      <c r="M31" s="3">
        <v>3951047500000</v>
      </c>
      <c r="O31" s="3">
        <v>3908495307537</v>
      </c>
      <c r="Q31" s="3">
        <v>42552192463</v>
      </c>
    </row>
    <row r="32" spans="1:17" ht="22.5">
      <c r="A32" s="1" t="s">
        <v>500</v>
      </c>
      <c r="C32" s="3">
        <v>0</v>
      </c>
      <c r="E32" s="3">
        <v>0</v>
      </c>
      <c r="G32" s="3">
        <v>0</v>
      </c>
      <c r="I32" s="3">
        <v>0</v>
      </c>
      <c r="K32" s="3">
        <v>1500000</v>
      </c>
      <c r="M32" s="3">
        <v>3716123911500</v>
      </c>
      <c r="O32" s="3">
        <v>3459473067897</v>
      </c>
      <c r="Q32" s="3">
        <v>256650843603</v>
      </c>
    </row>
    <row r="33" spans="1:17" ht="22.5">
      <c r="A33" s="1" t="s">
        <v>501</v>
      </c>
      <c r="C33" s="3">
        <v>0</v>
      </c>
      <c r="E33" s="3">
        <v>0</v>
      </c>
      <c r="G33" s="3">
        <v>0</v>
      </c>
      <c r="I33" s="3">
        <v>0</v>
      </c>
      <c r="K33" s="3">
        <v>2610260</v>
      </c>
      <c r="M33" s="3">
        <v>2610260000000</v>
      </c>
      <c r="O33" s="3">
        <v>2553699678552</v>
      </c>
      <c r="Q33" s="3">
        <v>56560321448</v>
      </c>
    </row>
    <row r="34" spans="1:17" ht="22.5">
      <c r="A34" s="1" t="s">
        <v>442</v>
      </c>
      <c r="C34" s="3">
        <v>0</v>
      </c>
      <c r="E34" s="3">
        <v>0</v>
      </c>
      <c r="G34" s="3">
        <v>0</v>
      </c>
      <c r="I34" s="3">
        <v>0</v>
      </c>
      <c r="K34" s="3">
        <v>3000000</v>
      </c>
      <c r="M34" s="3">
        <v>3100835625000</v>
      </c>
      <c r="O34" s="3">
        <v>2995911630925</v>
      </c>
      <c r="Q34" s="3">
        <v>104923994075</v>
      </c>
    </row>
    <row r="35" spans="1:17" ht="22.5">
      <c r="A35" s="1" t="s">
        <v>502</v>
      </c>
      <c r="C35" s="3">
        <v>0</v>
      </c>
      <c r="E35" s="3">
        <v>0</v>
      </c>
      <c r="G35" s="3">
        <v>0</v>
      </c>
      <c r="I35" s="3">
        <v>0</v>
      </c>
      <c r="K35" s="3">
        <v>21152743</v>
      </c>
      <c r="M35" s="3">
        <v>21152743000000</v>
      </c>
      <c r="O35" s="3">
        <v>20693814091295</v>
      </c>
      <c r="Q35" s="3">
        <v>458928908705</v>
      </c>
    </row>
    <row r="36" spans="1:17" ht="22.5">
      <c r="A36" s="1" t="s">
        <v>440</v>
      </c>
      <c r="C36" s="3">
        <v>0</v>
      </c>
      <c r="E36" s="3">
        <v>0</v>
      </c>
      <c r="G36" s="3">
        <v>0</v>
      </c>
      <c r="I36" s="3">
        <v>0</v>
      </c>
      <c r="K36" s="3">
        <v>1800000</v>
      </c>
      <c r="M36" s="3">
        <v>1798852533750</v>
      </c>
      <c r="O36" s="3">
        <v>1755435348204</v>
      </c>
      <c r="Q36" s="3">
        <v>43417185546</v>
      </c>
    </row>
    <row r="37" spans="1:17" ht="22.5">
      <c r="A37" s="1" t="s">
        <v>503</v>
      </c>
      <c r="C37" s="3">
        <v>0</v>
      </c>
      <c r="E37" s="3">
        <v>0</v>
      </c>
      <c r="G37" s="3">
        <v>0</v>
      </c>
      <c r="I37" s="3">
        <v>0</v>
      </c>
      <c r="K37" s="3">
        <v>7760463</v>
      </c>
      <c r="M37" s="3">
        <v>7760463000000</v>
      </c>
      <c r="O37" s="3">
        <v>7590001266875</v>
      </c>
      <c r="Q37" s="3">
        <v>170461733125</v>
      </c>
    </row>
    <row r="38" spans="1:17" ht="22.5">
      <c r="A38" s="1" t="s">
        <v>504</v>
      </c>
      <c r="C38" s="3">
        <v>0</v>
      </c>
      <c r="E38" s="3">
        <v>0</v>
      </c>
      <c r="G38" s="3">
        <v>0</v>
      </c>
      <c r="I38" s="3">
        <v>0</v>
      </c>
      <c r="K38" s="3">
        <v>8972933</v>
      </c>
      <c r="M38" s="3">
        <v>8972505883477</v>
      </c>
      <c r="O38" s="3">
        <v>8557427415451</v>
      </c>
      <c r="Q38" s="3">
        <v>415078468026</v>
      </c>
    </row>
    <row r="39" spans="1:17" ht="22.5">
      <c r="A39" s="1" t="s">
        <v>163</v>
      </c>
      <c r="C39" s="3">
        <v>0</v>
      </c>
      <c r="E39" s="3">
        <v>0</v>
      </c>
      <c r="G39" s="3">
        <v>0</v>
      </c>
      <c r="I39" s="3">
        <v>0</v>
      </c>
      <c r="K39" s="3">
        <v>3000000</v>
      </c>
      <c r="M39" s="3">
        <v>2999887500000</v>
      </c>
      <c r="O39" s="3">
        <v>2790007413630</v>
      </c>
      <c r="Q39" s="3">
        <v>209880086370</v>
      </c>
    </row>
    <row r="40" spans="1:17" ht="22.5">
      <c r="A40" s="1" t="s">
        <v>438</v>
      </c>
      <c r="C40" s="3">
        <v>0</v>
      </c>
      <c r="E40" s="3">
        <v>0</v>
      </c>
      <c r="G40" s="3">
        <v>0</v>
      </c>
      <c r="I40" s="3">
        <v>0</v>
      </c>
      <c r="K40" s="3">
        <v>1906500</v>
      </c>
      <c r="M40" s="3">
        <v>1888201089167</v>
      </c>
      <c r="O40" s="3">
        <v>1725931417065</v>
      </c>
      <c r="Q40" s="3">
        <v>162269672102</v>
      </c>
    </row>
    <row r="41" spans="1:17" ht="22.5">
      <c r="A41" s="1" t="s">
        <v>505</v>
      </c>
      <c r="C41" s="3">
        <v>0</v>
      </c>
      <c r="E41" s="3">
        <v>0</v>
      </c>
      <c r="G41" s="3">
        <v>0</v>
      </c>
      <c r="I41" s="3">
        <v>0</v>
      </c>
      <c r="K41" s="3">
        <v>3438644</v>
      </c>
      <c r="M41" s="3">
        <v>3438644000000</v>
      </c>
      <c r="O41" s="3">
        <v>3394645150490</v>
      </c>
      <c r="Q41" s="3">
        <v>43998849510</v>
      </c>
    </row>
    <row r="42" spans="1:17" ht="22.5">
      <c r="A42" s="1" t="s">
        <v>506</v>
      </c>
      <c r="C42" s="3">
        <v>0</v>
      </c>
      <c r="E42" s="3">
        <v>0</v>
      </c>
      <c r="G42" s="3">
        <v>0</v>
      </c>
      <c r="I42" s="3">
        <v>0</v>
      </c>
      <c r="K42" s="3">
        <v>13610168</v>
      </c>
      <c r="M42" s="3">
        <v>13555211373661</v>
      </c>
      <c r="O42" s="3">
        <v>12568835749483</v>
      </c>
      <c r="Q42" s="3">
        <v>986375624178</v>
      </c>
    </row>
    <row r="43" spans="1:17" ht="22.5">
      <c r="A43" s="1" t="s">
        <v>60</v>
      </c>
      <c r="C43" s="3">
        <v>0</v>
      </c>
      <c r="E43" s="3">
        <v>0</v>
      </c>
      <c r="G43" s="3">
        <v>0</v>
      </c>
      <c r="I43" s="3">
        <v>0</v>
      </c>
      <c r="K43" s="3">
        <v>86400</v>
      </c>
      <c r="M43" s="3">
        <v>100073702173</v>
      </c>
      <c r="O43" s="3">
        <v>103756032000</v>
      </c>
      <c r="Q43" s="3">
        <v>-3682329827</v>
      </c>
    </row>
    <row r="44" spans="1:17" ht="22.5">
      <c r="A44" s="1" t="s">
        <v>507</v>
      </c>
      <c r="C44" s="3">
        <v>0</v>
      </c>
      <c r="E44" s="3">
        <v>0</v>
      </c>
      <c r="G44" s="3">
        <v>0</v>
      </c>
      <c r="I44" s="3">
        <v>0</v>
      </c>
      <c r="K44" s="3">
        <v>200000</v>
      </c>
      <c r="M44" s="3">
        <v>200000000000</v>
      </c>
      <c r="O44" s="3">
        <v>195598737250</v>
      </c>
      <c r="Q44" s="3">
        <v>4401262750</v>
      </c>
    </row>
    <row r="45" spans="1:17" ht="22.5">
      <c r="A45" s="1" t="s">
        <v>68</v>
      </c>
      <c r="C45" s="3">
        <v>0</v>
      </c>
      <c r="E45" s="3">
        <v>0</v>
      </c>
      <c r="G45" s="3">
        <v>0</v>
      </c>
      <c r="I45" s="3">
        <v>0</v>
      </c>
      <c r="K45" s="3">
        <v>100</v>
      </c>
      <c r="M45" s="3">
        <v>349945750</v>
      </c>
      <c r="O45" s="3">
        <v>353850000</v>
      </c>
      <c r="Q45" s="3">
        <v>-3904250</v>
      </c>
    </row>
    <row r="46" spans="1:17" ht="22.5">
      <c r="A46" s="1" t="s">
        <v>466</v>
      </c>
      <c r="C46" s="3">
        <v>0</v>
      </c>
      <c r="E46" s="3">
        <v>0</v>
      </c>
      <c r="G46" s="3">
        <v>0</v>
      </c>
      <c r="I46" s="3">
        <v>0</v>
      </c>
      <c r="K46" s="3">
        <v>3474082</v>
      </c>
      <c r="M46" s="3">
        <v>3474082000000</v>
      </c>
      <c r="O46" s="3">
        <v>3401811556780</v>
      </c>
      <c r="Q46" s="3">
        <v>72270443220</v>
      </c>
    </row>
    <row r="47" spans="1:17" ht="22.5">
      <c r="A47" s="1" t="s">
        <v>464</v>
      </c>
      <c r="C47" s="3">
        <v>0</v>
      </c>
      <c r="E47" s="3">
        <v>0</v>
      </c>
      <c r="G47" s="3">
        <v>0</v>
      </c>
      <c r="I47" s="3">
        <v>0</v>
      </c>
      <c r="K47" s="3">
        <v>1848714</v>
      </c>
      <c r="M47" s="3">
        <v>1840825875000</v>
      </c>
      <c r="O47" s="3">
        <v>1824843184210</v>
      </c>
      <c r="Q47" s="3">
        <v>15982690790</v>
      </c>
    </row>
    <row r="48" spans="1:17" ht="22.5">
      <c r="A48" s="1" t="s">
        <v>508</v>
      </c>
      <c r="C48" s="3">
        <v>0</v>
      </c>
      <c r="E48" s="3">
        <v>0</v>
      </c>
      <c r="G48" s="3">
        <v>0</v>
      </c>
      <c r="I48" s="3">
        <v>0</v>
      </c>
      <c r="K48" s="3">
        <v>809275</v>
      </c>
      <c r="M48" s="3">
        <v>809275000000</v>
      </c>
      <c r="O48" s="3">
        <v>791011381371</v>
      </c>
      <c r="Q48" s="3">
        <v>18263618629</v>
      </c>
    </row>
    <row r="49" spans="1:17" ht="22.5">
      <c r="A49" s="1" t="s">
        <v>509</v>
      </c>
      <c r="C49" s="3">
        <v>0</v>
      </c>
      <c r="E49" s="3">
        <v>0</v>
      </c>
      <c r="G49" s="3">
        <v>0</v>
      </c>
      <c r="I49" s="3">
        <v>0</v>
      </c>
      <c r="K49" s="3">
        <v>1106461</v>
      </c>
      <c r="M49" s="3">
        <v>1106461000000</v>
      </c>
      <c r="O49" s="3">
        <v>1100874969831</v>
      </c>
      <c r="Q49" s="3">
        <v>5586030169</v>
      </c>
    </row>
    <row r="50" spans="1:17" ht="22.5">
      <c r="A50" s="1" t="s">
        <v>463</v>
      </c>
      <c r="C50" s="3">
        <v>0</v>
      </c>
      <c r="E50" s="3">
        <v>0</v>
      </c>
      <c r="G50" s="3">
        <v>0</v>
      </c>
      <c r="I50" s="3">
        <v>0</v>
      </c>
      <c r="K50" s="3">
        <v>3990000</v>
      </c>
      <c r="M50" s="3">
        <v>3996300260981</v>
      </c>
      <c r="O50" s="3">
        <v>3917321274057</v>
      </c>
      <c r="Q50" s="3">
        <v>78978986924</v>
      </c>
    </row>
    <row r="51" spans="1:17" ht="22.5">
      <c r="A51" s="1" t="s">
        <v>462</v>
      </c>
      <c r="C51" s="3">
        <v>0</v>
      </c>
      <c r="E51" s="3">
        <v>0</v>
      </c>
      <c r="G51" s="3">
        <v>0</v>
      </c>
      <c r="I51" s="3">
        <v>0</v>
      </c>
      <c r="K51" s="3">
        <v>6739380</v>
      </c>
      <c r="M51" s="3">
        <v>6739380000000</v>
      </c>
      <c r="O51" s="3">
        <v>6310254803710</v>
      </c>
      <c r="Q51" s="3">
        <v>429125196290</v>
      </c>
    </row>
    <row r="52" spans="1:17" ht="22.5">
      <c r="A52" s="1" t="s">
        <v>461</v>
      </c>
      <c r="C52" s="3">
        <v>0</v>
      </c>
      <c r="E52" s="3">
        <v>0</v>
      </c>
      <c r="G52" s="3">
        <v>0</v>
      </c>
      <c r="I52" s="3">
        <v>0</v>
      </c>
      <c r="K52" s="3">
        <v>7138846</v>
      </c>
      <c r="M52" s="3">
        <v>7138846000000</v>
      </c>
      <c r="O52" s="3">
        <v>6654181745135</v>
      </c>
      <c r="Q52" s="3">
        <v>484664254865</v>
      </c>
    </row>
    <row r="53" spans="1:17" ht="22.5">
      <c r="A53" s="1" t="s">
        <v>459</v>
      </c>
      <c r="C53" s="3">
        <v>0</v>
      </c>
      <c r="E53" s="3">
        <v>0</v>
      </c>
      <c r="G53" s="3">
        <v>0</v>
      </c>
      <c r="I53" s="3">
        <v>0</v>
      </c>
      <c r="K53" s="3">
        <v>1020277</v>
      </c>
      <c r="M53" s="3">
        <v>1020277000000</v>
      </c>
      <c r="O53" s="3">
        <v>933512178616</v>
      </c>
      <c r="Q53" s="3">
        <v>86764821384</v>
      </c>
    </row>
    <row r="54" spans="1:17" ht="22.5">
      <c r="A54" s="1" t="s">
        <v>458</v>
      </c>
      <c r="C54" s="3">
        <v>0</v>
      </c>
      <c r="E54" s="3">
        <v>0</v>
      </c>
      <c r="G54" s="3">
        <v>0</v>
      </c>
      <c r="I54" s="3">
        <v>0</v>
      </c>
      <c r="K54" s="3">
        <v>4000000</v>
      </c>
      <c r="M54" s="3">
        <v>3995027500000</v>
      </c>
      <c r="O54" s="3">
        <v>3938733889747</v>
      </c>
      <c r="Q54" s="3">
        <v>56293610253</v>
      </c>
    </row>
    <row r="55" spans="1:17" ht="22.5">
      <c r="A55" s="1" t="s">
        <v>510</v>
      </c>
      <c r="C55" s="3">
        <v>0</v>
      </c>
      <c r="E55" s="3">
        <v>0</v>
      </c>
      <c r="G55" s="3">
        <v>0</v>
      </c>
      <c r="I55" s="3">
        <v>0</v>
      </c>
      <c r="K55" s="3">
        <v>2170925</v>
      </c>
      <c r="M55" s="3">
        <v>2170925000000</v>
      </c>
      <c r="O55" s="3">
        <v>2159639337732</v>
      </c>
      <c r="Q55" s="3">
        <v>11285662268</v>
      </c>
    </row>
    <row r="56" spans="1:17" ht="22.5">
      <c r="A56" s="1" t="s">
        <v>511</v>
      </c>
      <c r="C56" s="3">
        <v>0</v>
      </c>
      <c r="E56" s="3">
        <v>0</v>
      </c>
      <c r="G56" s="3">
        <v>0</v>
      </c>
      <c r="I56" s="3">
        <v>0</v>
      </c>
      <c r="K56" s="3">
        <v>7539733</v>
      </c>
      <c r="M56" s="3">
        <v>7539733000000</v>
      </c>
      <c r="O56" s="3">
        <v>7366188946037</v>
      </c>
      <c r="Q56" s="3">
        <v>173544053963</v>
      </c>
    </row>
    <row r="57" spans="1:17" ht="22.5">
      <c r="A57" s="1" t="s">
        <v>182</v>
      </c>
      <c r="C57" s="3">
        <v>0</v>
      </c>
      <c r="E57" s="3">
        <v>0</v>
      </c>
      <c r="G57" s="3">
        <v>0</v>
      </c>
      <c r="I57" s="3">
        <v>0</v>
      </c>
      <c r="K57" s="3">
        <v>2765000</v>
      </c>
      <c r="M57" s="3">
        <v>2495668375235</v>
      </c>
      <c r="O57" s="3">
        <v>2532063432847</v>
      </c>
      <c r="Q57" s="3">
        <v>-36395057612</v>
      </c>
    </row>
    <row r="58" spans="1:17" ht="22.5">
      <c r="A58" s="1" t="s">
        <v>512</v>
      </c>
      <c r="C58" s="3">
        <v>0</v>
      </c>
      <c r="E58" s="3">
        <v>0</v>
      </c>
      <c r="G58" s="3">
        <v>0</v>
      </c>
      <c r="I58" s="3">
        <v>0</v>
      </c>
      <c r="K58" s="3">
        <v>10121220</v>
      </c>
      <c r="M58" s="3">
        <v>10121220000000</v>
      </c>
      <c r="O58" s="3">
        <v>9577869298528</v>
      </c>
      <c r="Q58" s="3">
        <v>543350701472</v>
      </c>
    </row>
    <row r="59" spans="1:17" ht="22.5">
      <c r="A59" s="1" t="s">
        <v>456</v>
      </c>
      <c r="C59" s="3">
        <v>0</v>
      </c>
      <c r="E59" s="3">
        <v>0</v>
      </c>
      <c r="G59" s="3">
        <v>0</v>
      </c>
      <c r="I59" s="3">
        <v>0</v>
      </c>
      <c r="K59" s="3">
        <v>337500</v>
      </c>
      <c r="M59" s="3">
        <v>334711202428</v>
      </c>
      <c r="O59" s="3">
        <v>301473692441</v>
      </c>
      <c r="Q59" s="3">
        <v>33237509987</v>
      </c>
    </row>
    <row r="60" spans="1:17" ht="22.5">
      <c r="A60" s="1" t="s">
        <v>112</v>
      </c>
      <c r="C60" s="3">
        <v>0</v>
      </c>
      <c r="E60" s="3">
        <v>0</v>
      </c>
      <c r="G60" s="3">
        <v>0</v>
      </c>
      <c r="I60" s="3">
        <v>0</v>
      </c>
      <c r="K60" s="3">
        <v>1857192</v>
      </c>
      <c r="M60" s="3">
        <v>1597244197520</v>
      </c>
      <c r="O60" s="3">
        <v>1545402436135</v>
      </c>
      <c r="Q60" s="3">
        <v>51841761385</v>
      </c>
    </row>
    <row r="61" spans="1:17" ht="22.5">
      <c r="A61" s="1" t="s">
        <v>454</v>
      </c>
      <c r="C61" s="3">
        <v>0</v>
      </c>
      <c r="E61" s="3">
        <v>0</v>
      </c>
      <c r="G61" s="3">
        <v>0</v>
      </c>
      <c r="I61" s="3">
        <v>0</v>
      </c>
      <c r="K61" s="3">
        <v>450000</v>
      </c>
      <c r="M61" s="3">
        <v>450000000000</v>
      </c>
      <c r="O61" s="3">
        <v>446816935172</v>
      </c>
      <c r="Q61" s="3">
        <v>3183064828</v>
      </c>
    </row>
    <row r="62" spans="1:17" ht="22.5">
      <c r="A62" s="1" t="s">
        <v>513</v>
      </c>
      <c r="C62" s="3">
        <v>0</v>
      </c>
      <c r="E62" s="3">
        <v>0</v>
      </c>
      <c r="G62" s="3">
        <v>0</v>
      </c>
      <c r="I62" s="3">
        <v>0</v>
      </c>
      <c r="K62" s="3">
        <v>459700</v>
      </c>
      <c r="M62" s="3">
        <v>404238264000</v>
      </c>
      <c r="O62" s="3">
        <v>390748245918</v>
      </c>
      <c r="Q62" s="3">
        <v>13490018082</v>
      </c>
    </row>
    <row r="63" spans="1:17" ht="22.5">
      <c r="A63" s="1" t="s">
        <v>160</v>
      </c>
      <c r="C63" s="3">
        <v>0</v>
      </c>
      <c r="E63" s="3">
        <v>0</v>
      </c>
      <c r="G63" s="3">
        <v>0</v>
      </c>
      <c r="I63" s="3">
        <v>0</v>
      </c>
      <c r="K63" s="3">
        <v>3968000</v>
      </c>
      <c r="M63" s="3">
        <v>3989521716546</v>
      </c>
      <c r="O63" s="3">
        <v>3856707974623</v>
      </c>
      <c r="Q63" s="3">
        <v>132813741923</v>
      </c>
    </row>
    <row r="64" spans="1:17" ht="22.5">
      <c r="A64" s="1" t="s">
        <v>452</v>
      </c>
      <c r="C64" s="3">
        <v>0</v>
      </c>
      <c r="E64" s="3">
        <v>0</v>
      </c>
      <c r="G64" s="3">
        <v>0</v>
      </c>
      <c r="I64" s="3">
        <v>0</v>
      </c>
      <c r="K64" s="3">
        <v>7409087</v>
      </c>
      <c r="M64" s="3">
        <v>7377008139199</v>
      </c>
      <c r="O64" s="3">
        <v>6947720645034</v>
      </c>
      <c r="Q64" s="3">
        <v>429287494165</v>
      </c>
    </row>
    <row r="65" spans="1:17" ht="22.5">
      <c r="A65" s="1" t="s">
        <v>451</v>
      </c>
      <c r="C65" s="3">
        <v>0</v>
      </c>
      <c r="E65" s="3">
        <v>0</v>
      </c>
      <c r="G65" s="3">
        <v>0</v>
      </c>
      <c r="I65" s="3">
        <v>0</v>
      </c>
      <c r="K65" s="3">
        <v>763000</v>
      </c>
      <c r="M65" s="3">
        <v>749334175000</v>
      </c>
      <c r="O65" s="3">
        <v>747369201579</v>
      </c>
      <c r="Q65" s="3">
        <v>1964973421</v>
      </c>
    </row>
    <row r="66" spans="1:17" ht="22.5">
      <c r="A66" s="1" t="s">
        <v>177</v>
      </c>
      <c r="C66" s="3">
        <v>0</v>
      </c>
      <c r="E66" s="3">
        <v>0</v>
      </c>
      <c r="G66" s="3">
        <v>0</v>
      </c>
      <c r="I66" s="3">
        <v>0</v>
      </c>
      <c r="K66" s="3">
        <v>5000000</v>
      </c>
      <c r="M66" s="3">
        <v>4950814666883</v>
      </c>
      <c r="O66" s="3">
        <v>4882482892900</v>
      </c>
      <c r="Q66" s="3">
        <v>68331773983</v>
      </c>
    </row>
    <row r="67" spans="1:17" ht="22.5">
      <c r="A67" s="1" t="s">
        <v>449</v>
      </c>
      <c r="C67" s="3">
        <v>0</v>
      </c>
      <c r="E67" s="3">
        <v>0</v>
      </c>
      <c r="G67" s="3">
        <v>0</v>
      </c>
      <c r="I67" s="3">
        <v>0</v>
      </c>
      <c r="K67" s="3">
        <v>5005000</v>
      </c>
      <c r="M67" s="3">
        <v>4917498659591</v>
      </c>
      <c r="O67" s="3">
        <v>4809162041108</v>
      </c>
      <c r="Q67" s="3">
        <v>108336618483</v>
      </c>
    </row>
    <row r="68" spans="1:17" ht="22.5">
      <c r="A68" s="1" t="s">
        <v>448</v>
      </c>
      <c r="C68" s="3">
        <v>0</v>
      </c>
      <c r="E68" s="3">
        <v>0</v>
      </c>
      <c r="G68" s="3">
        <v>0</v>
      </c>
      <c r="I68" s="3">
        <v>0</v>
      </c>
      <c r="K68" s="3">
        <v>4001100</v>
      </c>
      <c r="M68" s="3">
        <v>4001100000000</v>
      </c>
      <c r="O68" s="3">
        <v>3836656792413</v>
      </c>
      <c r="Q68" s="3">
        <v>164443207587</v>
      </c>
    </row>
    <row r="69" spans="1:17">
      <c r="A69" s="2" t="s">
        <v>41</v>
      </c>
      <c r="C69" s="2" t="s">
        <v>41</v>
      </c>
      <c r="E69" s="5">
        <f>SUM(E9:E68)</f>
        <v>3302006600038</v>
      </c>
      <c r="G69" s="5">
        <f>SUM(G9:G68)</f>
        <v>3137013290728</v>
      </c>
      <c r="I69" s="5">
        <f>SUM(I9:I68)</f>
        <v>164993309310</v>
      </c>
      <c r="K69" s="2" t="s">
        <v>41</v>
      </c>
      <c r="M69" s="5">
        <f>SUM(M9:M68)</f>
        <v>174006451792315</v>
      </c>
      <c r="O69" s="5">
        <f>SUM(O9:O68)</f>
        <v>166685608220091</v>
      </c>
      <c r="Q69" s="5">
        <f>SUM(Q9:Q68)</f>
        <v>7320843572224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2"/>
  <sheetViews>
    <sheetView rightToLeft="1" topLeftCell="A34" workbookViewId="0">
      <selection activeCell="U43" sqref="U43"/>
    </sheetView>
  </sheetViews>
  <sheetFormatPr defaultRowHeight="21.75"/>
  <cols>
    <col min="1" max="1" width="45.85546875" style="2" bestFit="1" customWidth="1"/>
    <col min="2" max="2" width="1" style="2" customWidth="1"/>
    <col min="3" max="3" width="21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2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</row>
    <row r="3" spans="1:21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  <c r="H3" s="13" t="s">
        <v>429</v>
      </c>
      <c r="I3" s="13" t="s">
        <v>429</v>
      </c>
      <c r="J3" s="13" t="s">
        <v>429</v>
      </c>
      <c r="K3" s="13" t="s">
        <v>429</v>
      </c>
      <c r="L3" s="13" t="s">
        <v>429</v>
      </c>
      <c r="M3" s="13" t="s">
        <v>429</v>
      </c>
      <c r="N3" s="13" t="s">
        <v>429</v>
      </c>
      <c r="O3" s="13" t="s">
        <v>429</v>
      </c>
      <c r="P3" s="13" t="s">
        <v>429</v>
      </c>
      <c r="Q3" s="13" t="s">
        <v>429</v>
      </c>
      <c r="R3" s="13" t="s">
        <v>429</v>
      </c>
      <c r="S3" s="13" t="s">
        <v>429</v>
      </c>
      <c r="T3" s="13" t="s">
        <v>429</v>
      </c>
      <c r="U3" s="13" t="s">
        <v>429</v>
      </c>
    </row>
    <row r="4" spans="1:21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</row>
    <row r="6" spans="1:21" ht="22.5">
      <c r="A6" s="12" t="s">
        <v>3</v>
      </c>
      <c r="C6" s="12" t="s">
        <v>431</v>
      </c>
      <c r="D6" s="12" t="s">
        <v>431</v>
      </c>
      <c r="E6" s="12" t="s">
        <v>431</v>
      </c>
      <c r="F6" s="12" t="s">
        <v>431</v>
      </c>
      <c r="G6" s="12" t="s">
        <v>431</v>
      </c>
      <c r="H6" s="12" t="s">
        <v>431</v>
      </c>
      <c r="I6" s="12" t="s">
        <v>431</v>
      </c>
      <c r="J6" s="12" t="s">
        <v>431</v>
      </c>
      <c r="K6" s="12" t="s">
        <v>431</v>
      </c>
      <c r="M6" s="12" t="s">
        <v>432</v>
      </c>
      <c r="N6" s="12" t="s">
        <v>432</v>
      </c>
      <c r="O6" s="12" t="s">
        <v>432</v>
      </c>
      <c r="P6" s="12" t="s">
        <v>432</v>
      </c>
      <c r="Q6" s="12" t="s">
        <v>432</v>
      </c>
      <c r="R6" s="12" t="s">
        <v>432</v>
      </c>
      <c r="S6" s="12" t="s">
        <v>432</v>
      </c>
      <c r="T6" s="12" t="s">
        <v>432</v>
      </c>
      <c r="U6" s="12" t="s">
        <v>432</v>
      </c>
    </row>
    <row r="7" spans="1:21" ht="22.5">
      <c r="A7" s="12" t="s">
        <v>3</v>
      </c>
      <c r="C7" s="12" t="s">
        <v>514</v>
      </c>
      <c r="E7" s="12" t="s">
        <v>515</v>
      </c>
      <c r="G7" s="12" t="s">
        <v>516</v>
      </c>
      <c r="I7" s="12" t="s">
        <v>287</v>
      </c>
      <c r="K7" s="12" t="s">
        <v>517</v>
      </c>
      <c r="M7" s="12" t="s">
        <v>514</v>
      </c>
      <c r="O7" s="12" t="s">
        <v>515</v>
      </c>
      <c r="Q7" s="12" t="s">
        <v>516</v>
      </c>
      <c r="S7" s="12" t="s">
        <v>287</v>
      </c>
      <c r="U7" s="12" t="s">
        <v>517</v>
      </c>
    </row>
    <row r="8" spans="1:21" ht="22.5">
      <c r="A8" s="9" t="s">
        <v>579</v>
      </c>
      <c r="C8" s="3">
        <v>0</v>
      </c>
      <c r="D8" s="3"/>
      <c r="E8" s="3">
        <v>0</v>
      </c>
      <c r="F8" s="3"/>
      <c r="G8" s="3">
        <v>0</v>
      </c>
      <c r="H8" s="3"/>
      <c r="I8" s="3">
        <f>C8+E8+G8</f>
        <v>0</v>
      </c>
      <c r="J8" s="3"/>
      <c r="K8" s="4">
        <f>I8/$I$42</f>
        <v>0</v>
      </c>
      <c r="L8" s="3"/>
      <c r="M8" s="3">
        <v>0</v>
      </c>
      <c r="N8" s="3"/>
      <c r="O8" s="3">
        <f>IFERROR(VLOOKUP(A8,'درآمد ناشی از تغییر قیمت اوراق'!A:Q,17,0),0)</f>
        <v>0</v>
      </c>
      <c r="P8" s="3"/>
      <c r="Q8" s="3">
        <v>54409915560</v>
      </c>
      <c r="R8" s="3"/>
      <c r="S8" s="3">
        <f>M8+O8+Q8</f>
        <v>54409915560</v>
      </c>
      <c r="U8" s="10">
        <f>S8/$S$42</f>
        <v>1.3370465551966056E-2</v>
      </c>
    </row>
    <row r="9" spans="1:21" ht="22.5">
      <c r="A9" s="1" t="s">
        <v>27</v>
      </c>
      <c r="C9" s="3">
        <v>0</v>
      </c>
      <c r="E9" s="3">
        <v>-75758853080</v>
      </c>
      <c r="G9" s="3">
        <v>123461491549</v>
      </c>
      <c r="I9" s="3">
        <f t="shared" ref="I9:I41" si="0">C9+E9+G9</f>
        <v>47702638469</v>
      </c>
      <c r="K9" s="4">
        <f t="shared" ref="K9:K41" si="1">I9/$I$42</f>
        <v>-1.4010137768055537</v>
      </c>
      <c r="M9" s="3">
        <v>0</v>
      </c>
      <c r="O9" s="3">
        <f>IFERROR(VLOOKUP(A9,'درآمد ناشی از تغییر قیمت اوراق'!A:Q,17,0),0)</f>
        <v>151370029541</v>
      </c>
      <c r="Q9" s="3">
        <v>191644969087</v>
      </c>
      <c r="S9" s="3">
        <f t="shared" ref="S9:S41" si="2">M9+O9+Q9</f>
        <v>343014998628</v>
      </c>
      <c r="U9" s="10">
        <f t="shared" ref="U9:U40" si="3">S9/$S$42</f>
        <v>8.4291074076486922E-2</v>
      </c>
    </row>
    <row r="10" spans="1:21" ht="22.5">
      <c r="A10" s="1" t="s">
        <v>40</v>
      </c>
      <c r="C10" s="3">
        <v>0</v>
      </c>
      <c r="E10" s="3">
        <v>0</v>
      </c>
      <c r="G10" s="3">
        <v>83966456</v>
      </c>
      <c r="I10" s="3">
        <f t="shared" si="0"/>
        <v>83966456</v>
      </c>
      <c r="K10" s="4">
        <f t="shared" si="1"/>
        <v>-2.4660724316535572E-3</v>
      </c>
      <c r="M10" s="3">
        <v>0</v>
      </c>
      <c r="O10" s="3">
        <f>IFERROR(VLOOKUP(A10,'درآمد ناشی از تغییر قیمت اوراق'!A:Q,17,0),0)</f>
        <v>0</v>
      </c>
      <c r="Q10" s="3">
        <v>83966433</v>
      </c>
      <c r="S10" s="3">
        <f t="shared" si="2"/>
        <v>83966433</v>
      </c>
      <c r="U10" s="10">
        <f t="shared" si="3"/>
        <v>2.0633560783786775E-5</v>
      </c>
    </row>
    <row r="11" spans="1:21" ht="22.5">
      <c r="A11" s="1" t="s">
        <v>26</v>
      </c>
      <c r="C11" s="3">
        <v>0</v>
      </c>
      <c r="E11" s="3">
        <v>6550470</v>
      </c>
      <c r="G11" s="3">
        <v>-488182</v>
      </c>
      <c r="I11" s="3">
        <f t="shared" si="0"/>
        <v>6062288</v>
      </c>
      <c r="K11" s="4">
        <f t="shared" si="1"/>
        <v>-1.7804778267102494E-4</v>
      </c>
      <c r="M11" s="3">
        <v>0</v>
      </c>
      <c r="O11" s="3">
        <f>IFERROR(VLOOKUP(A11,'درآمد ناشی از تغییر قیمت اوراق'!A:Q,17,0),0)</f>
        <v>-154109803</v>
      </c>
      <c r="Q11" s="3">
        <v>-4681921</v>
      </c>
      <c r="S11" s="3">
        <f t="shared" si="2"/>
        <v>-158791724</v>
      </c>
      <c r="U11" s="10">
        <f t="shared" si="3"/>
        <v>-3.9020815486068026E-5</v>
      </c>
    </row>
    <row r="12" spans="1:21" ht="22.5">
      <c r="A12" s="1" t="s">
        <v>23</v>
      </c>
      <c r="C12" s="3">
        <v>0</v>
      </c>
      <c r="E12" s="3">
        <v>-13300838273</v>
      </c>
      <c r="G12" s="3">
        <v>4075296946</v>
      </c>
      <c r="I12" s="3">
        <f t="shared" si="0"/>
        <v>-9225541327</v>
      </c>
      <c r="K12" s="4">
        <f t="shared" si="1"/>
        <v>0.27095168972708905</v>
      </c>
      <c r="M12" s="3">
        <v>0</v>
      </c>
      <c r="O12" s="3">
        <f>IFERROR(VLOOKUP(A12,'درآمد ناشی از تغییر قیمت اوراق'!A:Q,17,0),0)</f>
        <v>-9193135308</v>
      </c>
      <c r="Q12" s="3">
        <v>4075296946</v>
      </c>
      <c r="S12" s="3">
        <f t="shared" si="2"/>
        <v>-5117838362</v>
      </c>
      <c r="U12" s="10">
        <f t="shared" si="3"/>
        <v>-1.2576362380896037E-3</v>
      </c>
    </row>
    <row r="13" spans="1:21" ht="22.5">
      <c r="A13" s="1" t="s">
        <v>490</v>
      </c>
      <c r="C13" s="3">
        <v>0</v>
      </c>
      <c r="E13" s="3">
        <v>0</v>
      </c>
      <c r="G13" s="3">
        <v>0</v>
      </c>
      <c r="I13" s="3">
        <f t="shared" si="0"/>
        <v>0</v>
      </c>
      <c r="K13" s="4">
        <f t="shared" si="1"/>
        <v>0</v>
      </c>
      <c r="M13" s="3">
        <v>0</v>
      </c>
      <c r="O13" s="3">
        <f>IFERROR(VLOOKUP(A13,'درآمد ناشی از تغییر قیمت اوراق'!A:Q,17,0),0)</f>
        <v>0</v>
      </c>
      <c r="Q13" s="3">
        <v>606079844</v>
      </c>
      <c r="S13" s="3">
        <f t="shared" si="2"/>
        <v>606079844</v>
      </c>
      <c r="U13" s="10">
        <f t="shared" si="3"/>
        <v>1.4893553119020797E-4</v>
      </c>
    </row>
    <row r="14" spans="1:21" ht="22.5">
      <c r="A14" s="1" t="s">
        <v>25</v>
      </c>
      <c r="C14" s="3">
        <v>0</v>
      </c>
      <c r="E14" s="3">
        <v>-2426872001</v>
      </c>
      <c r="G14" s="3">
        <v>0</v>
      </c>
      <c r="I14" s="3">
        <f t="shared" si="0"/>
        <v>-2426872001</v>
      </c>
      <c r="K14" s="4">
        <f t="shared" si="1"/>
        <v>7.1276583792199158E-2</v>
      </c>
      <c r="M14" s="3">
        <v>0</v>
      </c>
      <c r="O14" s="3">
        <f>IFERROR(VLOOKUP(A14,'درآمد ناشی از تغییر قیمت اوراق'!A:Q,17,0),0)</f>
        <v>-5247784045</v>
      </c>
      <c r="Q14" s="3">
        <v>4853933383</v>
      </c>
      <c r="S14" s="3">
        <f t="shared" si="2"/>
        <v>-393850662</v>
      </c>
      <c r="U14" s="10">
        <f t="shared" si="3"/>
        <v>-9.6783217814095548E-5</v>
      </c>
    </row>
    <row r="15" spans="1:21" ht="22.5">
      <c r="A15" s="1" t="s">
        <v>491</v>
      </c>
      <c r="C15" s="3">
        <v>0</v>
      </c>
      <c r="E15" s="3">
        <v>0</v>
      </c>
      <c r="G15" s="3">
        <v>0</v>
      </c>
      <c r="I15" s="3">
        <f t="shared" si="0"/>
        <v>0</v>
      </c>
      <c r="K15" s="4">
        <f t="shared" si="1"/>
        <v>0</v>
      </c>
      <c r="M15" s="3">
        <v>0</v>
      </c>
      <c r="O15" s="3">
        <f>IFERROR(VLOOKUP(A15,'درآمد ناشی از تغییر قیمت اوراق'!A:Q,17,0),0)</f>
        <v>0</v>
      </c>
      <c r="Q15" s="3">
        <v>37152692109</v>
      </c>
      <c r="S15" s="3">
        <f t="shared" si="2"/>
        <v>37152692109</v>
      </c>
      <c r="U15" s="10">
        <f t="shared" si="3"/>
        <v>9.1297474898375981E-3</v>
      </c>
    </row>
    <row r="16" spans="1:21" ht="22.5">
      <c r="A16" s="1" t="s">
        <v>19</v>
      </c>
      <c r="C16" s="3">
        <v>0</v>
      </c>
      <c r="E16" s="3">
        <v>50860702939</v>
      </c>
      <c r="G16" s="3">
        <v>0</v>
      </c>
      <c r="I16" s="3">
        <f t="shared" si="0"/>
        <v>50860702939</v>
      </c>
      <c r="K16" s="4">
        <f t="shared" si="1"/>
        <v>-1.4937652885146058</v>
      </c>
      <c r="M16" s="3">
        <v>126434417344</v>
      </c>
      <c r="O16" s="3">
        <f>IFERROR(VLOOKUP(A16,'درآمد ناشی از تغییر قیمت اوراق'!A:Q,17,0),0)</f>
        <v>211864551133</v>
      </c>
      <c r="Q16" s="3">
        <v>-5469</v>
      </c>
      <c r="S16" s="3">
        <f t="shared" si="2"/>
        <v>338298963008</v>
      </c>
      <c r="U16" s="10">
        <f t="shared" si="3"/>
        <v>8.3132175167159983E-2</v>
      </c>
    </row>
    <row r="17" spans="1:21" ht="22.5">
      <c r="A17" s="1" t="s">
        <v>492</v>
      </c>
      <c r="C17" s="3">
        <v>0</v>
      </c>
      <c r="E17" s="3">
        <v>0</v>
      </c>
      <c r="G17" s="3">
        <v>0</v>
      </c>
      <c r="I17" s="3">
        <f t="shared" si="0"/>
        <v>0</v>
      </c>
      <c r="K17" s="4">
        <f t="shared" si="1"/>
        <v>0</v>
      </c>
      <c r="M17" s="3">
        <v>0</v>
      </c>
      <c r="O17" s="3">
        <f>IFERROR(VLOOKUP(A17,'درآمد ناشی از تغییر قیمت اوراق'!A:Q,17,0),0)</f>
        <v>0</v>
      </c>
      <c r="Q17" s="3">
        <v>18451700</v>
      </c>
      <c r="S17" s="3">
        <f t="shared" si="2"/>
        <v>18451700</v>
      </c>
      <c r="U17" s="10">
        <f t="shared" si="3"/>
        <v>4.5342437437374342E-6</v>
      </c>
    </row>
    <row r="18" spans="1:21" ht="22.5">
      <c r="A18" s="1" t="s">
        <v>493</v>
      </c>
      <c r="C18" s="3">
        <v>0</v>
      </c>
      <c r="E18" s="3">
        <v>0</v>
      </c>
      <c r="G18" s="3">
        <v>0</v>
      </c>
      <c r="I18" s="3">
        <f t="shared" si="0"/>
        <v>0</v>
      </c>
      <c r="K18" s="4">
        <f t="shared" si="1"/>
        <v>0</v>
      </c>
      <c r="M18" s="3">
        <v>0</v>
      </c>
      <c r="O18" s="3">
        <f>IFERROR(VLOOKUP(A18,'درآمد ناشی از تغییر قیمت اوراق'!A:Q,17,0),0)</f>
        <v>0</v>
      </c>
      <c r="Q18" s="3">
        <v>634901484788</v>
      </c>
      <c r="S18" s="3">
        <f t="shared" si="2"/>
        <v>634901484788</v>
      </c>
      <c r="U18" s="10">
        <f t="shared" si="3"/>
        <v>0.15601804090081656</v>
      </c>
    </row>
    <row r="19" spans="1:21" ht="22.5">
      <c r="A19" s="1" t="s">
        <v>494</v>
      </c>
      <c r="C19" s="3">
        <v>0</v>
      </c>
      <c r="E19" s="3">
        <v>0</v>
      </c>
      <c r="G19" s="3">
        <v>0</v>
      </c>
      <c r="I19" s="3">
        <f t="shared" si="0"/>
        <v>0</v>
      </c>
      <c r="K19" s="4">
        <f t="shared" si="1"/>
        <v>0</v>
      </c>
      <c r="M19" s="3">
        <v>0</v>
      </c>
      <c r="O19" s="3">
        <f>IFERROR(VLOOKUP(A19,'درآمد ناشی از تغییر قیمت اوراق'!A:Q,17,0),0)</f>
        <v>0</v>
      </c>
      <c r="Q19" s="3">
        <v>202428663</v>
      </c>
      <c r="S19" s="3">
        <f t="shared" si="2"/>
        <v>202428663</v>
      </c>
      <c r="U19" s="10">
        <f t="shared" si="3"/>
        <v>4.9743974742754517E-5</v>
      </c>
    </row>
    <row r="20" spans="1:21" ht="22.5">
      <c r="A20" s="1" t="s">
        <v>495</v>
      </c>
      <c r="C20" s="3">
        <v>0</v>
      </c>
      <c r="E20" s="3">
        <v>0</v>
      </c>
      <c r="G20" s="3">
        <v>0</v>
      </c>
      <c r="I20" s="3">
        <f t="shared" si="0"/>
        <v>0</v>
      </c>
      <c r="K20" s="4">
        <f t="shared" si="1"/>
        <v>0</v>
      </c>
      <c r="M20" s="3">
        <v>0</v>
      </c>
      <c r="O20" s="3">
        <f>IFERROR(VLOOKUP(A20,'درآمد ناشی از تغییر قیمت اوراق'!A:Q,17,0),0)</f>
        <v>0</v>
      </c>
      <c r="Q20" s="3">
        <v>779041765</v>
      </c>
      <c r="S20" s="3">
        <f t="shared" si="2"/>
        <v>779041765</v>
      </c>
      <c r="U20" s="10">
        <f t="shared" si="3"/>
        <v>1.9143847174305992E-4</v>
      </c>
    </row>
    <row r="21" spans="1:21" ht="22.5">
      <c r="A21" s="1" t="s">
        <v>496</v>
      </c>
      <c r="C21" s="3">
        <v>0</v>
      </c>
      <c r="E21" s="3">
        <v>0</v>
      </c>
      <c r="G21" s="3">
        <v>0</v>
      </c>
      <c r="I21" s="3">
        <f t="shared" si="0"/>
        <v>0</v>
      </c>
      <c r="K21" s="4">
        <f t="shared" si="1"/>
        <v>0</v>
      </c>
      <c r="M21" s="3">
        <v>0</v>
      </c>
      <c r="O21" s="3">
        <f>IFERROR(VLOOKUP(A21,'درآمد ناشی از تغییر قیمت اوراق'!A:Q,17,0),0)</f>
        <v>0</v>
      </c>
      <c r="Q21" s="3">
        <v>25309357043</v>
      </c>
      <c r="S21" s="3">
        <f t="shared" si="2"/>
        <v>25309357043</v>
      </c>
      <c r="U21" s="10">
        <f t="shared" si="3"/>
        <v>6.2194157627882378E-3</v>
      </c>
    </row>
    <row r="22" spans="1:21" ht="22.5">
      <c r="A22" s="1" t="s">
        <v>37</v>
      </c>
      <c r="C22" s="3">
        <v>0</v>
      </c>
      <c r="E22" s="3">
        <v>49965659146</v>
      </c>
      <c r="G22" s="3">
        <v>0</v>
      </c>
      <c r="I22" s="3">
        <f t="shared" si="0"/>
        <v>49965659146</v>
      </c>
      <c r="K22" s="4">
        <f t="shared" si="1"/>
        <v>-1.4674780908860678</v>
      </c>
      <c r="M22" s="3">
        <v>274443613707</v>
      </c>
      <c r="O22" s="3">
        <f>IFERROR(VLOOKUP(A22,'درآمد ناشی از تغییر قیمت اوراق'!A:Q,17,0),0)</f>
        <v>139757623531</v>
      </c>
      <c r="Q22" s="3">
        <v>-1953</v>
      </c>
      <c r="S22" s="3">
        <f t="shared" si="2"/>
        <v>414201235285</v>
      </c>
      <c r="U22" s="10">
        <f t="shared" si="3"/>
        <v>0.10178408275331424</v>
      </c>
    </row>
    <row r="23" spans="1:21" ht="22.5">
      <c r="A23" s="1" t="s">
        <v>497</v>
      </c>
      <c r="C23" s="3">
        <v>0</v>
      </c>
      <c r="E23" s="3">
        <v>0</v>
      </c>
      <c r="G23" s="3">
        <v>0</v>
      </c>
      <c r="I23" s="3">
        <f t="shared" si="0"/>
        <v>0</v>
      </c>
      <c r="K23" s="4">
        <f t="shared" si="1"/>
        <v>0</v>
      </c>
      <c r="M23" s="3">
        <v>0</v>
      </c>
      <c r="O23" s="3">
        <f>IFERROR(VLOOKUP(A23,'درآمد ناشی از تغییر قیمت اوراق'!A:Q,17,0),0)</f>
        <v>0</v>
      </c>
      <c r="Q23" s="3">
        <v>0</v>
      </c>
      <c r="S23" s="3">
        <f t="shared" si="2"/>
        <v>0</v>
      </c>
      <c r="U23" s="10">
        <f t="shared" si="3"/>
        <v>0</v>
      </c>
    </row>
    <row r="24" spans="1:21" ht="22.5">
      <c r="A24" s="1" t="s">
        <v>498</v>
      </c>
      <c r="C24" s="3">
        <v>0</v>
      </c>
      <c r="E24" s="3">
        <v>0</v>
      </c>
      <c r="G24" s="3">
        <v>0</v>
      </c>
      <c r="I24" s="3">
        <f t="shared" si="0"/>
        <v>0</v>
      </c>
      <c r="K24" s="4">
        <f t="shared" si="1"/>
        <v>0</v>
      </c>
      <c r="M24" s="3">
        <v>0</v>
      </c>
      <c r="O24" s="3">
        <f>IFERROR(VLOOKUP(A24,'درآمد ناشی از تغییر قیمت اوراق'!A:Q,17,0),0)</f>
        <v>0</v>
      </c>
      <c r="Q24" s="3">
        <v>2297056711</v>
      </c>
      <c r="S24" s="3">
        <f t="shared" si="2"/>
        <v>2297056711</v>
      </c>
      <c r="U24" s="10">
        <f t="shared" si="3"/>
        <v>5.6446912863648542E-4</v>
      </c>
    </row>
    <row r="25" spans="1:21" ht="22.5">
      <c r="A25" s="1" t="s">
        <v>16</v>
      </c>
      <c r="C25" s="3">
        <v>14733121219</v>
      </c>
      <c r="E25" s="3">
        <v>32179638709</v>
      </c>
      <c r="G25" s="3">
        <v>0</v>
      </c>
      <c r="I25" s="3">
        <f t="shared" si="0"/>
        <v>46912759928</v>
      </c>
      <c r="K25" s="4">
        <f t="shared" si="1"/>
        <v>-1.3778152545966988</v>
      </c>
      <c r="M25" s="3">
        <v>14733121219</v>
      </c>
      <c r="O25" s="3">
        <f>IFERROR(VLOOKUP(A25,'درآمد ناشی از تغییر قیمت اوراق'!A:Q,17,0),0)</f>
        <v>347222200714</v>
      </c>
      <c r="Q25" s="3">
        <v>-4142</v>
      </c>
      <c r="S25" s="3">
        <f t="shared" si="2"/>
        <v>361955317791</v>
      </c>
      <c r="U25" s="10">
        <f t="shared" si="3"/>
        <v>8.8945389053926557E-2</v>
      </c>
    </row>
    <row r="26" spans="1:21" ht="22.5">
      <c r="A26" s="1" t="s">
        <v>499</v>
      </c>
      <c r="C26" s="3">
        <v>0</v>
      </c>
      <c r="E26" s="3">
        <v>0</v>
      </c>
      <c r="G26" s="3">
        <v>0</v>
      </c>
      <c r="I26" s="3">
        <f t="shared" si="0"/>
        <v>0</v>
      </c>
      <c r="K26" s="4">
        <f t="shared" si="1"/>
        <v>0</v>
      </c>
      <c r="M26" s="3">
        <v>0</v>
      </c>
      <c r="O26" s="3">
        <f>IFERROR(VLOOKUP(A26,'درآمد ناشی از تغییر قیمت اوراق'!A:Q,17,0),0)</f>
        <v>0</v>
      </c>
      <c r="Q26" s="3">
        <v>228263691</v>
      </c>
      <c r="S26" s="3">
        <f t="shared" si="2"/>
        <v>228263691</v>
      </c>
      <c r="U26" s="10">
        <f t="shared" si="3"/>
        <v>5.6092566692454617E-5</v>
      </c>
    </row>
    <row r="27" spans="1:21" ht="22.5">
      <c r="A27" s="1" t="s">
        <v>20</v>
      </c>
      <c r="C27" s="3">
        <v>0</v>
      </c>
      <c r="E27" s="3">
        <v>-837128793</v>
      </c>
      <c r="G27" s="3">
        <v>0</v>
      </c>
      <c r="I27" s="3">
        <f t="shared" si="0"/>
        <v>-837128793</v>
      </c>
      <c r="K27" s="4">
        <f t="shared" si="1"/>
        <v>2.4586249515648452E-2</v>
      </c>
      <c r="M27" s="3">
        <v>100940000000</v>
      </c>
      <c r="O27" s="3">
        <f>IFERROR(VLOOKUP(A27,'درآمد ناشی از تغییر قیمت اوراق'!A:Q,17,0),0)</f>
        <v>-136331483310</v>
      </c>
      <c r="Q27" s="3">
        <v>0</v>
      </c>
      <c r="S27" s="3">
        <f t="shared" si="2"/>
        <v>-35391483310</v>
      </c>
      <c r="U27" s="10">
        <f t="shared" si="3"/>
        <v>-8.6969553905577989E-3</v>
      </c>
    </row>
    <row r="28" spans="1:21" ht="22.5">
      <c r="A28" s="1" t="s">
        <v>30</v>
      </c>
      <c r="C28" s="3">
        <v>0</v>
      </c>
      <c r="E28" s="3">
        <v>-6488036009</v>
      </c>
      <c r="G28" s="3">
        <v>0</v>
      </c>
      <c r="I28" s="3">
        <f t="shared" si="0"/>
        <v>-6488036009</v>
      </c>
      <c r="K28" s="4">
        <f t="shared" si="1"/>
        <v>0.19055188821319871</v>
      </c>
      <c r="M28" s="3">
        <v>0</v>
      </c>
      <c r="O28" s="3">
        <f>IFERROR(VLOOKUP(A28,'درآمد ناشی از تغییر قیمت اوراق'!A:Q,17,0),0)</f>
        <v>6054434103</v>
      </c>
      <c r="Q28" s="3">
        <v>0</v>
      </c>
      <c r="S28" s="3">
        <f t="shared" si="2"/>
        <v>6054434103</v>
      </c>
      <c r="U28" s="10">
        <f t="shared" si="3"/>
        <v>1.4877913662913616E-3</v>
      </c>
    </row>
    <row r="29" spans="1:21" ht="22.5">
      <c r="A29" s="1" t="s">
        <v>38</v>
      </c>
      <c r="C29" s="3">
        <v>0</v>
      </c>
      <c r="E29" s="3">
        <v>-25373201306</v>
      </c>
      <c r="G29" s="3">
        <v>0</v>
      </c>
      <c r="I29" s="3">
        <f t="shared" si="0"/>
        <v>-25373201306</v>
      </c>
      <c r="K29" s="4">
        <f t="shared" si="1"/>
        <v>0.74520415918855298</v>
      </c>
      <c r="M29" s="3">
        <v>0</v>
      </c>
      <c r="O29" s="3">
        <f>IFERROR(VLOOKUP(A29,'درآمد ناشی از تغییر قیمت اوراق'!A:Q,17,0),0)</f>
        <v>-15270687285</v>
      </c>
      <c r="Q29" s="3">
        <v>0</v>
      </c>
      <c r="S29" s="3">
        <f t="shared" si="2"/>
        <v>-15270687285</v>
      </c>
      <c r="U29" s="10">
        <f t="shared" si="3"/>
        <v>-3.7525549561602473E-3</v>
      </c>
    </row>
    <row r="30" spans="1:21" ht="22.5">
      <c r="A30" s="1" t="s">
        <v>15</v>
      </c>
      <c r="C30" s="3">
        <v>0</v>
      </c>
      <c r="E30" s="3">
        <v>269661582</v>
      </c>
      <c r="G30" s="3">
        <v>0</v>
      </c>
      <c r="I30" s="3">
        <f t="shared" si="0"/>
        <v>269661582</v>
      </c>
      <c r="K30" s="4">
        <f t="shared" si="1"/>
        <v>-7.9198887856632306E-3</v>
      </c>
      <c r="M30" s="3">
        <v>0</v>
      </c>
      <c r="O30" s="3">
        <f>IFERROR(VLOOKUP(A30,'درآمد ناشی از تغییر قیمت اوراق'!A:Q,17,0),0)</f>
        <v>4629909510</v>
      </c>
      <c r="Q30" s="3">
        <v>0</v>
      </c>
      <c r="S30" s="3">
        <f t="shared" si="2"/>
        <v>4629909510</v>
      </c>
      <c r="U30" s="10">
        <f t="shared" si="3"/>
        <v>1.137734638531298E-3</v>
      </c>
    </row>
    <row r="31" spans="1:21" ht="22.5">
      <c r="A31" s="1" t="s">
        <v>31</v>
      </c>
      <c r="C31" s="3">
        <v>0</v>
      </c>
      <c r="E31" s="3">
        <v>-963217003</v>
      </c>
      <c r="G31" s="3">
        <v>0</v>
      </c>
      <c r="I31" s="3">
        <f t="shared" si="0"/>
        <v>-963217003</v>
      </c>
      <c r="K31" s="4">
        <f t="shared" si="1"/>
        <v>2.8289426634825001E-2</v>
      </c>
      <c r="M31" s="3">
        <v>0</v>
      </c>
      <c r="O31" s="3">
        <f>IFERROR(VLOOKUP(A31,'درآمد ناشی از تغییر قیمت اوراق'!A:Q,17,0),0)</f>
        <v>28052746314</v>
      </c>
      <c r="Q31" s="3">
        <v>0</v>
      </c>
      <c r="S31" s="3">
        <f t="shared" si="2"/>
        <v>28052746314</v>
      </c>
      <c r="U31" s="10">
        <f t="shared" si="3"/>
        <v>6.8935647918028078E-3</v>
      </c>
    </row>
    <row r="32" spans="1:21" ht="22.5">
      <c r="A32" s="1" t="s">
        <v>34</v>
      </c>
      <c r="C32" s="3">
        <v>0</v>
      </c>
      <c r="E32" s="3">
        <v>-3512140655</v>
      </c>
      <c r="G32" s="3">
        <v>0</v>
      </c>
      <c r="I32" s="3">
        <f t="shared" si="0"/>
        <v>-3512140655</v>
      </c>
      <c r="K32" s="4">
        <f t="shared" si="1"/>
        <v>0.10315063488430626</v>
      </c>
      <c r="M32" s="3">
        <v>0</v>
      </c>
      <c r="O32" s="3">
        <f>IFERROR(VLOOKUP(A32,'درآمد ناشی از تغییر قیمت اوراق'!A:Q,17,0),0)</f>
        <v>99710433443</v>
      </c>
      <c r="Q32" s="3">
        <v>0</v>
      </c>
      <c r="S32" s="3">
        <f t="shared" si="2"/>
        <v>99710433443</v>
      </c>
      <c r="U32" s="10">
        <f t="shared" si="3"/>
        <v>2.4502425739865195E-2</v>
      </c>
    </row>
    <row r="33" spans="1:21" ht="22.5">
      <c r="A33" s="1" t="s">
        <v>35</v>
      </c>
      <c r="C33" s="3">
        <v>0</v>
      </c>
      <c r="E33" s="3">
        <v>-2578177025</v>
      </c>
      <c r="G33" s="3">
        <v>0</v>
      </c>
      <c r="I33" s="3">
        <f t="shared" si="0"/>
        <v>-2578177025</v>
      </c>
      <c r="K33" s="4">
        <f t="shared" si="1"/>
        <v>7.5720372017071713E-2</v>
      </c>
      <c r="M33" s="3">
        <v>0</v>
      </c>
      <c r="O33" s="3">
        <f>IFERROR(VLOOKUP(A33,'درآمد ناشی از تغییر قیمت اوراق'!A:Q,17,0),0)</f>
        <v>17079225448</v>
      </c>
      <c r="Q33" s="3">
        <v>0</v>
      </c>
      <c r="S33" s="3">
        <f t="shared" si="2"/>
        <v>17079225448</v>
      </c>
      <c r="U33" s="10">
        <f t="shared" si="3"/>
        <v>4.1969775758046784E-3</v>
      </c>
    </row>
    <row r="34" spans="1:21" ht="22.5">
      <c r="A34" s="1" t="s">
        <v>29</v>
      </c>
      <c r="C34" s="3">
        <v>0</v>
      </c>
      <c r="E34" s="3">
        <v>-16444298073</v>
      </c>
      <c r="G34" s="3">
        <v>0</v>
      </c>
      <c r="I34" s="3">
        <f t="shared" si="0"/>
        <v>-16444298073</v>
      </c>
      <c r="K34" s="4">
        <f t="shared" si="1"/>
        <v>0.4829646512140397</v>
      </c>
      <c r="M34" s="3">
        <v>0</v>
      </c>
      <c r="O34" s="3">
        <f>IFERROR(VLOOKUP(A34,'درآمد ناشی از تغییر قیمت اوراق'!A:Q,17,0),0)</f>
        <v>34114046296</v>
      </c>
      <c r="Q34" s="3">
        <v>0</v>
      </c>
      <c r="S34" s="3">
        <f t="shared" si="2"/>
        <v>34114046296</v>
      </c>
      <c r="U34" s="10">
        <f t="shared" si="3"/>
        <v>8.3830433505426172E-3</v>
      </c>
    </row>
    <row r="35" spans="1:21" ht="22.5">
      <c r="A35" s="1" t="s">
        <v>36</v>
      </c>
      <c r="C35" s="3">
        <v>0</v>
      </c>
      <c r="E35" s="3">
        <v>-138198048205</v>
      </c>
      <c r="G35" s="3">
        <v>0</v>
      </c>
      <c r="I35" s="3">
        <f t="shared" si="0"/>
        <v>-138198048205</v>
      </c>
      <c r="K35" s="4">
        <f t="shared" si="1"/>
        <v>4.0588398394077734</v>
      </c>
      <c r="M35" s="3">
        <v>0</v>
      </c>
      <c r="O35" s="3">
        <f>IFERROR(VLOOKUP(A35,'درآمد ناشی از تغییر قیمت اوراق'!A:Q,17,0),0)</f>
        <v>1758765176298</v>
      </c>
      <c r="Q35" s="3">
        <v>0</v>
      </c>
      <c r="S35" s="3">
        <f t="shared" si="2"/>
        <v>1758765176298</v>
      </c>
      <c r="U35" s="10">
        <f t="shared" si="3"/>
        <v>0.4321916136362759</v>
      </c>
    </row>
    <row r="36" spans="1:21" ht="22.5">
      <c r="A36" s="1" t="s">
        <v>17</v>
      </c>
      <c r="C36" s="3">
        <v>0</v>
      </c>
      <c r="E36" s="3">
        <v>356898133</v>
      </c>
      <c r="G36" s="3">
        <v>0</v>
      </c>
      <c r="I36" s="3">
        <f t="shared" si="0"/>
        <v>356898133</v>
      </c>
      <c r="K36" s="4">
        <f t="shared" si="1"/>
        <v>-1.0482003035830459E-2</v>
      </c>
      <c r="M36" s="3">
        <v>0</v>
      </c>
      <c r="O36" s="3">
        <f>IFERROR(VLOOKUP(A36,'درآمد ناشی از تغییر قیمت اوراق'!A:Q,17,0),0)</f>
        <v>112355992</v>
      </c>
      <c r="Q36" s="3">
        <v>0</v>
      </c>
      <c r="S36" s="3">
        <f t="shared" si="2"/>
        <v>112355992</v>
      </c>
      <c r="U36" s="10">
        <f t="shared" si="3"/>
        <v>2.7609892519248266E-5</v>
      </c>
    </row>
    <row r="37" spans="1:21" ht="22.5">
      <c r="A37" s="1" t="s">
        <v>21</v>
      </c>
      <c r="C37" s="3">
        <v>0</v>
      </c>
      <c r="E37" s="3">
        <v>15060895</v>
      </c>
      <c r="G37" s="3">
        <v>0</v>
      </c>
      <c r="I37" s="3">
        <f t="shared" si="0"/>
        <v>15060895</v>
      </c>
      <c r="K37" s="4">
        <f t="shared" si="1"/>
        <v>-4.4233447170294885E-4</v>
      </c>
      <c r="M37" s="3">
        <v>0</v>
      </c>
      <c r="O37" s="3">
        <f>IFERROR(VLOOKUP(A37,'درآمد ناشی از تغییر قیمت اوراق'!A:Q,17,0),0)</f>
        <v>85131792</v>
      </c>
      <c r="Q37" s="3">
        <v>0</v>
      </c>
      <c r="S37" s="3">
        <f t="shared" si="2"/>
        <v>85131792</v>
      </c>
      <c r="U37" s="10">
        <f t="shared" si="3"/>
        <v>2.0919931240436198E-5</v>
      </c>
    </row>
    <row r="38" spans="1:21" ht="22.5">
      <c r="A38" s="1" t="s">
        <v>32</v>
      </c>
      <c r="C38" s="3">
        <v>0</v>
      </c>
      <c r="E38" s="3">
        <v>-907841336</v>
      </c>
      <c r="G38" s="3">
        <v>0</v>
      </c>
      <c r="I38" s="3">
        <f t="shared" si="0"/>
        <v>-907841336</v>
      </c>
      <c r="K38" s="4">
        <f t="shared" si="1"/>
        <v>2.6663058055292149E-2</v>
      </c>
      <c r="M38" s="3">
        <v>0</v>
      </c>
      <c r="O38" s="3">
        <f>IFERROR(VLOOKUP(A38,'درآمد ناشی از تغییر قیمت اوراق'!A:Q,17,0),0)</f>
        <v>-3450902862</v>
      </c>
      <c r="Q38" s="3">
        <v>0</v>
      </c>
      <c r="S38" s="3">
        <f t="shared" si="2"/>
        <v>-3450902862</v>
      </c>
      <c r="U38" s="10">
        <f t="shared" si="3"/>
        <v>-8.4801046582532271E-4</v>
      </c>
    </row>
    <row r="39" spans="1:21" ht="22.5">
      <c r="A39" s="1" t="s">
        <v>39</v>
      </c>
      <c r="C39" s="3">
        <v>0</v>
      </c>
      <c r="E39" s="3">
        <v>-2477733266</v>
      </c>
      <c r="G39" s="3">
        <v>0</v>
      </c>
      <c r="I39" s="3">
        <f t="shared" si="0"/>
        <v>-2477733266</v>
      </c>
      <c r="K39" s="4">
        <f t="shared" si="1"/>
        <v>7.2770365588295513E-2</v>
      </c>
      <c r="M39" s="3">
        <v>0</v>
      </c>
      <c r="O39" s="3">
        <f>IFERROR(VLOOKUP(A39,'درآمد ناشی از تغییر قیمت اوراق'!A:Q,17,0),0)</f>
        <v>4400365076</v>
      </c>
      <c r="Q39" s="3">
        <v>0</v>
      </c>
      <c r="S39" s="3">
        <f t="shared" si="2"/>
        <v>4400365076</v>
      </c>
      <c r="U39" s="10">
        <f t="shared" si="3"/>
        <v>1.0813273473996271E-3</v>
      </c>
    </row>
    <row r="40" spans="1:21" ht="22.5">
      <c r="A40" s="1" t="s">
        <v>28</v>
      </c>
      <c r="C40" s="3">
        <v>0</v>
      </c>
      <c r="E40" s="3">
        <v>-23214257501</v>
      </c>
      <c r="G40" s="3">
        <v>0</v>
      </c>
      <c r="I40" s="3">
        <f t="shared" si="0"/>
        <v>-23214257501</v>
      </c>
      <c r="K40" s="4">
        <f t="shared" si="1"/>
        <v>0.68179655509722714</v>
      </c>
      <c r="M40" s="3">
        <v>0</v>
      </c>
      <c r="O40" s="3">
        <f>IFERROR(VLOOKUP(A40,'درآمد ناشی از تغییر قیمت اوراق'!A:Q,17,0),0)</f>
        <v>-54353156868</v>
      </c>
      <c r="Q40" s="3">
        <v>0</v>
      </c>
      <c r="S40" s="3">
        <f t="shared" si="2"/>
        <v>-54353156868</v>
      </c>
      <c r="U40" s="10">
        <f t="shared" si="3"/>
        <v>-1.3356517907895119E-2</v>
      </c>
    </row>
    <row r="41" spans="1:21" ht="22.5">
      <c r="A41" s="1" t="s">
        <v>577</v>
      </c>
      <c r="C41" s="3">
        <v>2424425000</v>
      </c>
      <c r="E41" s="3">
        <v>0</v>
      </c>
      <c r="G41" s="3">
        <v>0</v>
      </c>
      <c r="I41" s="3">
        <f t="shared" si="0"/>
        <v>2424425000</v>
      </c>
      <c r="K41" s="4">
        <f t="shared" si="1"/>
        <v>-7.1204716025071668E-2</v>
      </c>
      <c r="M41" s="3">
        <v>17084332200</v>
      </c>
      <c r="O41" s="3">
        <f>IFERROR(VLOOKUP(A41,'درآمد ناشی از تغییر قیمت اوراق'!A:Q,17,0),0)</f>
        <v>0</v>
      </c>
      <c r="Q41" s="3">
        <v>0</v>
      </c>
      <c r="S41" s="3">
        <f t="shared" si="2"/>
        <v>17084332200</v>
      </c>
      <c r="U41" s="10">
        <f>S41/$S$42</f>
        <v>4.1982324877264422E-3</v>
      </c>
    </row>
    <row r="42" spans="1:21">
      <c r="A42" s="2" t="s">
        <v>41</v>
      </c>
      <c r="C42" s="5">
        <f>SUM(C8:C41)</f>
        <v>17157546219</v>
      </c>
      <c r="E42" s="5">
        <f>SUM(E8:E41)</f>
        <v>-178826470652</v>
      </c>
      <c r="G42" s="5">
        <f>SUM(G8:G41)</f>
        <v>127620266769</v>
      </c>
      <c r="I42" s="5">
        <f>SUM(I8:I41)</f>
        <v>-34048657664</v>
      </c>
      <c r="K42" s="6">
        <f>SUM(K8:K41)</f>
        <v>1</v>
      </c>
      <c r="M42" s="5">
        <f>SUM(M8:M41)</f>
        <v>533635484470</v>
      </c>
      <c r="O42" s="5">
        <f>SUM(O8:O41)</f>
        <v>2579216969710</v>
      </c>
      <c r="Q42" s="5">
        <f>SUM(Q8:Q41)</f>
        <v>956558244238</v>
      </c>
      <c r="S42" s="5">
        <f>SUM(S8:S41)</f>
        <v>4069410698418</v>
      </c>
      <c r="U42" s="6">
        <f>SUM(U8:U41)</f>
        <v>0.99999999999999989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4"/>
  <sheetViews>
    <sheetView rightToLeft="1" topLeftCell="A97" workbookViewId="0">
      <selection activeCell="C18" sqref="C18"/>
    </sheetView>
  </sheetViews>
  <sheetFormatPr defaultRowHeight="21.75"/>
  <cols>
    <col min="1" max="1" width="49.7109375" style="2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1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4" style="2" customWidth="1"/>
    <col min="14" max="14" width="1" style="2" customWidth="1"/>
    <col min="15" max="15" width="22" style="2" customWidth="1"/>
    <col min="16" max="16" width="1" style="2" customWidth="1"/>
    <col min="17" max="17" width="23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  <c r="H3" s="13" t="s">
        <v>429</v>
      </c>
      <c r="I3" s="13" t="s">
        <v>429</v>
      </c>
      <c r="J3" s="13" t="s">
        <v>429</v>
      </c>
      <c r="K3" s="13" t="s">
        <v>429</v>
      </c>
      <c r="L3" s="13" t="s">
        <v>429</v>
      </c>
      <c r="M3" s="13" t="s">
        <v>429</v>
      </c>
      <c r="N3" s="13" t="s">
        <v>429</v>
      </c>
      <c r="O3" s="13" t="s">
        <v>429</v>
      </c>
      <c r="P3" s="13" t="s">
        <v>429</v>
      </c>
      <c r="Q3" s="13" t="s">
        <v>429</v>
      </c>
    </row>
    <row r="4" spans="1:17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3.25" thickBot="1">
      <c r="A6" s="12" t="s">
        <v>433</v>
      </c>
      <c r="C6" s="12" t="s">
        <v>431</v>
      </c>
      <c r="D6" s="12" t="s">
        <v>431</v>
      </c>
      <c r="E6" s="12" t="s">
        <v>431</v>
      </c>
      <c r="F6" s="12" t="s">
        <v>431</v>
      </c>
      <c r="G6" s="12" t="s">
        <v>431</v>
      </c>
      <c r="H6" s="12" t="s">
        <v>431</v>
      </c>
      <c r="I6" s="12" t="s">
        <v>431</v>
      </c>
      <c r="K6" s="12" t="s">
        <v>432</v>
      </c>
      <c r="L6" s="12" t="s">
        <v>432</v>
      </c>
      <c r="M6" s="12" t="s">
        <v>432</v>
      </c>
      <c r="N6" s="12" t="s">
        <v>432</v>
      </c>
      <c r="O6" s="12" t="s">
        <v>432</v>
      </c>
      <c r="P6" s="12" t="s">
        <v>432</v>
      </c>
      <c r="Q6" s="12" t="s">
        <v>432</v>
      </c>
    </row>
    <row r="7" spans="1:17" ht="23.25" thickBot="1">
      <c r="A7" s="12" t="s">
        <v>433</v>
      </c>
      <c r="C7" s="12" t="s">
        <v>519</v>
      </c>
      <c r="E7" s="12" t="s">
        <v>515</v>
      </c>
      <c r="G7" s="12" t="s">
        <v>516</v>
      </c>
      <c r="I7" s="12" t="s">
        <v>520</v>
      </c>
      <c r="K7" s="12" t="s">
        <v>519</v>
      </c>
      <c r="M7" s="12" t="s">
        <v>515</v>
      </c>
      <c r="O7" s="12" t="s">
        <v>516</v>
      </c>
      <c r="Q7" s="12" t="s">
        <v>520</v>
      </c>
    </row>
    <row r="8" spans="1:17" ht="22.5">
      <c r="A8" s="1" t="s">
        <v>201</v>
      </c>
      <c r="C8" s="3">
        <f>IFERROR(VLOOKUP(A8,'سود اوراق بهادار و سپرده بانکی'!A:S,9,0),0)</f>
        <v>88482648506</v>
      </c>
      <c r="E8" s="3">
        <v>-199536737687</v>
      </c>
      <c r="G8" s="3">
        <v>6274577575</v>
      </c>
      <c r="I8" s="3">
        <f>C8+E8+G8</f>
        <v>-104779511606</v>
      </c>
      <c r="K8" s="3">
        <v>436368742165</v>
      </c>
      <c r="M8" s="3">
        <v>-220992970262</v>
      </c>
      <c r="O8" s="3">
        <v>6183890459</v>
      </c>
      <c r="Q8" s="3">
        <v>221559662362</v>
      </c>
    </row>
    <row r="9" spans="1:17" ht="22.5">
      <c r="A9" s="1" t="s">
        <v>226</v>
      </c>
      <c r="C9" s="3">
        <f>IFERROR(VLOOKUP(A9,'سود اوراق بهادار و سپرده بانکی'!A:S,9,0),0)</f>
        <v>750673845</v>
      </c>
      <c r="E9" s="3">
        <v>0</v>
      </c>
      <c r="G9" s="3">
        <v>4322809676</v>
      </c>
      <c r="I9" s="3">
        <f t="shared" ref="I9:I72" si="0">C9+E9+G9</f>
        <v>5073483521</v>
      </c>
      <c r="K9" s="3">
        <v>13482992461</v>
      </c>
      <c r="M9" s="3">
        <v>0</v>
      </c>
      <c r="O9" s="3">
        <v>4561506926</v>
      </c>
      <c r="Q9" s="3">
        <v>18044499387</v>
      </c>
    </row>
    <row r="10" spans="1:17" ht="22.5">
      <c r="A10" s="1" t="s">
        <v>195</v>
      </c>
      <c r="C10" s="3">
        <f>IFERROR(VLOOKUP(A10,'سود اوراق بهادار و سپرده بانکی'!A:S,9,0),0)</f>
        <v>95246163013</v>
      </c>
      <c r="E10" s="3">
        <v>-364163405032</v>
      </c>
      <c r="G10" s="3">
        <v>26775655290</v>
      </c>
      <c r="I10" s="3">
        <f t="shared" si="0"/>
        <v>-242141586729</v>
      </c>
      <c r="K10" s="3">
        <v>709762169679</v>
      </c>
      <c r="M10" s="3">
        <v>325784189429</v>
      </c>
      <c r="O10" s="3">
        <v>26775655290</v>
      </c>
      <c r="Q10" s="3">
        <v>1062322014398</v>
      </c>
    </row>
    <row r="11" spans="1:17" ht="22.5">
      <c r="A11" s="1" t="s">
        <v>446</v>
      </c>
      <c r="C11" s="3">
        <f>IFERROR(VLOOKUP(A11,'سود اوراق بهادار و سپرده بانکی'!A:S,9,0),0)</f>
        <v>0</v>
      </c>
      <c r="E11" s="3">
        <v>0</v>
      </c>
      <c r="G11" s="3">
        <v>0</v>
      </c>
      <c r="I11" s="3">
        <f t="shared" si="0"/>
        <v>0</v>
      </c>
      <c r="K11" s="3">
        <v>730440000000</v>
      </c>
      <c r="M11" s="3">
        <v>0</v>
      </c>
      <c r="O11" s="3">
        <v>482716106588</v>
      </c>
      <c r="Q11" s="3">
        <v>1213156106588</v>
      </c>
    </row>
    <row r="12" spans="1:17" ht="22.5">
      <c r="A12" s="1" t="s">
        <v>444</v>
      </c>
      <c r="C12" s="3">
        <f>IFERROR(VLOOKUP(A12,'سود اوراق بهادار و سپرده بانکی'!A:S,9,0),0)</f>
        <v>0</v>
      </c>
      <c r="E12" s="3">
        <v>0</v>
      </c>
      <c r="G12" s="3">
        <v>0</v>
      </c>
      <c r="I12" s="3">
        <f t="shared" si="0"/>
        <v>0</v>
      </c>
      <c r="K12" s="3">
        <v>129588298170</v>
      </c>
      <c r="M12" s="3">
        <v>0</v>
      </c>
      <c r="O12" s="3">
        <v>42552192463</v>
      </c>
      <c r="Q12" s="3">
        <v>172140490633</v>
      </c>
    </row>
    <row r="13" spans="1:17" ht="22.5">
      <c r="A13" s="1" t="s">
        <v>500</v>
      </c>
      <c r="C13" s="3">
        <f>IFERROR(VLOOKUP(A13,'سود اوراق بهادار و سپرده بانکی'!A:S,9,0),0)</f>
        <v>0</v>
      </c>
      <c r="E13" s="3">
        <v>0</v>
      </c>
      <c r="G13" s="3">
        <v>0</v>
      </c>
      <c r="I13" s="3">
        <f t="shared" si="0"/>
        <v>0</v>
      </c>
      <c r="K13" s="3">
        <v>0</v>
      </c>
      <c r="M13" s="3">
        <v>0</v>
      </c>
      <c r="O13" s="3">
        <v>256650843603</v>
      </c>
      <c r="Q13" s="3">
        <v>256650843603</v>
      </c>
    </row>
    <row r="14" spans="1:17" ht="22.5">
      <c r="A14" s="1" t="s">
        <v>501</v>
      </c>
      <c r="C14" s="3">
        <f>IFERROR(VLOOKUP(A14,'سود اوراق بهادار و سپرده بانکی'!A:S,9,0),0)</f>
        <v>0</v>
      </c>
      <c r="E14" s="3">
        <v>0</v>
      </c>
      <c r="G14" s="3">
        <v>0</v>
      </c>
      <c r="I14" s="3">
        <f t="shared" si="0"/>
        <v>0</v>
      </c>
      <c r="K14" s="3">
        <v>0</v>
      </c>
      <c r="M14" s="3">
        <v>0</v>
      </c>
      <c r="O14" s="3">
        <v>56560321448</v>
      </c>
      <c r="Q14" s="3">
        <v>56560321448</v>
      </c>
    </row>
    <row r="15" spans="1:17" ht="22.5">
      <c r="A15" s="1" t="s">
        <v>442</v>
      </c>
      <c r="C15" s="3">
        <f>IFERROR(VLOOKUP(A15,'سود اوراق بهادار و سپرده بانکی'!A:S,9,0),0)</f>
        <v>0</v>
      </c>
      <c r="E15" s="3">
        <v>0</v>
      </c>
      <c r="G15" s="3">
        <v>0</v>
      </c>
      <c r="I15" s="3">
        <f t="shared" si="0"/>
        <v>0</v>
      </c>
      <c r="K15" s="3">
        <v>123125170149</v>
      </c>
      <c r="M15" s="3">
        <v>0</v>
      </c>
      <c r="O15" s="3">
        <v>104923994075</v>
      </c>
      <c r="Q15" s="3">
        <v>228049164224</v>
      </c>
    </row>
    <row r="16" spans="1:17" ht="22.5">
      <c r="A16" s="1" t="s">
        <v>502</v>
      </c>
      <c r="C16" s="3">
        <f>IFERROR(VLOOKUP(A16,'سود اوراق بهادار و سپرده بانکی'!A:S,9,0),0)</f>
        <v>0</v>
      </c>
      <c r="E16" s="3">
        <v>0</v>
      </c>
      <c r="G16" s="3">
        <v>0</v>
      </c>
      <c r="I16" s="3">
        <f t="shared" si="0"/>
        <v>0</v>
      </c>
      <c r="K16" s="3">
        <v>0</v>
      </c>
      <c r="M16" s="3">
        <v>0</v>
      </c>
      <c r="O16" s="3">
        <v>458928908705</v>
      </c>
      <c r="Q16" s="3">
        <v>458928908705</v>
      </c>
    </row>
    <row r="17" spans="1:17" ht="22.5">
      <c r="A17" s="1" t="s">
        <v>440</v>
      </c>
      <c r="C17" s="3">
        <f>IFERROR(VLOOKUP(A17,'سود اوراق بهادار و سپرده بانکی'!A:S,9,0),0)</f>
        <v>0</v>
      </c>
      <c r="E17" s="3">
        <v>0</v>
      </c>
      <c r="G17" s="3">
        <v>0</v>
      </c>
      <c r="I17" s="3">
        <f t="shared" si="0"/>
        <v>0</v>
      </c>
      <c r="K17" s="3">
        <v>112665566866</v>
      </c>
      <c r="M17" s="3">
        <v>0</v>
      </c>
      <c r="O17" s="3">
        <v>43417185546</v>
      </c>
      <c r="Q17" s="3">
        <v>156082752412</v>
      </c>
    </row>
    <row r="18" spans="1:17" ht="22.5">
      <c r="A18" s="1" t="s">
        <v>503</v>
      </c>
      <c r="C18" s="3">
        <f>IFERROR(VLOOKUP(A18,'سود اوراق بهادار و سپرده بانکی'!A:S,9,0),0)</f>
        <v>0</v>
      </c>
      <c r="E18" s="3">
        <v>0</v>
      </c>
      <c r="G18" s="3">
        <v>0</v>
      </c>
      <c r="I18" s="3">
        <f t="shared" si="0"/>
        <v>0</v>
      </c>
      <c r="K18" s="3">
        <v>0</v>
      </c>
      <c r="M18" s="3">
        <v>0</v>
      </c>
      <c r="O18" s="3">
        <v>170461733125</v>
      </c>
      <c r="Q18" s="3">
        <v>170461733125</v>
      </c>
    </row>
    <row r="19" spans="1:17" ht="22.5">
      <c r="A19" s="1" t="s">
        <v>504</v>
      </c>
      <c r="C19" s="3">
        <f>IFERROR(VLOOKUP(A19,'سود اوراق بهادار و سپرده بانکی'!A:S,9,0),0)</f>
        <v>0</v>
      </c>
      <c r="E19" s="3">
        <v>0</v>
      </c>
      <c r="G19" s="3">
        <v>0</v>
      </c>
      <c r="I19" s="3">
        <f t="shared" si="0"/>
        <v>0</v>
      </c>
      <c r="K19" s="3">
        <v>0</v>
      </c>
      <c r="M19" s="3">
        <v>0</v>
      </c>
      <c r="O19" s="3">
        <v>415078468026</v>
      </c>
      <c r="Q19" s="3">
        <v>415078468026</v>
      </c>
    </row>
    <row r="20" spans="1:17" ht="22.5">
      <c r="A20" s="1" t="s">
        <v>163</v>
      </c>
      <c r="C20" s="3">
        <f>IFERROR(VLOOKUP(A20,'سود اوراق بهادار و سپرده بانکی'!A:S,9,0),0)</f>
        <v>40570007129</v>
      </c>
      <c r="E20" s="3">
        <v>12324361173</v>
      </c>
      <c r="G20" s="3">
        <v>0</v>
      </c>
      <c r="I20" s="3">
        <f t="shared" si="0"/>
        <v>52894368302</v>
      </c>
      <c r="K20" s="3">
        <v>519527350276</v>
      </c>
      <c r="M20" s="3">
        <v>-55945958523</v>
      </c>
      <c r="O20" s="3">
        <v>209880086370</v>
      </c>
      <c r="Q20" s="3">
        <v>673461478123</v>
      </c>
    </row>
    <row r="21" spans="1:17" ht="22.5">
      <c r="A21" s="1" t="s">
        <v>438</v>
      </c>
      <c r="C21" s="3">
        <f>IFERROR(VLOOKUP(A21,'سود اوراق بهادار و سپرده بانکی'!A:S,9,0),0)</f>
        <v>0</v>
      </c>
      <c r="E21" s="3">
        <v>0</v>
      </c>
      <c r="G21" s="3">
        <v>0</v>
      </c>
      <c r="I21" s="3">
        <f t="shared" si="0"/>
        <v>0</v>
      </c>
      <c r="K21" s="3">
        <v>59639220112</v>
      </c>
      <c r="M21" s="3">
        <v>0</v>
      </c>
      <c r="O21" s="3">
        <v>162269672102</v>
      </c>
      <c r="Q21" s="3">
        <v>221908892214</v>
      </c>
    </row>
    <row r="22" spans="1:17" ht="22.5">
      <c r="A22" s="1" t="s">
        <v>505</v>
      </c>
      <c r="C22" s="3">
        <f>IFERROR(VLOOKUP(A22,'سود اوراق بهادار و سپرده بانکی'!A:S,9,0),0)</f>
        <v>0</v>
      </c>
      <c r="E22" s="3">
        <v>0</v>
      </c>
      <c r="G22" s="3">
        <v>0</v>
      </c>
      <c r="I22" s="3">
        <f t="shared" si="0"/>
        <v>0</v>
      </c>
      <c r="K22" s="3">
        <v>0</v>
      </c>
      <c r="M22" s="3">
        <v>0</v>
      </c>
      <c r="O22" s="3">
        <v>43998849510</v>
      </c>
      <c r="Q22" s="3">
        <v>43998849510</v>
      </c>
    </row>
    <row r="23" spans="1:17" ht="22.5">
      <c r="A23" s="1" t="s">
        <v>506</v>
      </c>
      <c r="C23" s="3">
        <f>IFERROR(VLOOKUP(A23,'سود اوراق بهادار و سپرده بانکی'!A:S,9,0),0)</f>
        <v>0</v>
      </c>
      <c r="E23" s="3">
        <v>0</v>
      </c>
      <c r="G23" s="3">
        <v>0</v>
      </c>
      <c r="I23" s="3">
        <f t="shared" si="0"/>
        <v>0</v>
      </c>
      <c r="K23" s="3">
        <v>0</v>
      </c>
      <c r="M23" s="3">
        <v>0</v>
      </c>
      <c r="O23" s="3">
        <v>986375624178</v>
      </c>
      <c r="Q23" s="3">
        <v>986375624178</v>
      </c>
    </row>
    <row r="24" spans="1:17" ht="22.5">
      <c r="A24" s="1" t="s">
        <v>60</v>
      </c>
      <c r="C24" s="3">
        <f>IFERROR(VLOOKUP(A24,'سود اوراق بهادار و سپرده بانکی'!A:S,9,0),0)</f>
        <v>0</v>
      </c>
      <c r="E24" s="3">
        <v>97405798605</v>
      </c>
      <c r="G24" s="3">
        <v>0</v>
      </c>
      <c r="I24" s="3">
        <f t="shared" si="0"/>
        <v>97405798605</v>
      </c>
      <c r="K24" s="3">
        <v>0</v>
      </c>
      <c r="M24" s="3">
        <v>257637977820</v>
      </c>
      <c r="O24" s="3">
        <v>-3682329827</v>
      </c>
      <c r="Q24" s="3">
        <v>253955647993</v>
      </c>
    </row>
    <row r="25" spans="1:17" ht="22.5">
      <c r="A25" s="1" t="s">
        <v>507</v>
      </c>
      <c r="C25" s="3">
        <f>IFERROR(VLOOKUP(A25,'سود اوراق بهادار و سپرده بانکی'!A:S,9,0),0)</f>
        <v>0</v>
      </c>
      <c r="E25" s="3">
        <v>0</v>
      </c>
      <c r="G25" s="3">
        <v>0</v>
      </c>
      <c r="I25" s="3">
        <f t="shared" si="0"/>
        <v>0</v>
      </c>
      <c r="K25" s="3">
        <v>0</v>
      </c>
      <c r="M25" s="3">
        <v>0</v>
      </c>
      <c r="O25" s="3">
        <v>4401262750</v>
      </c>
      <c r="Q25" s="3">
        <v>4401262750</v>
      </c>
    </row>
    <row r="26" spans="1:17" ht="22.5">
      <c r="A26" s="1" t="s">
        <v>68</v>
      </c>
      <c r="C26" s="3">
        <f>IFERROR(VLOOKUP(A26,'سود اوراق بهادار و سپرده بانکی'!A:S,9,0),0)</f>
        <v>0</v>
      </c>
      <c r="E26" s="3">
        <v>119409315536</v>
      </c>
      <c r="G26" s="3">
        <v>0</v>
      </c>
      <c r="I26" s="3">
        <f t="shared" si="0"/>
        <v>119409315536</v>
      </c>
      <c r="K26" s="3">
        <v>0</v>
      </c>
      <c r="M26" s="3">
        <v>56437570512</v>
      </c>
      <c r="O26" s="3">
        <v>-3904250</v>
      </c>
      <c r="Q26" s="3">
        <v>56433666262</v>
      </c>
    </row>
    <row r="27" spans="1:17" ht="22.5">
      <c r="A27" s="1" t="s">
        <v>466</v>
      </c>
      <c r="C27" s="3">
        <f>IFERROR(VLOOKUP(A27,'سود اوراق بهادار و سپرده بانکی'!A:S,9,0),0)</f>
        <v>0</v>
      </c>
      <c r="E27" s="3">
        <v>0</v>
      </c>
      <c r="G27" s="3">
        <v>0</v>
      </c>
      <c r="I27" s="3">
        <f t="shared" si="0"/>
        <v>0</v>
      </c>
      <c r="K27" s="3">
        <v>217565099103</v>
      </c>
      <c r="M27" s="3">
        <v>0</v>
      </c>
      <c r="O27" s="3">
        <v>72270443220</v>
      </c>
      <c r="Q27" s="3">
        <v>289835542323</v>
      </c>
    </row>
    <row r="28" spans="1:17" ht="22.5">
      <c r="A28" s="1" t="s">
        <v>464</v>
      </c>
      <c r="C28" s="3">
        <f>IFERROR(VLOOKUP(A28,'سود اوراق بهادار و سپرده بانکی'!A:S,9,0),0)</f>
        <v>0</v>
      </c>
      <c r="E28" s="3">
        <v>0</v>
      </c>
      <c r="G28" s="3">
        <v>0</v>
      </c>
      <c r="I28" s="3">
        <f t="shared" si="0"/>
        <v>0</v>
      </c>
      <c r="K28" s="3">
        <v>110964935767</v>
      </c>
      <c r="M28" s="3">
        <v>0</v>
      </c>
      <c r="O28" s="3">
        <v>15982690790</v>
      </c>
      <c r="Q28" s="3">
        <v>126947626557</v>
      </c>
    </row>
    <row r="29" spans="1:17" ht="22.5">
      <c r="A29" s="1" t="s">
        <v>508</v>
      </c>
      <c r="C29" s="3">
        <f>IFERROR(VLOOKUP(A29,'سود اوراق بهادار و سپرده بانکی'!A:S,9,0),0)</f>
        <v>0</v>
      </c>
      <c r="E29" s="3">
        <v>0</v>
      </c>
      <c r="G29" s="3">
        <v>0</v>
      </c>
      <c r="I29" s="3">
        <f t="shared" si="0"/>
        <v>0</v>
      </c>
      <c r="K29" s="3">
        <v>0</v>
      </c>
      <c r="M29" s="3">
        <v>0</v>
      </c>
      <c r="O29" s="3">
        <v>18263618629</v>
      </c>
      <c r="Q29" s="3">
        <v>18263618629</v>
      </c>
    </row>
    <row r="30" spans="1:17" ht="22.5">
      <c r="A30" s="1" t="s">
        <v>509</v>
      </c>
      <c r="C30" s="3">
        <f>IFERROR(VLOOKUP(A30,'سود اوراق بهادار و سپرده بانکی'!A:S,9,0),0)</f>
        <v>0</v>
      </c>
      <c r="E30" s="3">
        <v>0</v>
      </c>
      <c r="G30" s="3">
        <v>0</v>
      </c>
      <c r="I30" s="3">
        <f t="shared" si="0"/>
        <v>0</v>
      </c>
      <c r="K30" s="3">
        <v>0</v>
      </c>
      <c r="M30" s="3">
        <v>0</v>
      </c>
      <c r="O30" s="3">
        <v>5586030169</v>
      </c>
      <c r="Q30" s="3">
        <v>5586030169</v>
      </c>
    </row>
    <row r="31" spans="1:17" ht="22.5">
      <c r="A31" s="1" t="s">
        <v>463</v>
      </c>
      <c r="C31" s="3">
        <f>IFERROR(VLOOKUP(A31,'سود اوراق بهادار و سپرده بانکی'!A:S,9,0),0)</f>
        <v>0</v>
      </c>
      <c r="E31" s="3">
        <v>0</v>
      </c>
      <c r="G31" s="3">
        <v>0</v>
      </c>
      <c r="I31" s="3">
        <f t="shared" si="0"/>
        <v>0</v>
      </c>
      <c r="K31" s="3">
        <v>229272329420</v>
      </c>
      <c r="M31" s="3">
        <v>0</v>
      </c>
      <c r="O31" s="3">
        <v>78978986924</v>
      </c>
      <c r="Q31" s="3">
        <v>308251316344</v>
      </c>
    </row>
    <row r="32" spans="1:17" ht="22.5">
      <c r="A32" s="1" t="s">
        <v>462</v>
      </c>
      <c r="C32" s="3">
        <f>IFERROR(VLOOKUP(A32,'سود اوراق بهادار و سپرده بانکی'!A:S,9,0),0)</f>
        <v>0</v>
      </c>
      <c r="E32" s="3">
        <v>0</v>
      </c>
      <c r="G32" s="3">
        <v>0</v>
      </c>
      <c r="I32" s="3">
        <f t="shared" si="0"/>
        <v>0</v>
      </c>
      <c r="K32" s="3">
        <v>185102520603</v>
      </c>
      <c r="M32" s="3">
        <v>0</v>
      </c>
      <c r="O32" s="3">
        <v>429125196290</v>
      </c>
      <c r="Q32" s="3">
        <v>614227716893</v>
      </c>
    </row>
    <row r="33" spans="1:17" ht="22.5">
      <c r="A33" s="1" t="s">
        <v>461</v>
      </c>
      <c r="C33" s="3">
        <f>IFERROR(VLOOKUP(A33,'سود اوراق بهادار و سپرده بانکی'!A:S,9,0),0)</f>
        <v>0</v>
      </c>
      <c r="E33" s="3">
        <v>0</v>
      </c>
      <c r="G33" s="3">
        <v>0</v>
      </c>
      <c r="I33" s="3">
        <f t="shared" si="0"/>
        <v>0</v>
      </c>
      <c r="K33" s="3">
        <v>293577386691</v>
      </c>
      <c r="M33" s="3">
        <v>0</v>
      </c>
      <c r="O33" s="3">
        <v>484664254865</v>
      </c>
      <c r="Q33" s="3">
        <v>778241641556</v>
      </c>
    </row>
    <row r="34" spans="1:17" ht="22.5">
      <c r="A34" s="1" t="s">
        <v>459</v>
      </c>
      <c r="C34" s="3">
        <f>IFERROR(VLOOKUP(A34,'سود اوراق بهادار و سپرده بانکی'!A:S,9,0),0)</f>
        <v>0</v>
      </c>
      <c r="E34" s="3">
        <v>0</v>
      </c>
      <c r="G34" s="3">
        <v>0</v>
      </c>
      <c r="I34" s="3">
        <f t="shared" si="0"/>
        <v>0</v>
      </c>
      <c r="K34" s="3">
        <v>37919768878</v>
      </c>
      <c r="M34" s="3">
        <v>0</v>
      </c>
      <c r="O34" s="3">
        <v>86764821384</v>
      </c>
      <c r="Q34" s="3">
        <v>124684590262</v>
      </c>
    </row>
    <row r="35" spans="1:17" ht="22.5">
      <c r="A35" s="1" t="s">
        <v>458</v>
      </c>
      <c r="C35" s="3">
        <f>IFERROR(VLOOKUP(A35,'سود اوراق بهادار و سپرده بانکی'!A:S,9,0),0)</f>
        <v>0</v>
      </c>
      <c r="E35" s="3">
        <v>0</v>
      </c>
      <c r="G35" s="3">
        <v>0</v>
      </c>
      <c r="I35" s="3">
        <f t="shared" si="0"/>
        <v>0</v>
      </c>
      <c r="K35" s="3">
        <v>285984814631</v>
      </c>
      <c r="M35" s="3">
        <v>0</v>
      </c>
      <c r="O35" s="3">
        <v>56293610253</v>
      </c>
      <c r="Q35" s="3">
        <v>342278424884</v>
      </c>
    </row>
    <row r="36" spans="1:17" ht="22.5">
      <c r="A36" s="1" t="s">
        <v>510</v>
      </c>
      <c r="C36" s="3">
        <f>IFERROR(VLOOKUP(A36,'سود اوراق بهادار و سپرده بانکی'!A:S,9,0),0)</f>
        <v>0</v>
      </c>
      <c r="E36" s="3">
        <v>0</v>
      </c>
      <c r="G36" s="3">
        <v>0</v>
      </c>
      <c r="I36" s="3">
        <f t="shared" si="0"/>
        <v>0</v>
      </c>
      <c r="K36" s="3">
        <v>0</v>
      </c>
      <c r="M36" s="3">
        <v>0</v>
      </c>
      <c r="O36" s="3">
        <v>11285662268</v>
      </c>
      <c r="Q36" s="3">
        <v>11285662268</v>
      </c>
    </row>
    <row r="37" spans="1:17" ht="22.5">
      <c r="A37" s="1" t="s">
        <v>511</v>
      </c>
      <c r="C37" s="3">
        <f>IFERROR(VLOOKUP(A37,'سود اوراق بهادار و سپرده بانکی'!A:S,9,0),0)</f>
        <v>0</v>
      </c>
      <c r="E37" s="3">
        <v>0</v>
      </c>
      <c r="G37" s="3">
        <v>0</v>
      </c>
      <c r="I37" s="3">
        <f t="shared" si="0"/>
        <v>0</v>
      </c>
      <c r="K37" s="3">
        <v>0</v>
      </c>
      <c r="M37" s="3">
        <v>0</v>
      </c>
      <c r="O37" s="3">
        <v>173544053963</v>
      </c>
      <c r="Q37" s="3">
        <v>173544053963</v>
      </c>
    </row>
    <row r="38" spans="1:17" ht="22.5">
      <c r="A38" s="1" t="s">
        <v>182</v>
      </c>
      <c r="C38" s="3">
        <f>IFERROR(VLOOKUP(A38,'سود اوراق بهادار و سپرده بانکی'!A:S,9,0),0)</f>
        <v>68258877628</v>
      </c>
      <c r="E38" s="3">
        <v>27654997571</v>
      </c>
      <c r="G38" s="3">
        <v>0</v>
      </c>
      <c r="I38" s="3">
        <f t="shared" si="0"/>
        <v>95913875199</v>
      </c>
      <c r="K38" s="3">
        <v>798409105642</v>
      </c>
      <c r="M38" s="3">
        <v>112088864424</v>
      </c>
      <c r="O38" s="3">
        <v>-36395057612</v>
      </c>
      <c r="Q38" s="3">
        <v>874102912454</v>
      </c>
    </row>
    <row r="39" spans="1:17" ht="22.5">
      <c r="A39" s="1" t="s">
        <v>512</v>
      </c>
      <c r="C39" s="3">
        <f>IFERROR(VLOOKUP(A39,'سود اوراق بهادار و سپرده بانکی'!A:S,9,0),0)</f>
        <v>0</v>
      </c>
      <c r="E39" s="3">
        <v>0</v>
      </c>
      <c r="G39" s="3">
        <v>0</v>
      </c>
      <c r="I39" s="3">
        <f t="shared" si="0"/>
        <v>0</v>
      </c>
      <c r="K39" s="3">
        <v>0</v>
      </c>
      <c r="M39" s="3">
        <v>0</v>
      </c>
      <c r="O39" s="3">
        <v>543350701472</v>
      </c>
      <c r="Q39" s="3">
        <v>543350701472</v>
      </c>
    </row>
    <row r="40" spans="1:17" ht="22.5">
      <c r="A40" s="1" t="s">
        <v>456</v>
      </c>
      <c r="C40" s="3">
        <f>IFERROR(VLOOKUP(A40,'سود اوراق بهادار و سپرده بانکی'!A:S,9,0),0)</f>
        <v>0</v>
      </c>
      <c r="E40" s="3">
        <v>0</v>
      </c>
      <c r="G40" s="3">
        <v>0</v>
      </c>
      <c r="I40" s="3">
        <f t="shared" si="0"/>
        <v>0</v>
      </c>
      <c r="K40" s="3">
        <v>29782466021</v>
      </c>
      <c r="M40" s="3">
        <v>0</v>
      </c>
      <c r="O40" s="3">
        <v>33237509987</v>
      </c>
      <c r="Q40" s="3">
        <v>63019976008</v>
      </c>
    </row>
    <row r="41" spans="1:17" ht="22.5">
      <c r="A41" s="1" t="s">
        <v>112</v>
      </c>
      <c r="C41" s="3">
        <f>IFERROR(VLOOKUP(A41,'سود اوراق بهادار و سپرده بانکی'!A:S,9,0),0)</f>
        <v>0</v>
      </c>
      <c r="E41" s="3">
        <v>4451093773</v>
      </c>
      <c r="G41" s="3">
        <v>0</v>
      </c>
      <c r="I41" s="3">
        <f t="shared" si="0"/>
        <v>4451093773</v>
      </c>
      <c r="K41" s="3">
        <v>0</v>
      </c>
      <c r="M41" s="3">
        <v>21100386208</v>
      </c>
      <c r="O41" s="3">
        <v>51841761385</v>
      </c>
      <c r="Q41" s="3">
        <v>72942147593</v>
      </c>
    </row>
    <row r="42" spans="1:17" ht="22.5">
      <c r="A42" s="1" t="s">
        <v>454</v>
      </c>
      <c r="C42" s="3">
        <f>IFERROR(VLOOKUP(A42,'سود اوراق بهادار و سپرده بانکی'!A:S,9,0),0)</f>
        <v>0</v>
      </c>
      <c r="E42" s="3">
        <v>0</v>
      </c>
      <c r="G42" s="3">
        <v>0</v>
      </c>
      <c r="I42" s="3">
        <f t="shared" si="0"/>
        <v>0</v>
      </c>
      <c r="K42" s="3">
        <v>22418136987</v>
      </c>
      <c r="M42" s="3">
        <v>0</v>
      </c>
      <c r="O42" s="3">
        <v>3183064828</v>
      </c>
      <c r="Q42" s="3">
        <v>25601201815</v>
      </c>
    </row>
    <row r="43" spans="1:17" ht="22.5">
      <c r="A43" s="1" t="s">
        <v>513</v>
      </c>
      <c r="C43" s="3">
        <f>IFERROR(VLOOKUP(A43,'سود اوراق بهادار و سپرده بانکی'!A:S,9,0),0)</f>
        <v>0</v>
      </c>
      <c r="E43" s="3">
        <v>0</v>
      </c>
      <c r="G43" s="3">
        <v>0</v>
      </c>
      <c r="I43" s="3">
        <f t="shared" si="0"/>
        <v>0</v>
      </c>
      <c r="K43" s="3">
        <v>0</v>
      </c>
      <c r="M43" s="3">
        <v>0</v>
      </c>
      <c r="O43" s="3">
        <v>13490018082</v>
      </c>
      <c r="Q43" s="3">
        <v>13490018082</v>
      </c>
    </row>
    <row r="44" spans="1:17" ht="22.5">
      <c r="A44" s="1" t="s">
        <v>160</v>
      </c>
      <c r="C44" s="3">
        <f>IFERROR(VLOOKUP(A44,'سود اوراق بهادار و سپرده بانکی'!A:S,9,0),0)</f>
        <v>70537870077</v>
      </c>
      <c r="E44" s="3">
        <v>25363017284</v>
      </c>
      <c r="G44" s="3">
        <v>0</v>
      </c>
      <c r="I44" s="3">
        <f t="shared" si="0"/>
        <v>95900887361</v>
      </c>
      <c r="K44" s="3">
        <v>507427456170</v>
      </c>
      <c r="M44" s="3">
        <v>40329028460</v>
      </c>
      <c r="O44" s="3">
        <v>132813741923</v>
      </c>
      <c r="Q44" s="3">
        <v>680570226553</v>
      </c>
    </row>
    <row r="45" spans="1:17" ht="22.5">
      <c r="A45" s="1" t="s">
        <v>452</v>
      </c>
      <c r="C45" s="3">
        <f>IFERROR(VLOOKUP(A45,'سود اوراق بهادار و سپرده بانکی'!A:S,9,0),0)</f>
        <v>0</v>
      </c>
      <c r="E45" s="3">
        <v>0</v>
      </c>
      <c r="G45" s="3">
        <v>0</v>
      </c>
      <c r="I45" s="3">
        <f t="shared" si="0"/>
        <v>0</v>
      </c>
      <c r="K45" s="3">
        <v>264113827095</v>
      </c>
      <c r="M45" s="3">
        <v>0</v>
      </c>
      <c r="O45" s="3">
        <v>429287494165</v>
      </c>
      <c r="Q45" s="3">
        <v>693401321260</v>
      </c>
    </row>
    <row r="46" spans="1:17" ht="22.5">
      <c r="A46" s="1" t="s">
        <v>451</v>
      </c>
      <c r="C46" s="3">
        <f>IFERROR(VLOOKUP(A46,'سود اوراق بهادار و سپرده بانکی'!A:S,9,0),0)</f>
        <v>0</v>
      </c>
      <c r="E46" s="3">
        <v>0</v>
      </c>
      <c r="G46" s="3">
        <v>0</v>
      </c>
      <c r="I46" s="3">
        <f t="shared" si="0"/>
        <v>0</v>
      </c>
      <c r="K46" s="3">
        <v>8680264275</v>
      </c>
      <c r="M46" s="3">
        <v>0</v>
      </c>
      <c r="O46" s="3">
        <v>1964973421</v>
      </c>
      <c r="Q46" s="3">
        <v>10645237696</v>
      </c>
    </row>
    <row r="47" spans="1:17" ht="22.5">
      <c r="A47" s="1" t="s">
        <v>177</v>
      </c>
      <c r="C47" s="3">
        <f>IFERROR(VLOOKUP(A47,'سود اوراق بهادار و سپرده بانکی'!A:S,9,0),0)</f>
        <v>38847382369</v>
      </c>
      <c r="E47" s="3">
        <v>11624549532</v>
      </c>
      <c r="G47" s="3">
        <v>0</v>
      </c>
      <c r="I47" s="3">
        <f t="shared" si="0"/>
        <v>50471931901</v>
      </c>
      <c r="K47" s="3">
        <v>604885089178</v>
      </c>
      <c r="M47" s="3">
        <v>-145330416534</v>
      </c>
      <c r="O47" s="3">
        <v>68331773983</v>
      </c>
      <c r="Q47" s="3">
        <v>527886446627</v>
      </c>
    </row>
    <row r="48" spans="1:17" ht="22.5">
      <c r="A48" s="1" t="s">
        <v>449</v>
      </c>
      <c r="C48" s="3">
        <f>IFERROR(VLOOKUP(A48,'سود اوراق بهادار و سپرده بانکی'!A:S,9,0),0)</f>
        <v>0</v>
      </c>
      <c r="E48" s="3">
        <v>0</v>
      </c>
      <c r="G48" s="3">
        <v>0</v>
      </c>
      <c r="I48" s="3">
        <f t="shared" si="0"/>
        <v>0</v>
      </c>
      <c r="K48" s="3">
        <v>226938915109</v>
      </c>
      <c r="M48" s="3">
        <v>0</v>
      </c>
      <c r="O48" s="3">
        <v>108336618483</v>
      </c>
      <c r="Q48" s="3">
        <v>335275533592</v>
      </c>
    </row>
    <row r="49" spans="1:17" ht="22.5">
      <c r="A49" s="1" t="s">
        <v>448</v>
      </c>
      <c r="C49" s="3">
        <f>IFERROR(VLOOKUP(A49,'سود اوراق بهادار و سپرده بانکی'!A:S,9,0),0)</f>
        <v>0</v>
      </c>
      <c r="E49" s="3">
        <v>0</v>
      </c>
      <c r="G49" s="3">
        <v>0</v>
      </c>
      <c r="I49" s="3">
        <f t="shared" si="0"/>
        <v>0</v>
      </c>
      <c r="K49" s="3">
        <v>418139066218</v>
      </c>
      <c r="M49" s="3">
        <v>0</v>
      </c>
      <c r="O49" s="3">
        <v>164443207587</v>
      </c>
      <c r="Q49" s="3">
        <v>582582273805</v>
      </c>
    </row>
    <row r="50" spans="1:17" ht="22.5">
      <c r="A50" s="1" t="s">
        <v>186</v>
      </c>
      <c r="C50" s="3">
        <f>IFERROR(VLOOKUP(A50,'سود اوراق بهادار و سپرده بانکی'!A:S,9,0),0)</f>
        <v>38093978423</v>
      </c>
      <c r="E50" s="3">
        <v>7754553375</v>
      </c>
      <c r="G50" s="3">
        <v>0</v>
      </c>
      <c r="I50" s="3">
        <f t="shared" si="0"/>
        <v>45848531798</v>
      </c>
      <c r="K50" s="3">
        <v>166760546916</v>
      </c>
      <c r="M50" s="3">
        <v>-44658471489</v>
      </c>
      <c r="O50" s="3">
        <v>0</v>
      </c>
      <c r="Q50" s="3">
        <v>122102075427</v>
      </c>
    </row>
    <row r="51" spans="1:17" ht="22.5">
      <c r="A51" s="1" t="s">
        <v>192</v>
      </c>
      <c r="C51" s="3">
        <f>IFERROR(VLOOKUP(A51,'سود اوراق بهادار و سپرده بانکی'!A:S,9,0),0)</f>
        <v>39202349997</v>
      </c>
      <c r="E51" s="3">
        <v>4907255281</v>
      </c>
      <c r="G51" s="3">
        <v>0</v>
      </c>
      <c r="I51" s="3">
        <f t="shared" si="0"/>
        <v>44109605278</v>
      </c>
      <c r="K51" s="3">
        <v>237528491280</v>
      </c>
      <c r="M51" s="3">
        <v>-317421372199</v>
      </c>
      <c r="O51" s="3">
        <v>0</v>
      </c>
      <c r="Q51" s="3">
        <v>-79892880919</v>
      </c>
    </row>
    <row r="52" spans="1:17" ht="22.5">
      <c r="A52" s="1" t="s">
        <v>172</v>
      </c>
      <c r="C52" s="3">
        <f>IFERROR(VLOOKUP(A52,'سود اوراق بهادار و سپرده بانکی'!A:S,9,0),0)</f>
        <v>28498925857</v>
      </c>
      <c r="E52" s="3">
        <v>7924148335</v>
      </c>
      <c r="G52" s="3">
        <v>0</v>
      </c>
      <c r="I52" s="3">
        <f t="shared" si="0"/>
        <v>36423074192</v>
      </c>
      <c r="K52" s="3">
        <v>281023764220</v>
      </c>
      <c r="M52" s="3">
        <v>-41790705211</v>
      </c>
      <c r="O52" s="3">
        <v>0</v>
      </c>
      <c r="Q52" s="3">
        <v>239233059009</v>
      </c>
    </row>
    <row r="53" spans="1:17" ht="22.5">
      <c r="A53" s="1" t="s">
        <v>214</v>
      </c>
      <c r="C53" s="3">
        <f>IFERROR(VLOOKUP(A53,'سود اوراق بهادار و سپرده بانکی'!A:S,9,0),0)</f>
        <v>42658008469</v>
      </c>
      <c r="E53" s="3">
        <v>-57198543469</v>
      </c>
      <c r="G53" s="3">
        <v>0</v>
      </c>
      <c r="I53" s="3">
        <f t="shared" si="0"/>
        <v>-14540535000</v>
      </c>
      <c r="K53" s="3">
        <v>277627834656</v>
      </c>
      <c r="M53" s="3">
        <v>-237787037746</v>
      </c>
      <c r="O53" s="3">
        <v>0</v>
      </c>
      <c r="Q53" s="3">
        <v>39840796910</v>
      </c>
    </row>
    <row r="54" spans="1:17" ht="22.5">
      <c r="A54" s="1" t="s">
        <v>166</v>
      </c>
      <c r="C54" s="3">
        <f>IFERROR(VLOOKUP(A54,'سود اوراق بهادار و سپرده بانکی'!A:S,9,0),0)</f>
        <v>16337679896</v>
      </c>
      <c r="E54" s="3">
        <v>0</v>
      </c>
      <c r="G54" s="3">
        <v>0</v>
      </c>
      <c r="I54" s="3">
        <f t="shared" si="0"/>
        <v>16337679896</v>
      </c>
      <c r="K54" s="3">
        <v>162841572549</v>
      </c>
      <c r="M54" s="3">
        <v>-7650666603</v>
      </c>
      <c r="O54" s="3">
        <v>0</v>
      </c>
      <c r="Q54" s="3">
        <v>155190905946</v>
      </c>
    </row>
    <row r="55" spans="1:17" ht="22.5">
      <c r="A55" s="1" t="s">
        <v>149</v>
      </c>
      <c r="C55" s="3">
        <f>IFERROR(VLOOKUP(A55,'سود اوراق بهادار و سپرده بانکی'!A:S,9,0),0)</f>
        <v>64958768230</v>
      </c>
      <c r="E55" s="3">
        <v>17701364494</v>
      </c>
      <c r="G55" s="3">
        <v>0</v>
      </c>
      <c r="I55" s="3">
        <f t="shared" si="0"/>
        <v>82660132724</v>
      </c>
      <c r="K55" s="3">
        <v>461096193037</v>
      </c>
      <c r="M55" s="3">
        <v>115835398383</v>
      </c>
      <c r="O55" s="3">
        <v>0</v>
      </c>
      <c r="Q55" s="3">
        <v>576931591420</v>
      </c>
    </row>
    <row r="56" spans="1:17" ht="22.5">
      <c r="A56" s="1" t="s">
        <v>232</v>
      </c>
      <c r="C56" s="3">
        <f>IFERROR(VLOOKUP(A56,'سود اوراق بهادار و سپرده بانکی'!A:S,9,0),0)</f>
        <v>48397316780</v>
      </c>
      <c r="E56" s="3">
        <v>3199576011</v>
      </c>
      <c r="G56" s="3">
        <v>0</v>
      </c>
      <c r="I56" s="3">
        <f t="shared" si="0"/>
        <v>51596892791</v>
      </c>
      <c r="K56" s="3">
        <v>372755358414</v>
      </c>
      <c r="M56" s="3">
        <v>22982954561</v>
      </c>
      <c r="O56" s="3">
        <v>0</v>
      </c>
      <c r="Q56" s="3">
        <v>395738312975</v>
      </c>
    </row>
    <row r="57" spans="1:17" ht="22.5">
      <c r="A57" s="1" t="s">
        <v>211</v>
      </c>
      <c r="C57" s="3">
        <f>IFERROR(VLOOKUP(A57,'سود اوراق بهادار و سپرده بانکی'!A:S,9,0),0)</f>
        <v>168875523420</v>
      </c>
      <c r="E57" s="3">
        <v>-519071482016</v>
      </c>
      <c r="G57" s="3">
        <v>0</v>
      </c>
      <c r="I57" s="3">
        <f t="shared" si="0"/>
        <v>-350195958596</v>
      </c>
      <c r="K57" s="3">
        <v>1281628593556</v>
      </c>
      <c r="M57" s="3">
        <v>-640791124898</v>
      </c>
      <c r="O57" s="3">
        <v>0</v>
      </c>
      <c r="Q57" s="3">
        <v>640837468658</v>
      </c>
    </row>
    <row r="58" spans="1:17" ht="22.5">
      <c r="A58" s="1" t="s">
        <v>189</v>
      </c>
      <c r="C58" s="3">
        <f>IFERROR(VLOOKUP(A58,'سود اوراق بهادار و سپرده بانکی'!A:S,9,0),0)</f>
        <v>28079347304</v>
      </c>
      <c r="E58" s="3">
        <v>2128699190</v>
      </c>
      <c r="G58" s="3">
        <v>0</v>
      </c>
      <c r="I58" s="3">
        <f t="shared" si="0"/>
        <v>30208046494</v>
      </c>
      <c r="K58" s="3">
        <v>196887070659</v>
      </c>
      <c r="M58" s="3">
        <v>11486459078</v>
      </c>
      <c r="O58" s="3">
        <v>0</v>
      </c>
      <c r="Q58" s="3">
        <v>208373529737</v>
      </c>
    </row>
    <row r="59" spans="1:17" ht="22.5">
      <c r="A59" s="1" t="s">
        <v>209</v>
      </c>
      <c r="C59" s="3">
        <f>IFERROR(VLOOKUP(A59,'سود اوراق بهادار و سپرده بانکی'!A:S,9,0),0)</f>
        <v>253969720799</v>
      </c>
      <c r="E59" s="3">
        <v>-138295069152</v>
      </c>
      <c r="G59" s="3">
        <v>0</v>
      </c>
      <c r="I59" s="3">
        <f t="shared" si="0"/>
        <v>115674651647</v>
      </c>
      <c r="K59" s="3">
        <v>1895692145613</v>
      </c>
      <c r="M59" s="3">
        <v>-529239488179</v>
      </c>
      <c r="O59" s="3">
        <v>0</v>
      </c>
      <c r="Q59" s="3">
        <v>1366452657434</v>
      </c>
    </row>
    <row r="60" spans="1:17" ht="22.5">
      <c r="A60" s="1" t="s">
        <v>206</v>
      </c>
      <c r="C60" s="3">
        <f>IFERROR(VLOOKUP(A60,'سود اوراق بهادار و سپرده بانکی'!A:S,9,0),0)</f>
        <v>453090915281</v>
      </c>
      <c r="E60" s="3">
        <v>-690211655221</v>
      </c>
      <c r="G60" s="3">
        <v>0</v>
      </c>
      <c r="I60" s="3">
        <f t="shared" si="0"/>
        <v>-237120739940</v>
      </c>
      <c r="K60" s="3">
        <v>2772808969997</v>
      </c>
      <c r="M60" s="3">
        <v>-1600724815238</v>
      </c>
      <c r="O60" s="3">
        <v>0</v>
      </c>
      <c r="Q60" s="3">
        <v>1172084154759</v>
      </c>
    </row>
    <row r="61" spans="1:17" ht="22.5">
      <c r="A61" s="1" t="s">
        <v>169</v>
      </c>
      <c r="C61" s="3">
        <f>IFERROR(VLOOKUP(A61,'سود اوراق بهادار و سپرده بانکی'!A:S,9,0),0)</f>
        <v>90669560050</v>
      </c>
      <c r="E61" s="3">
        <v>-39329169125</v>
      </c>
      <c r="G61" s="3">
        <v>0</v>
      </c>
      <c r="I61" s="3">
        <f t="shared" si="0"/>
        <v>51340390925</v>
      </c>
      <c r="K61" s="3">
        <v>668933451674</v>
      </c>
      <c r="M61" s="3">
        <v>266901691135</v>
      </c>
      <c r="O61" s="3">
        <v>0</v>
      </c>
      <c r="Q61" s="3">
        <v>935835142809</v>
      </c>
    </row>
    <row r="62" spans="1:17" ht="22.5">
      <c r="A62" s="1" t="s">
        <v>204</v>
      </c>
      <c r="C62" s="3">
        <f>IFERROR(VLOOKUP(A62,'سود اوراق بهادار و سپرده بانکی'!A:S,9,0),0)</f>
        <v>42114080737</v>
      </c>
      <c r="E62" s="3">
        <v>7805877510</v>
      </c>
      <c r="G62" s="3">
        <v>0</v>
      </c>
      <c r="I62" s="3">
        <f t="shared" si="0"/>
        <v>49919958247</v>
      </c>
      <c r="K62" s="3">
        <v>329082913820</v>
      </c>
      <c r="M62" s="3">
        <v>-95810392118</v>
      </c>
      <c r="O62" s="3">
        <v>0</v>
      </c>
      <c r="Q62" s="3">
        <v>233272521702</v>
      </c>
    </row>
    <row r="63" spans="1:17" ht="22.5">
      <c r="A63" s="1" t="s">
        <v>180</v>
      </c>
      <c r="C63" s="3">
        <f>IFERROR(VLOOKUP(A63,'سود اوراق بهادار و سپرده بانکی'!A:S,9,0),0)</f>
        <v>38395691754</v>
      </c>
      <c r="E63" s="3">
        <v>13669257692</v>
      </c>
      <c r="G63" s="3">
        <v>0</v>
      </c>
      <c r="I63" s="3">
        <f t="shared" si="0"/>
        <v>52064949446</v>
      </c>
      <c r="K63" s="3">
        <v>323279693062</v>
      </c>
      <c r="M63" s="3">
        <v>13097007107</v>
      </c>
      <c r="O63" s="3">
        <v>0</v>
      </c>
      <c r="Q63" s="3">
        <v>336376700169</v>
      </c>
    </row>
    <row r="64" spans="1:17" ht="22.5">
      <c r="A64" s="1" t="s">
        <v>198</v>
      </c>
      <c r="C64" s="3">
        <f>IFERROR(VLOOKUP(A64,'سود اوراق بهادار و سپرده بانکی'!A:S,9,0),0)</f>
        <v>3001693897</v>
      </c>
      <c r="E64" s="3">
        <v>-2753534696</v>
      </c>
      <c r="G64" s="3">
        <v>0</v>
      </c>
      <c r="I64" s="3">
        <f t="shared" si="0"/>
        <v>248159201</v>
      </c>
      <c r="K64" s="3">
        <v>23232472598</v>
      </c>
      <c r="M64" s="3">
        <v>1944876533</v>
      </c>
      <c r="O64" s="3">
        <v>0</v>
      </c>
      <c r="Q64" s="3">
        <v>25177349131</v>
      </c>
    </row>
    <row r="65" spans="1:17" ht="22.5">
      <c r="A65" s="1" t="s">
        <v>139</v>
      </c>
      <c r="C65" s="3">
        <f>IFERROR(VLOOKUP(A65,'سود اوراق بهادار و سپرده بانکی'!A:S,9,0),0)</f>
        <v>34891398072</v>
      </c>
      <c r="E65" s="3">
        <v>1986844403</v>
      </c>
      <c r="G65" s="3">
        <v>0</v>
      </c>
      <c r="I65" s="3">
        <f t="shared" si="0"/>
        <v>36878242475</v>
      </c>
      <c r="K65" s="3">
        <v>265412316577</v>
      </c>
      <c r="M65" s="3">
        <v>15112784333</v>
      </c>
      <c r="O65" s="3">
        <v>0</v>
      </c>
      <c r="Q65" s="3">
        <v>280525100910</v>
      </c>
    </row>
    <row r="66" spans="1:17" ht="22.5">
      <c r="A66" s="1" t="s">
        <v>229</v>
      </c>
      <c r="C66" s="3">
        <f>IFERROR(VLOOKUP(A66,'سود اوراق بهادار و سپرده بانکی'!A:S,9,0),0)</f>
        <v>86909847215</v>
      </c>
      <c r="E66" s="3">
        <v>-209172028668</v>
      </c>
      <c r="G66" s="3">
        <v>0</v>
      </c>
      <c r="I66" s="3">
        <f t="shared" si="0"/>
        <v>-122262181453</v>
      </c>
      <c r="K66" s="3">
        <v>673891097784</v>
      </c>
      <c r="M66" s="3">
        <v>125154043558</v>
      </c>
      <c r="O66" s="3">
        <v>0</v>
      </c>
      <c r="Q66" s="3">
        <v>799045141342</v>
      </c>
    </row>
    <row r="67" spans="1:17" ht="22.5">
      <c r="A67" s="1" t="s">
        <v>235</v>
      </c>
      <c r="C67" s="3">
        <f>IFERROR(VLOOKUP(A67,'سود اوراق بهادار و سپرده بانکی'!A:S,9,0),0)</f>
        <v>126409689627</v>
      </c>
      <c r="E67" s="3">
        <v>60458255438</v>
      </c>
      <c r="G67" s="3">
        <v>0</v>
      </c>
      <c r="I67" s="3">
        <f t="shared" si="0"/>
        <v>186867945065</v>
      </c>
      <c r="K67" s="3">
        <v>612822605946</v>
      </c>
      <c r="M67" s="3">
        <v>273086217122</v>
      </c>
      <c r="O67" s="3">
        <v>0</v>
      </c>
      <c r="Q67" s="3">
        <v>885908823068</v>
      </c>
    </row>
    <row r="68" spans="1:17" ht="22.5">
      <c r="A68" s="1" t="s">
        <v>145</v>
      </c>
      <c r="C68" s="3">
        <f>IFERROR(VLOOKUP(A68,'سود اوراق بهادار و سپرده بانکی'!A:S,9,0),0)</f>
        <v>76746047529</v>
      </c>
      <c r="E68" s="3">
        <v>28796571998</v>
      </c>
      <c r="G68" s="3">
        <v>0</v>
      </c>
      <c r="I68" s="3">
        <f t="shared" si="0"/>
        <v>105542619527</v>
      </c>
      <c r="K68" s="3">
        <v>505614717184</v>
      </c>
      <c r="M68" s="3">
        <v>88875276696</v>
      </c>
      <c r="O68" s="3">
        <v>0</v>
      </c>
      <c r="Q68" s="3">
        <v>594489993880</v>
      </c>
    </row>
    <row r="69" spans="1:17" ht="22.5">
      <c r="A69" s="1" t="s">
        <v>75</v>
      </c>
      <c r="C69" s="3">
        <f>IFERROR(VLOOKUP(A69,'سود اوراق بهادار و سپرده بانکی'!A:S,9,0),0)</f>
        <v>41842450430</v>
      </c>
      <c r="E69" s="3">
        <v>29437377503</v>
      </c>
      <c r="G69" s="3">
        <v>0</v>
      </c>
      <c r="I69" s="3">
        <f t="shared" si="0"/>
        <v>71279827933</v>
      </c>
      <c r="K69" s="3">
        <v>371112649106</v>
      </c>
      <c r="M69" s="3">
        <v>4812680863</v>
      </c>
      <c r="O69" s="3">
        <v>0</v>
      </c>
      <c r="Q69" s="3">
        <v>375925329969</v>
      </c>
    </row>
    <row r="70" spans="1:17" ht="22.5">
      <c r="A70" s="1" t="s">
        <v>185</v>
      </c>
      <c r="C70" s="3">
        <f>IFERROR(VLOOKUP(A70,'سود اوراق بهادار و سپرده بانکی'!A:S,9,0),0)</f>
        <v>156629016230</v>
      </c>
      <c r="E70" s="3">
        <v>63458046983</v>
      </c>
      <c r="G70" s="3">
        <v>0</v>
      </c>
      <c r="I70" s="3">
        <f t="shared" si="0"/>
        <v>220087063213</v>
      </c>
      <c r="K70" s="3">
        <v>1220267771615</v>
      </c>
      <c r="M70" s="3">
        <v>264680231331</v>
      </c>
      <c r="O70" s="3">
        <v>0</v>
      </c>
      <c r="Q70" s="3">
        <v>1484948002946</v>
      </c>
    </row>
    <row r="71" spans="1:17" ht="22.5">
      <c r="A71" s="1" t="s">
        <v>78</v>
      </c>
      <c r="C71" s="3">
        <f>IFERROR(VLOOKUP(A71,'سود اوراق بهادار و سپرده بانکی'!A:S,9,0),0)</f>
        <v>124231585872</v>
      </c>
      <c r="E71" s="3">
        <v>50084903880</v>
      </c>
      <c r="G71" s="3">
        <v>0</v>
      </c>
      <c r="I71" s="3">
        <f t="shared" si="0"/>
        <v>174316489752</v>
      </c>
      <c r="K71" s="3">
        <v>994397079021</v>
      </c>
      <c r="M71" s="3">
        <v>207782651902</v>
      </c>
      <c r="O71" s="3">
        <v>0</v>
      </c>
      <c r="Q71" s="3">
        <v>1202179730923</v>
      </c>
    </row>
    <row r="72" spans="1:17" ht="22.5">
      <c r="A72" s="1" t="s">
        <v>142</v>
      </c>
      <c r="C72" s="3">
        <f>IFERROR(VLOOKUP(A72,'سود اوراق بهادار و سپرده بانکی'!A:S,9,0),0)</f>
        <v>113823062592</v>
      </c>
      <c r="E72" s="3">
        <v>63272200500</v>
      </c>
      <c r="G72" s="3">
        <v>0</v>
      </c>
      <c r="I72" s="3">
        <f t="shared" si="0"/>
        <v>177095263092</v>
      </c>
      <c r="K72" s="3">
        <v>872450950072</v>
      </c>
      <c r="M72" s="3">
        <v>95347580517</v>
      </c>
      <c r="O72" s="3">
        <v>0</v>
      </c>
      <c r="Q72" s="3">
        <v>967798530589</v>
      </c>
    </row>
    <row r="73" spans="1:17" ht="22.5">
      <c r="A73" s="1" t="s">
        <v>223</v>
      </c>
      <c r="C73" s="3">
        <f>IFERROR(VLOOKUP(A73,'سود اوراق بهادار و سپرده بانکی'!A:S,9,0),0)</f>
        <v>2694006864</v>
      </c>
      <c r="E73" s="3">
        <v>-1393266008</v>
      </c>
      <c r="G73" s="3">
        <v>0</v>
      </c>
      <c r="I73" s="3">
        <f t="shared" ref="I73:I109" si="1">C73+E73+G73</f>
        <v>1300740856</v>
      </c>
      <c r="K73" s="3">
        <v>20398556641</v>
      </c>
      <c r="M73" s="3">
        <v>8581267463</v>
      </c>
      <c r="O73" s="3">
        <v>0</v>
      </c>
      <c r="Q73" s="3">
        <v>28979824104</v>
      </c>
    </row>
    <row r="74" spans="1:17" ht="22.5">
      <c r="A74" s="1" t="s">
        <v>220</v>
      </c>
      <c r="C74" s="3">
        <f>IFERROR(VLOOKUP(A74,'سود اوراق بهادار و سپرده بانکی'!A:S,9,0),0)</f>
        <v>2014530765</v>
      </c>
      <c r="E74" s="3">
        <v>-1886801883</v>
      </c>
      <c r="G74" s="3">
        <v>0</v>
      </c>
      <c r="I74" s="3">
        <f t="shared" si="1"/>
        <v>127728882</v>
      </c>
      <c r="K74" s="3">
        <v>15066027381</v>
      </c>
      <c r="M74" s="3">
        <v>3704356450</v>
      </c>
      <c r="O74" s="3">
        <v>0</v>
      </c>
      <c r="Q74" s="3">
        <v>18770383831</v>
      </c>
    </row>
    <row r="75" spans="1:17" ht="22.5">
      <c r="A75" s="1" t="s">
        <v>81</v>
      </c>
      <c r="C75" s="3">
        <f>IFERROR(VLOOKUP(A75,'سود اوراق بهادار و سپرده بانکی'!A:S,9,0),0)</f>
        <v>76357951163</v>
      </c>
      <c r="E75" s="3">
        <v>34587404186</v>
      </c>
      <c r="G75" s="3">
        <v>0</v>
      </c>
      <c r="I75" s="3">
        <f t="shared" si="1"/>
        <v>110945355349</v>
      </c>
      <c r="K75" s="3">
        <v>597778499108</v>
      </c>
      <c r="M75" s="3">
        <v>165927134575</v>
      </c>
      <c r="O75" s="3">
        <v>0</v>
      </c>
      <c r="Q75" s="3">
        <v>763705633683</v>
      </c>
    </row>
    <row r="76" spans="1:17" ht="22.5">
      <c r="A76" s="1" t="s">
        <v>159</v>
      </c>
      <c r="C76" s="3">
        <f>IFERROR(VLOOKUP(A76,'سود اوراق بهادار و سپرده بانکی'!A:S,9,0),0)</f>
        <v>33565217391</v>
      </c>
      <c r="E76" s="3">
        <v>9175044853</v>
      </c>
      <c r="G76" s="3">
        <v>0</v>
      </c>
      <c r="I76" s="3">
        <f t="shared" si="1"/>
        <v>42740262244</v>
      </c>
      <c r="K76" s="3">
        <v>265546952544</v>
      </c>
      <c r="M76" s="3">
        <v>71624543641</v>
      </c>
      <c r="O76" s="3">
        <v>0</v>
      </c>
      <c r="Q76" s="3">
        <v>337171496185</v>
      </c>
    </row>
    <row r="77" spans="1:17" ht="22.5">
      <c r="A77" s="1" t="s">
        <v>155</v>
      </c>
      <c r="C77" s="3">
        <f>IFERROR(VLOOKUP(A77,'سود اوراق بهادار و سپرده بانکی'!A:S,9,0),0)</f>
        <v>87269565217</v>
      </c>
      <c r="E77" s="3">
        <v>19641007002</v>
      </c>
      <c r="G77" s="3">
        <v>0</v>
      </c>
      <c r="I77" s="3">
        <f t="shared" si="1"/>
        <v>106910572219</v>
      </c>
      <c r="K77" s="3">
        <v>688132970949</v>
      </c>
      <c r="M77" s="3">
        <v>153445673280</v>
      </c>
      <c r="O77" s="3">
        <v>0</v>
      </c>
      <c r="Q77" s="3">
        <v>841578644229</v>
      </c>
    </row>
    <row r="78" spans="1:17" ht="22.5">
      <c r="A78" s="1" t="s">
        <v>217</v>
      </c>
      <c r="C78" s="3">
        <f>IFERROR(VLOOKUP(A78,'سود اوراق بهادار و سپرده بانکی'!A:S,9,0),0)</f>
        <v>14742858641</v>
      </c>
      <c r="E78" s="3">
        <v>-34472661294</v>
      </c>
      <c r="G78" s="3">
        <v>0</v>
      </c>
      <c r="I78" s="3">
        <f t="shared" si="1"/>
        <v>-19729802653</v>
      </c>
      <c r="K78" s="3">
        <v>44403766995</v>
      </c>
      <c r="M78" s="3">
        <v>-39631392493</v>
      </c>
      <c r="O78" s="3">
        <v>0</v>
      </c>
      <c r="Q78" s="3">
        <v>4772374502</v>
      </c>
    </row>
    <row r="79" spans="1:17" ht="22.5">
      <c r="A79" s="1" t="s">
        <v>175</v>
      </c>
      <c r="C79" s="3">
        <f>IFERROR(VLOOKUP(A79,'سود اوراق بهادار و سپرده بانکی'!A:S,9,0),0)</f>
        <v>44920827872</v>
      </c>
      <c r="E79" s="3">
        <v>30447852300</v>
      </c>
      <c r="G79" s="3">
        <v>0</v>
      </c>
      <c r="I79" s="3">
        <f t="shared" si="1"/>
        <v>75368680172</v>
      </c>
      <c r="K79" s="3">
        <v>357575397442</v>
      </c>
      <c r="M79" s="3">
        <v>-73220056512</v>
      </c>
      <c r="O79" s="3">
        <v>0</v>
      </c>
      <c r="Q79" s="3">
        <v>284355340930</v>
      </c>
    </row>
    <row r="80" spans="1:17" ht="22.5">
      <c r="A80" s="1" t="s">
        <v>152</v>
      </c>
      <c r="C80" s="3">
        <f>IFERROR(VLOOKUP(A80,'سود اوراق بهادار و سپرده بانکی'!A:S,9,0),0)</f>
        <v>59357957909</v>
      </c>
      <c r="E80" s="3">
        <v>25999762019</v>
      </c>
      <c r="G80" s="3">
        <v>0</v>
      </c>
      <c r="I80" s="3">
        <f t="shared" si="1"/>
        <v>85357719928</v>
      </c>
      <c r="K80" s="3">
        <v>427262229590</v>
      </c>
      <c r="M80" s="3">
        <v>135738100308</v>
      </c>
      <c r="O80" s="3">
        <v>0</v>
      </c>
      <c r="Q80" s="3">
        <v>563000329898</v>
      </c>
    </row>
    <row r="81" spans="1:17" ht="22.5">
      <c r="A81" s="1" t="s">
        <v>468</v>
      </c>
      <c r="C81" s="3">
        <f>IFERROR(VLOOKUP(A81,'سود اوراق بهادار و سپرده بانکی'!A:S,9,0),0)</f>
        <v>0</v>
      </c>
      <c r="E81" s="3">
        <v>0</v>
      </c>
      <c r="G81" s="3">
        <v>0</v>
      </c>
      <c r="I81" s="3">
        <f t="shared" si="1"/>
        <v>0</v>
      </c>
      <c r="K81" s="3">
        <v>-1</v>
      </c>
      <c r="M81" s="3">
        <v>0</v>
      </c>
      <c r="O81" s="3">
        <v>0</v>
      </c>
      <c r="Q81" s="3">
        <v>-1</v>
      </c>
    </row>
    <row r="82" spans="1:17" ht="22.5">
      <c r="A82" s="1" t="s">
        <v>470</v>
      </c>
      <c r="C82" s="3">
        <f>IFERROR(VLOOKUP(A82,'سود اوراق بهادار و سپرده بانکی'!A:S,9,0),0)</f>
        <v>0</v>
      </c>
      <c r="E82" s="3">
        <v>0</v>
      </c>
      <c r="G82" s="3">
        <v>0</v>
      </c>
      <c r="I82" s="3">
        <f t="shared" si="1"/>
        <v>0</v>
      </c>
      <c r="K82" s="3">
        <v>-1</v>
      </c>
      <c r="M82" s="3">
        <v>0</v>
      </c>
      <c r="O82" s="3">
        <v>0</v>
      </c>
      <c r="Q82" s="3">
        <v>-1</v>
      </c>
    </row>
    <row r="83" spans="1:17" ht="22.5">
      <c r="A83" s="1" t="s">
        <v>121</v>
      </c>
      <c r="C83" s="3">
        <f>IFERROR(VLOOKUP(A83,'سود اوراق بهادار و سپرده بانکی'!A:S,9,0),0)</f>
        <v>0</v>
      </c>
      <c r="E83" s="3">
        <v>14906043049</v>
      </c>
      <c r="G83" s="3">
        <v>0</v>
      </c>
      <c r="I83" s="3">
        <f t="shared" si="1"/>
        <v>14906043049</v>
      </c>
      <c r="K83" s="3">
        <v>0</v>
      </c>
      <c r="M83" s="3">
        <v>37166413458</v>
      </c>
      <c r="O83" s="3">
        <v>0</v>
      </c>
      <c r="Q83" s="3">
        <v>37166413458</v>
      </c>
    </row>
    <row r="84" spans="1:17" ht="22.5">
      <c r="A84" s="1" t="s">
        <v>105</v>
      </c>
      <c r="C84" s="3">
        <f>IFERROR(VLOOKUP(A84,'سود اوراق بهادار و سپرده بانکی'!A:S,9,0),0)</f>
        <v>0</v>
      </c>
      <c r="E84" s="3">
        <v>305778446126</v>
      </c>
      <c r="G84" s="3">
        <v>0</v>
      </c>
      <c r="I84" s="3">
        <f t="shared" si="1"/>
        <v>305778446126</v>
      </c>
      <c r="K84" s="3">
        <v>0</v>
      </c>
      <c r="M84" s="3">
        <v>999167219281</v>
      </c>
      <c r="O84" s="3">
        <v>0</v>
      </c>
      <c r="Q84" s="3">
        <v>999167219281</v>
      </c>
    </row>
    <row r="85" spans="1:17" ht="22.5">
      <c r="A85" s="1" t="s">
        <v>118</v>
      </c>
      <c r="C85" s="3">
        <f>IFERROR(VLOOKUP(A85,'سود اوراق بهادار و سپرده بانکی'!A:S,9,0),0)</f>
        <v>0</v>
      </c>
      <c r="E85" s="3">
        <v>44170547525</v>
      </c>
      <c r="G85" s="3">
        <v>0</v>
      </c>
      <c r="I85" s="3">
        <f t="shared" si="1"/>
        <v>44170547525</v>
      </c>
      <c r="K85" s="3">
        <v>0</v>
      </c>
      <c r="M85" s="3">
        <v>170316917424</v>
      </c>
      <c r="O85" s="3">
        <v>0</v>
      </c>
      <c r="Q85" s="3">
        <v>170316917424</v>
      </c>
    </row>
    <row r="86" spans="1:17" ht="22.5">
      <c r="A86" s="1" t="s">
        <v>99</v>
      </c>
      <c r="C86" s="3">
        <f>IFERROR(VLOOKUP(A86,'سود اوراق بهادار و سپرده بانکی'!A:S,9,0),0)</f>
        <v>0</v>
      </c>
      <c r="E86" s="3">
        <v>151370286684</v>
      </c>
      <c r="G86" s="3">
        <v>0</v>
      </c>
      <c r="I86" s="3">
        <f t="shared" si="1"/>
        <v>151370286684</v>
      </c>
      <c r="K86" s="3">
        <v>0</v>
      </c>
      <c r="M86" s="3">
        <v>625617772098</v>
      </c>
      <c r="O86" s="3">
        <v>0</v>
      </c>
      <c r="Q86" s="3">
        <v>625617772098</v>
      </c>
    </row>
    <row r="87" spans="1:17" ht="22.5">
      <c r="A87" s="1" t="s">
        <v>131</v>
      </c>
      <c r="C87" s="3">
        <f>IFERROR(VLOOKUP(A87,'سود اوراق بهادار و سپرده بانکی'!A:S,9,0),0)</f>
        <v>0</v>
      </c>
      <c r="E87" s="3">
        <v>56288153549</v>
      </c>
      <c r="G87" s="3">
        <v>0</v>
      </c>
      <c r="I87" s="3">
        <f t="shared" si="1"/>
        <v>56288153549</v>
      </c>
      <c r="K87" s="3">
        <v>0</v>
      </c>
      <c r="M87" s="3">
        <v>219286454962</v>
      </c>
      <c r="O87" s="3">
        <v>0</v>
      </c>
      <c r="Q87" s="3">
        <v>219286454962</v>
      </c>
    </row>
    <row r="88" spans="1:17" ht="22.5">
      <c r="A88" s="1" t="s">
        <v>84</v>
      </c>
      <c r="C88" s="3">
        <f>IFERROR(VLOOKUP(A88,'سود اوراق بهادار و سپرده بانکی'!A:S,9,0),0)</f>
        <v>0</v>
      </c>
      <c r="E88" s="3">
        <v>208891482791</v>
      </c>
      <c r="G88" s="3">
        <v>0</v>
      </c>
      <c r="I88" s="3">
        <f t="shared" si="1"/>
        <v>208891482791</v>
      </c>
      <c r="K88" s="3">
        <v>0</v>
      </c>
      <c r="M88" s="3">
        <v>610710334824</v>
      </c>
      <c r="O88" s="3">
        <v>0</v>
      </c>
      <c r="Q88" s="3">
        <v>610710334824</v>
      </c>
    </row>
    <row r="89" spans="1:17" ht="22.5">
      <c r="A89" s="1" t="s">
        <v>96</v>
      </c>
      <c r="C89" s="3">
        <f>IFERROR(VLOOKUP(A89,'سود اوراق بهادار و سپرده بانکی'!A:S,9,0),0)</f>
        <v>0</v>
      </c>
      <c r="E89" s="3">
        <v>124034502206</v>
      </c>
      <c r="G89" s="3">
        <v>0</v>
      </c>
      <c r="I89" s="3">
        <f t="shared" si="1"/>
        <v>124034502206</v>
      </c>
      <c r="K89" s="3">
        <v>0</v>
      </c>
      <c r="M89" s="3">
        <v>297124163947</v>
      </c>
      <c r="O89" s="3">
        <v>0</v>
      </c>
      <c r="Q89" s="3">
        <v>297124163947</v>
      </c>
    </row>
    <row r="90" spans="1:17" ht="22.5">
      <c r="A90" s="1" t="s">
        <v>126</v>
      </c>
      <c r="C90" s="3">
        <f>IFERROR(VLOOKUP(A90,'سود اوراق بهادار و سپرده بانکی'!A:S,9,0),0)</f>
        <v>0</v>
      </c>
      <c r="E90" s="3">
        <v>132616077258</v>
      </c>
      <c r="G90" s="3">
        <v>0</v>
      </c>
      <c r="I90" s="3">
        <f t="shared" si="1"/>
        <v>132616077258</v>
      </c>
      <c r="K90" s="3">
        <v>0</v>
      </c>
      <c r="M90" s="3">
        <v>352909489441</v>
      </c>
      <c r="O90" s="3">
        <v>0</v>
      </c>
      <c r="Q90" s="3">
        <v>352909489441</v>
      </c>
    </row>
    <row r="91" spans="1:17" ht="22.5">
      <c r="A91" s="1" t="s">
        <v>87</v>
      </c>
      <c r="C91" s="3">
        <f>IFERROR(VLOOKUP(A91,'سود اوراق بهادار و سپرده بانکی'!A:S,9,0),0)</f>
        <v>0</v>
      </c>
      <c r="E91" s="3">
        <v>136730741178</v>
      </c>
      <c r="G91" s="3">
        <v>0</v>
      </c>
      <c r="I91" s="3">
        <f t="shared" si="1"/>
        <v>136730741178</v>
      </c>
      <c r="K91" s="3">
        <v>0</v>
      </c>
      <c r="M91" s="3">
        <v>194110270656</v>
      </c>
      <c r="O91" s="3">
        <v>0</v>
      </c>
      <c r="Q91" s="3">
        <v>194110270656</v>
      </c>
    </row>
    <row r="92" spans="1:17" ht="22.5">
      <c r="A92" s="1" t="s">
        <v>90</v>
      </c>
      <c r="C92" s="3">
        <f>IFERROR(VLOOKUP(A92,'سود اوراق بهادار و سپرده بانکی'!A:S,9,0),0)</f>
        <v>0</v>
      </c>
      <c r="E92" s="3">
        <v>134252616790</v>
      </c>
      <c r="G92" s="3">
        <v>0</v>
      </c>
      <c r="I92" s="3">
        <f t="shared" si="1"/>
        <v>134252616790</v>
      </c>
      <c r="K92" s="3">
        <v>0</v>
      </c>
      <c r="M92" s="3">
        <v>167124039306</v>
      </c>
      <c r="O92" s="3">
        <v>0</v>
      </c>
      <c r="Q92" s="3">
        <v>167124039306</v>
      </c>
    </row>
    <row r="93" spans="1:17" ht="22.5">
      <c r="A93" s="1" t="s">
        <v>123</v>
      </c>
      <c r="C93" s="3">
        <f>IFERROR(VLOOKUP(A93,'سود اوراق بهادار و سپرده بانکی'!A:S,9,0),0)</f>
        <v>0</v>
      </c>
      <c r="E93" s="3">
        <v>365656623946</v>
      </c>
      <c r="G93" s="3">
        <v>0</v>
      </c>
      <c r="I93" s="3">
        <f t="shared" si="1"/>
        <v>365656623946</v>
      </c>
      <c r="K93" s="3">
        <v>0</v>
      </c>
      <c r="M93" s="3">
        <v>1035679651740</v>
      </c>
      <c r="O93" s="3">
        <v>0</v>
      </c>
      <c r="Q93" s="3">
        <v>1035679651740</v>
      </c>
    </row>
    <row r="94" spans="1:17" ht="22.5">
      <c r="A94" s="1" t="s">
        <v>119</v>
      </c>
      <c r="C94" s="3">
        <f>IFERROR(VLOOKUP(A94,'سود اوراق بهادار و سپرده بانکی'!A:S,9,0),0)</f>
        <v>0</v>
      </c>
      <c r="E94" s="3">
        <v>383338428756</v>
      </c>
      <c r="G94" s="3">
        <v>0</v>
      </c>
      <c r="I94" s="3">
        <f t="shared" si="1"/>
        <v>383338428756</v>
      </c>
      <c r="K94" s="3">
        <v>0</v>
      </c>
      <c r="M94" s="3">
        <v>358843645983</v>
      </c>
      <c r="O94" s="3">
        <v>0</v>
      </c>
      <c r="Q94" s="3">
        <v>358843645983</v>
      </c>
    </row>
    <row r="95" spans="1:17" ht="22.5">
      <c r="A95" s="1" t="s">
        <v>115</v>
      </c>
      <c r="C95" s="3">
        <f>IFERROR(VLOOKUP(A95,'سود اوراق بهادار و سپرده بانکی'!A:S,9,0),0)</f>
        <v>0</v>
      </c>
      <c r="E95" s="3">
        <v>426669020385</v>
      </c>
      <c r="G95" s="3">
        <v>0</v>
      </c>
      <c r="I95" s="3">
        <f t="shared" si="1"/>
        <v>426669020385</v>
      </c>
      <c r="K95" s="3">
        <v>0</v>
      </c>
      <c r="M95" s="3">
        <v>476677411087</v>
      </c>
      <c r="O95" s="3">
        <v>0</v>
      </c>
      <c r="Q95" s="3">
        <v>476677411087</v>
      </c>
    </row>
    <row r="96" spans="1:17" ht="22.5">
      <c r="A96" s="1" t="s">
        <v>129</v>
      </c>
      <c r="C96" s="3">
        <f>IFERROR(VLOOKUP(A96,'سود اوراق بهادار و سپرده بانکی'!A:S,9,0),0)</f>
        <v>0</v>
      </c>
      <c r="E96" s="3">
        <v>112429298896</v>
      </c>
      <c r="G96" s="3">
        <v>0</v>
      </c>
      <c r="I96" s="3">
        <f t="shared" si="1"/>
        <v>112429298896</v>
      </c>
      <c r="K96" s="3">
        <v>0</v>
      </c>
      <c r="M96" s="3">
        <v>132203658141</v>
      </c>
      <c r="O96" s="3">
        <v>0</v>
      </c>
      <c r="Q96" s="3">
        <v>132203658141</v>
      </c>
    </row>
    <row r="97" spans="1:17" ht="22.5">
      <c r="A97" s="1" t="s">
        <v>137</v>
      </c>
      <c r="C97" s="3">
        <f>IFERROR(VLOOKUP(A97,'سود اوراق بهادار و سپرده بانکی'!A:S,9,0),0)</f>
        <v>0</v>
      </c>
      <c r="E97" s="3">
        <v>561798985446</v>
      </c>
      <c r="G97" s="3">
        <v>0</v>
      </c>
      <c r="I97" s="3">
        <f t="shared" si="1"/>
        <v>561798985446</v>
      </c>
      <c r="K97" s="3">
        <v>0</v>
      </c>
      <c r="M97" s="3">
        <v>568988907884</v>
      </c>
      <c r="O97" s="3">
        <v>0</v>
      </c>
      <c r="Q97" s="3">
        <v>568988907884</v>
      </c>
    </row>
    <row r="98" spans="1:17" ht="22.5">
      <c r="A98" s="1" t="s">
        <v>134</v>
      </c>
      <c r="C98" s="3">
        <f>IFERROR(VLOOKUP(A98,'سود اوراق بهادار و سپرده بانکی'!A:S,9,0),0)</f>
        <v>0</v>
      </c>
      <c r="E98" s="3">
        <v>15861237353</v>
      </c>
      <c r="G98" s="3">
        <v>0</v>
      </c>
      <c r="I98" s="3">
        <f t="shared" si="1"/>
        <v>15861237353</v>
      </c>
      <c r="K98" s="3">
        <v>0</v>
      </c>
      <c r="M98" s="3">
        <v>21996513735</v>
      </c>
      <c r="O98" s="3">
        <v>0</v>
      </c>
      <c r="Q98" s="3">
        <v>21996513735</v>
      </c>
    </row>
    <row r="99" spans="1:17" ht="22.5">
      <c r="A99" s="1" t="s">
        <v>102</v>
      </c>
      <c r="C99" s="3">
        <f>IFERROR(VLOOKUP(A99,'سود اوراق بهادار و سپرده بانکی'!A:S,9,0),0)</f>
        <v>0</v>
      </c>
      <c r="E99" s="3">
        <v>204581700192</v>
      </c>
      <c r="G99" s="3">
        <v>0</v>
      </c>
      <c r="I99" s="3">
        <f t="shared" si="1"/>
        <v>204581700192</v>
      </c>
      <c r="K99" s="3">
        <v>0</v>
      </c>
      <c r="M99" s="3">
        <v>185881778544</v>
      </c>
      <c r="O99" s="3">
        <v>0</v>
      </c>
      <c r="Q99" s="3">
        <v>185881778544</v>
      </c>
    </row>
    <row r="100" spans="1:17" ht="22.5">
      <c r="A100" s="1" t="s">
        <v>107</v>
      </c>
      <c r="C100" s="3">
        <f>IFERROR(VLOOKUP(A100,'سود اوراق بهادار و سپرده بانکی'!A:S,9,0),0)</f>
        <v>0</v>
      </c>
      <c r="E100" s="3">
        <v>146343841957</v>
      </c>
      <c r="G100" s="3">
        <v>0</v>
      </c>
      <c r="I100" s="3">
        <f t="shared" si="1"/>
        <v>146343841957</v>
      </c>
      <c r="K100" s="3">
        <v>0</v>
      </c>
      <c r="M100" s="3">
        <v>117443909596</v>
      </c>
      <c r="O100" s="3">
        <v>0</v>
      </c>
      <c r="Q100" s="3">
        <v>117443909596</v>
      </c>
    </row>
    <row r="101" spans="1:17" ht="22.5">
      <c r="A101" s="1" t="s">
        <v>64</v>
      </c>
      <c r="C101" s="3">
        <f>IFERROR(VLOOKUP(A101,'سود اوراق بهادار و سپرده بانکی'!A:S,9,0),0)</f>
        <v>0</v>
      </c>
      <c r="E101" s="3">
        <v>3528244947</v>
      </c>
      <c r="G101" s="3">
        <v>0</v>
      </c>
      <c r="I101" s="3">
        <f t="shared" si="1"/>
        <v>3528244947</v>
      </c>
      <c r="K101" s="3">
        <v>0</v>
      </c>
      <c r="M101" s="3">
        <v>-3542490973</v>
      </c>
      <c r="O101" s="3">
        <v>0</v>
      </c>
      <c r="Q101" s="3">
        <v>-3542490973</v>
      </c>
    </row>
    <row r="102" spans="1:17" ht="22.5">
      <c r="A102" s="1" t="s">
        <v>67</v>
      </c>
      <c r="C102" s="3">
        <f>IFERROR(VLOOKUP(A102,'سود اوراق بهادار و سپرده بانکی'!A:S,9,0),0)</f>
        <v>0</v>
      </c>
      <c r="E102" s="3">
        <v>31754204517</v>
      </c>
      <c r="G102" s="3">
        <v>0</v>
      </c>
      <c r="I102" s="3">
        <f t="shared" si="1"/>
        <v>31754204517</v>
      </c>
      <c r="K102" s="3">
        <v>0</v>
      </c>
      <c r="M102" s="3">
        <v>-31882418763</v>
      </c>
      <c r="O102" s="3">
        <v>0</v>
      </c>
      <c r="Q102" s="3">
        <v>-31882418763</v>
      </c>
    </row>
    <row r="103" spans="1:17" ht="22.5">
      <c r="A103" s="1" t="s">
        <v>109</v>
      </c>
      <c r="C103" s="3">
        <f>IFERROR(VLOOKUP(A103,'سود اوراق بهادار و سپرده بانکی'!A:S,9,0),0)</f>
        <v>0</v>
      </c>
      <c r="E103" s="3">
        <v>23539058826</v>
      </c>
      <c r="G103" s="3">
        <v>0</v>
      </c>
      <c r="I103" s="3">
        <f t="shared" si="1"/>
        <v>23539058826</v>
      </c>
      <c r="K103" s="3">
        <v>0</v>
      </c>
      <c r="M103" s="3">
        <v>21459917817</v>
      </c>
      <c r="O103" s="3">
        <v>0</v>
      </c>
      <c r="Q103" s="3">
        <v>21459917817</v>
      </c>
    </row>
    <row r="104" spans="1:17" ht="22.5">
      <c r="A104" s="1" t="s">
        <v>72</v>
      </c>
      <c r="C104" s="3">
        <v>38535547952</v>
      </c>
      <c r="E104" s="3">
        <v>54083221894</v>
      </c>
      <c r="G104" s="3">
        <v>0</v>
      </c>
      <c r="I104" s="3">
        <f t="shared" si="1"/>
        <v>92618769846</v>
      </c>
      <c r="K104" s="3">
        <v>134252876733</v>
      </c>
      <c r="M104" s="3">
        <v>145693529068</v>
      </c>
      <c r="O104" s="3">
        <v>0</v>
      </c>
      <c r="Q104" s="3">
        <v>145693529068</v>
      </c>
    </row>
    <row r="105" spans="1:17" ht="22.5">
      <c r="A105" s="1" t="s">
        <v>93</v>
      </c>
      <c r="C105" s="3">
        <f>IFERROR(VLOOKUP(A105,'سود اوراق بهادار و سپرده بانکی'!A:S,9,0),0)</f>
        <v>0</v>
      </c>
      <c r="E105" s="3">
        <v>146455951223</v>
      </c>
      <c r="G105" s="3">
        <v>0</v>
      </c>
      <c r="I105" s="3">
        <f t="shared" si="1"/>
        <v>146455951223</v>
      </c>
      <c r="K105" s="3">
        <v>0</v>
      </c>
      <c r="M105" s="3">
        <v>146892955146</v>
      </c>
      <c r="O105" s="3">
        <v>0</v>
      </c>
      <c r="Q105" s="3">
        <v>146892955146</v>
      </c>
    </row>
    <row r="106" spans="1:17" ht="22.5">
      <c r="A106" s="1" t="s">
        <v>237</v>
      </c>
      <c r="C106" s="3">
        <f>IFERROR(VLOOKUP(A106,'سود اوراق بهادار و سپرده بانکی'!A:S,9,0),0)</f>
        <v>0</v>
      </c>
      <c r="E106" s="3">
        <v>3402996599</v>
      </c>
      <c r="G106" s="3">
        <v>0</v>
      </c>
      <c r="I106" s="3">
        <f t="shared" si="1"/>
        <v>3402996599</v>
      </c>
      <c r="K106" s="3">
        <v>0</v>
      </c>
      <c r="M106" s="3">
        <v>3402996599</v>
      </c>
      <c r="O106" s="3">
        <v>0</v>
      </c>
      <c r="Q106" s="3">
        <v>3402996599</v>
      </c>
    </row>
    <row r="107" spans="1:17" ht="22.5">
      <c r="A107" s="1" t="s">
        <v>570</v>
      </c>
      <c r="C107" s="3">
        <v>43035450850</v>
      </c>
      <c r="E107" s="2">
        <v>0</v>
      </c>
      <c r="G107" s="2">
        <v>0</v>
      </c>
      <c r="I107" s="3">
        <f t="shared" si="1"/>
        <v>43035450850</v>
      </c>
      <c r="K107" s="3">
        <v>82921075728</v>
      </c>
      <c r="L107" s="3"/>
      <c r="M107" s="3">
        <v>0</v>
      </c>
      <c r="N107" s="3"/>
      <c r="O107" s="3">
        <v>0</v>
      </c>
      <c r="P107" s="3"/>
      <c r="Q107" s="3">
        <f>K107+M107+O107</f>
        <v>82921075728</v>
      </c>
    </row>
    <row r="108" spans="1:17" ht="22.5">
      <c r="A108" s="1" t="s">
        <v>571</v>
      </c>
      <c r="C108" s="3">
        <v>13737254905</v>
      </c>
      <c r="E108" s="2">
        <v>0</v>
      </c>
      <c r="G108" s="2">
        <v>0</v>
      </c>
      <c r="I108" s="3">
        <f t="shared" si="1"/>
        <v>13737254905</v>
      </c>
      <c r="K108" s="3">
        <v>106796078455</v>
      </c>
      <c r="L108" s="3"/>
      <c r="M108" s="3">
        <v>0</v>
      </c>
      <c r="N108" s="3"/>
      <c r="O108" s="3">
        <v>0</v>
      </c>
      <c r="P108" s="3"/>
      <c r="Q108" s="3">
        <f t="shared" ref="Q108:Q112" si="2">K108+M108+O108</f>
        <v>106796078455</v>
      </c>
    </row>
    <row r="109" spans="1:17" ht="22.5">
      <c r="A109" s="1" t="s">
        <v>573</v>
      </c>
      <c r="C109" s="3">
        <v>0</v>
      </c>
      <c r="E109" s="2">
        <v>0</v>
      </c>
      <c r="G109" s="2">
        <v>0</v>
      </c>
      <c r="I109" s="3">
        <f t="shared" si="1"/>
        <v>0</v>
      </c>
      <c r="K109" s="3">
        <v>47578288299</v>
      </c>
      <c r="L109" s="3"/>
      <c r="M109" s="3">
        <v>0</v>
      </c>
      <c r="N109" s="3"/>
      <c r="O109" s="3">
        <v>0</v>
      </c>
      <c r="P109" s="3"/>
      <c r="Q109" s="3">
        <f t="shared" si="2"/>
        <v>47578288299</v>
      </c>
    </row>
    <row r="110" spans="1:17" ht="22.5">
      <c r="A110" s="1" t="s">
        <v>574</v>
      </c>
      <c r="C110" s="3">
        <v>0</v>
      </c>
      <c r="E110" s="2">
        <v>0</v>
      </c>
      <c r="G110" s="2">
        <v>0</v>
      </c>
      <c r="I110" s="3">
        <f t="shared" ref="I110:I112" si="3">C110+E110+G110</f>
        <v>0</v>
      </c>
      <c r="K110" s="3">
        <v>2920492164</v>
      </c>
      <c r="L110" s="3"/>
      <c r="M110" s="3">
        <v>0</v>
      </c>
      <c r="N110" s="3"/>
      <c r="O110" s="3">
        <v>0</v>
      </c>
      <c r="P110" s="3"/>
      <c r="Q110" s="3">
        <f t="shared" si="2"/>
        <v>2920492164</v>
      </c>
    </row>
    <row r="111" spans="1:17" ht="22.5">
      <c r="A111" s="1" t="s">
        <v>575</v>
      </c>
      <c r="C111" s="3">
        <v>0</v>
      </c>
      <c r="E111" s="2">
        <v>0</v>
      </c>
      <c r="G111" s="2">
        <v>0</v>
      </c>
      <c r="I111" s="3">
        <f t="shared" si="3"/>
        <v>0</v>
      </c>
      <c r="K111" s="3">
        <v>380000000000</v>
      </c>
      <c r="L111" s="3"/>
      <c r="M111" s="3">
        <v>0</v>
      </c>
      <c r="N111" s="3"/>
      <c r="O111" s="3">
        <v>0</v>
      </c>
      <c r="P111" s="3"/>
      <c r="Q111" s="3">
        <f t="shared" si="2"/>
        <v>380000000000</v>
      </c>
    </row>
    <row r="112" spans="1:17" ht="23.25" thickBot="1">
      <c r="A112" s="1" t="s">
        <v>576</v>
      </c>
      <c r="C112" s="3">
        <v>0</v>
      </c>
      <c r="E112" s="2">
        <v>0</v>
      </c>
      <c r="G112" s="2">
        <v>0</v>
      </c>
      <c r="I112" s="3">
        <f t="shared" si="3"/>
        <v>0</v>
      </c>
      <c r="K112" s="3">
        <v>540000000000</v>
      </c>
      <c r="L112" s="3"/>
      <c r="M112" s="3">
        <v>0</v>
      </c>
      <c r="N112" s="3"/>
      <c r="O112" s="3">
        <v>0</v>
      </c>
      <c r="P112" s="3"/>
      <c r="Q112" s="3">
        <f t="shared" si="2"/>
        <v>540000000000</v>
      </c>
    </row>
    <row r="113" spans="3:17" ht="22.5" thickBot="1">
      <c r="C113" s="5">
        <f>SUM(C8:C109)</f>
        <v>2936751450557</v>
      </c>
      <c r="E113" s="5">
        <f>SUM(E8:E112)</f>
        <v>2311666494269</v>
      </c>
      <c r="G113" s="5">
        <f>SUM(G8:G112)</f>
        <v>37373042541</v>
      </c>
      <c r="I113" s="5">
        <f>SUM(I8:I109)</f>
        <v>5285790987367</v>
      </c>
      <c r="K113" s="5">
        <f>SUM(K8:K112)</f>
        <v>25753562163049</v>
      </c>
      <c r="M113" s="5">
        <f>SUM(M8:M112)</f>
        <v>5661777118685</v>
      </c>
      <c r="O113" s="5">
        <f>SUM(O8:O112)</f>
        <v>6418695243546</v>
      </c>
      <c r="Q113" s="5">
        <f>SUM(Q8:Q112)</f>
        <v>37699781648547</v>
      </c>
    </row>
    <row r="114" spans="3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5"/>
  <sheetViews>
    <sheetView rightToLeft="1" topLeftCell="A91" workbookViewId="0">
      <selection activeCell="J107" sqref="J107"/>
    </sheetView>
  </sheetViews>
  <sheetFormatPr defaultRowHeight="21.75"/>
  <cols>
    <col min="1" max="1" width="30.42578125" style="2" bestFit="1" customWidth="1"/>
    <col min="2" max="2" width="1" style="2" customWidth="1"/>
    <col min="3" max="3" width="28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</row>
    <row r="3" spans="1:11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  <c r="H3" s="13" t="s">
        <v>429</v>
      </c>
      <c r="I3" s="13" t="s">
        <v>429</v>
      </c>
      <c r="J3" s="13" t="s">
        <v>429</v>
      </c>
      <c r="K3" s="13" t="s">
        <v>429</v>
      </c>
    </row>
    <row r="4" spans="1:11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</row>
    <row r="6" spans="1:11" ht="22.5">
      <c r="A6" s="12" t="s">
        <v>521</v>
      </c>
      <c r="B6" s="12" t="s">
        <v>521</v>
      </c>
      <c r="C6" s="12" t="s">
        <v>521</v>
      </c>
      <c r="E6" s="12" t="s">
        <v>431</v>
      </c>
      <c r="F6" s="12" t="s">
        <v>431</v>
      </c>
      <c r="G6" s="12" t="s">
        <v>431</v>
      </c>
      <c r="I6" s="12" t="s">
        <v>432</v>
      </c>
      <c r="J6" s="12" t="s">
        <v>432</v>
      </c>
      <c r="K6" s="12" t="s">
        <v>432</v>
      </c>
    </row>
    <row r="7" spans="1:11" ht="22.5">
      <c r="A7" s="12" t="s">
        <v>522</v>
      </c>
      <c r="C7" s="12" t="s">
        <v>284</v>
      </c>
      <c r="E7" s="12" t="s">
        <v>523</v>
      </c>
      <c r="G7" s="12" t="s">
        <v>524</v>
      </c>
      <c r="I7" s="12" t="s">
        <v>523</v>
      </c>
      <c r="K7" s="12" t="s">
        <v>524</v>
      </c>
    </row>
    <row r="8" spans="1:11" ht="22.5">
      <c r="A8" s="1" t="s">
        <v>290</v>
      </c>
      <c r="C8" s="2" t="s">
        <v>291</v>
      </c>
      <c r="E8" s="3">
        <v>299454</v>
      </c>
      <c r="G8" s="4">
        <f>E8/$E$104</f>
        <v>5.8870085227070542E-8</v>
      </c>
      <c r="I8" s="3">
        <v>9523765963</v>
      </c>
      <c r="K8" s="4">
        <f>I8/$I$104</f>
        <v>4.2114711417328977E-4</v>
      </c>
    </row>
    <row r="9" spans="1:11" ht="22.5">
      <c r="A9" s="1" t="s">
        <v>294</v>
      </c>
      <c r="C9" s="2" t="s">
        <v>295</v>
      </c>
      <c r="E9" s="3">
        <v>35406756748</v>
      </c>
      <c r="G9" s="4">
        <f t="shared" ref="G9:G72" si="0">E9/$E$104</f>
        <v>6.9606643670444045E-3</v>
      </c>
      <c r="I9" s="3">
        <v>504664563346</v>
      </c>
      <c r="K9" s="4">
        <f t="shared" ref="K9:K72" si="1">I9/$I$104</f>
        <v>2.2316594643800078E-2</v>
      </c>
    </row>
    <row r="10" spans="1:11" ht="22.5">
      <c r="A10" s="1" t="s">
        <v>297</v>
      </c>
      <c r="C10" s="2" t="s">
        <v>298</v>
      </c>
      <c r="E10" s="3">
        <v>0</v>
      </c>
      <c r="G10" s="4">
        <f t="shared" si="0"/>
        <v>0</v>
      </c>
      <c r="I10" s="3">
        <v>123724065408</v>
      </c>
      <c r="K10" s="4">
        <f t="shared" si="1"/>
        <v>5.4711584999882828E-3</v>
      </c>
    </row>
    <row r="11" spans="1:11" ht="22.5">
      <c r="A11" s="1" t="s">
        <v>297</v>
      </c>
      <c r="C11" s="2" t="s">
        <v>525</v>
      </c>
      <c r="E11" s="3">
        <v>0</v>
      </c>
      <c r="G11" s="4">
        <f t="shared" si="0"/>
        <v>0</v>
      </c>
      <c r="I11" s="3">
        <v>27419960242</v>
      </c>
      <c r="K11" s="4">
        <f t="shared" si="1"/>
        <v>1.2125284442654504E-3</v>
      </c>
    </row>
    <row r="12" spans="1:11" ht="22.5">
      <c r="A12" s="1" t="s">
        <v>297</v>
      </c>
      <c r="C12" s="2" t="s">
        <v>526</v>
      </c>
      <c r="E12" s="3">
        <v>0</v>
      </c>
      <c r="G12" s="4">
        <f t="shared" si="0"/>
        <v>0</v>
      </c>
      <c r="I12" s="3">
        <v>79890410992</v>
      </c>
      <c r="K12" s="4">
        <f t="shared" si="1"/>
        <v>3.5328058427845335E-3</v>
      </c>
    </row>
    <row r="13" spans="1:11" ht="22.5">
      <c r="A13" s="1" t="s">
        <v>378</v>
      </c>
      <c r="C13" s="2" t="s">
        <v>527</v>
      </c>
      <c r="E13" s="3">
        <v>0</v>
      </c>
      <c r="G13" s="4">
        <f t="shared" si="0"/>
        <v>0</v>
      </c>
      <c r="I13" s="3">
        <v>71013698656</v>
      </c>
      <c r="K13" s="4">
        <f t="shared" si="1"/>
        <v>3.1402718600956896E-3</v>
      </c>
    </row>
    <row r="14" spans="1:11" ht="22.5">
      <c r="A14" s="1" t="s">
        <v>301</v>
      </c>
      <c r="C14" s="2" t="s">
        <v>528</v>
      </c>
      <c r="E14" s="3">
        <v>0</v>
      </c>
      <c r="G14" s="4">
        <f t="shared" si="0"/>
        <v>0</v>
      </c>
      <c r="I14" s="3">
        <v>122301369889</v>
      </c>
      <c r="K14" s="4">
        <f t="shared" si="1"/>
        <v>5.4082459804553713E-3</v>
      </c>
    </row>
    <row r="15" spans="1:11" ht="22.5">
      <c r="A15" s="1" t="s">
        <v>301</v>
      </c>
      <c r="C15" s="2" t="s">
        <v>302</v>
      </c>
      <c r="E15" s="3">
        <v>476324</v>
      </c>
      <c r="G15" s="4">
        <f t="shared" si="0"/>
        <v>9.3641208585289058E-8</v>
      </c>
      <c r="I15" s="3">
        <v>9793070</v>
      </c>
      <c r="K15" s="4">
        <f t="shared" si="1"/>
        <v>4.3305591353463405E-7</v>
      </c>
    </row>
    <row r="16" spans="1:11" ht="22.5">
      <c r="A16" s="1" t="s">
        <v>378</v>
      </c>
      <c r="C16" s="2" t="s">
        <v>529</v>
      </c>
      <c r="E16" s="3">
        <v>0</v>
      </c>
      <c r="G16" s="4">
        <f t="shared" si="0"/>
        <v>0</v>
      </c>
      <c r="I16" s="3">
        <v>187890410984</v>
      </c>
      <c r="K16" s="4">
        <f t="shared" si="1"/>
        <v>8.3086359612536166E-3</v>
      </c>
    </row>
    <row r="17" spans="1:11" ht="22.5">
      <c r="A17" s="1" t="s">
        <v>301</v>
      </c>
      <c r="C17" s="2" t="s">
        <v>530</v>
      </c>
      <c r="E17" s="3">
        <v>0</v>
      </c>
      <c r="G17" s="4">
        <f t="shared" si="0"/>
        <v>0</v>
      </c>
      <c r="I17" s="3">
        <v>193808219203</v>
      </c>
      <c r="K17" s="4">
        <f t="shared" si="1"/>
        <v>8.570325282825076E-3</v>
      </c>
    </row>
    <row r="18" spans="1:11" ht="22.5">
      <c r="A18" s="1" t="s">
        <v>393</v>
      </c>
      <c r="C18" s="2" t="s">
        <v>531</v>
      </c>
      <c r="E18" s="3">
        <v>0</v>
      </c>
      <c r="G18" s="4">
        <f t="shared" si="0"/>
        <v>0</v>
      </c>
      <c r="I18" s="3">
        <v>260383561667</v>
      </c>
      <c r="K18" s="4">
        <f t="shared" si="1"/>
        <v>1.1514330150515048E-2</v>
      </c>
    </row>
    <row r="19" spans="1:11" ht="22.5">
      <c r="A19" s="1" t="s">
        <v>472</v>
      </c>
      <c r="C19" s="2" t="s">
        <v>532</v>
      </c>
      <c r="E19" s="3">
        <v>0</v>
      </c>
      <c r="G19" s="4">
        <f t="shared" si="0"/>
        <v>0</v>
      </c>
      <c r="I19" s="3">
        <v>272438356190</v>
      </c>
      <c r="K19" s="4">
        <f t="shared" si="1"/>
        <v>1.204740099087768E-2</v>
      </c>
    </row>
    <row r="20" spans="1:11" ht="22.5">
      <c r="A20" s="1" t="s">
        <v>381</v>
      </c>
      <c r="C20" s="2" t="s">
        <v>533</v>
      </c>
      <c r="E20" s="3">
        <v>0</v>
      </c>
      <c r="G20" s="4">
        <f t="shared" si="0"/>
        <v>0</v>
      </c>
      <c r="I20" s="3">
        <v>102575342466</v>
      </c>
      <c r="K20" s="4">
        <f t="shared" si="1"/>
        <v>4.5359482407193634E-3</v>
      </c>
    </row>
    <row r="21" spans="1:11" ht="22.5">
      <c r="A21" s="1" t="s">
        <v>297</v>
      </c>
      <c r="C21" s="2" t="s">
        <v>307</v>
      </c>
      <c r="E21" s="3">
        <v>257103825125</v>
      </c>
      <c r="G21" s="4">
        <f t="shared" si="0"/>
        <v>5.0544404473857725E-2</v>
      </c>
      <c r="I21" s="3">
        <v>1663793697115</v>
      </c>
      <c r="K21" s="4">
        <f t="shared" si="1"/>
        <v>7.357403750175405E-2</v>
      </c>
    </row>
    <row r="22" spans="1:11" ht="22.5">
      <c r="A22" s="1" t="s">
        <v>311</v>
      </c>
      <c r="C22" s="2" t="s">
        <v>312</v>
      </c>
      <c r="E22" s="3">
        <v>0</v>
      </c>
      <c r="G22" s="4">
        <f t="shared" si="0"/>
        <v>0</v>
      </c>
      <c r="I22" s="3">
        <v>1132128768419</v>
      </c>
      <c r="K22" s="4">
        <f t="shared" si="1"/>
        <v>5.006346917223406E-2</v>
      </c>
    </row>
    <row r="23" spans="1:11" ht="22.5">
      <c r="A23" s="1" t="s">
        <v>381</v>
      </c>
      <c r="C23" s="2" t="s">
        <v>534</v>
      </c>
      <c r="E23" s="3">
        <v>0</v>
      </c>
      <c r="G23" s="4">
        <f t="shared" si="0"/>
        <v>0</v>
      </c>
      <c r="I23" s="3">
        <v>174520547945</v>
      </c>
      <c r="K23" s="4">
        <f t="shared" si="1"/>
        <v>7.7174119373073892E-3</v>
      </c>
    </row>
    <row r="24" spans="1:11" ht="22.5">
      <c r="A24" s="1" t="s">
        <v>311</v>
      </c>
      <c r="C24" s="2" t="s">
        <v>535</v>
      </c>
      <c r="E24" s="3">
        <v>0</v>
      </c>
      <c r="G24" s="4">
        <f t="shared" si="0"/>
        <v>0</v>
      </c>
      <c r="I24" s="3">
        <v>117534246574</v>
      </c>
      <c r="K24" s="4">
        <f t="shared" si="1"/>
        <v>5.197440692419078E-3</v>
      </c>
    </row>
    <row r="25" spans="1:11" ht="22.5">
      <c r="A25" s="1" t="s">
        <v>297</v>
      </c>
      <c r="C25" s="2" t="s">
        <v>536</v>
      </c>
      <c r="E25" s="3">
        <v>0</v>
      </c>
      <c r="G25" s="4">
        <f t="shared" si="0"/>
        <v>0</v>
      </c>
      <c r="I25" s="3">
        <v>305410958906</v>
      </c>
      <c r="K25" s="4">
        <f t="shared" si="1"/>
        <v>1.3505470890387427E-2</v>
      </c>
    </row>
    <row r="26" spans="1:11" ht="22.5">
      <c r="A26" s="1" t="s">
        <v>313</v>
      </c>
      <c r="C26" s="2" t="s">
        <v>314</v>
      </c>
      <c r="E26" s="3">
        <v>241862</v>
      </c>
      <c r="G26" s="4">
        <f t="shared" si="0"/>
        <v>4.7547992523692242E-8</v>
      </c>
      <c r="I26" s="3">
        <v>9694431736</v>
      </c>
      <c r="K26" s="4">
        <f t="shared" si="1"/>
        <v>4.2869406545982297E-4</v>
      </c>
    </row>
    <row r="27" spans="1:11" ht="22.5">
      <c r="A27" s="1" t="s">
        <v>473</v>
      </c>
      <c r="C27" s="2" t="s">
        <v>537</v>
      </c>
      <c r="E27" s="3">
        <v>0</v>
      </c>
      <c r="G27" s="4">
        <f t="shared" si="0"/>
        <v>0</v>
      </c>
      <c r="I27" s="3">
        <v>181369862994</v>
      </c>
      <c r="K27" s="4">
        <f t="shared" si="1"/>
        <v>8.0202930956807302E-3</v>
      </c>
    </row>
    <row r="28" spans="1:11" ht="22.5">
      <c r="A28" s="1" t="s">
        <v>313</v>
      </c>
      <c r="C28" s="2" t="s">
        <v>538</v>
      </c>
      <c r="E28" s="3">
        <v>0</v>
      </c>
      <c r="G28" s="4">
        <f t="shared" si="0"/>
        <v>0</v>
      </c>
      <c r="I28" s="3">
        <v>151635616433</v>
      </c>
      <c r="K28" s="4">
        <f t="shared" si="1"/>
        <v>6.7054254078425029E-3</v>
      </c>
    </row>
    <row r="29" spans="1:11" ht="22.5">
      <c r="A29" s="1" t="s">
        <v>313</v>
      </c>
      <c r="C29" s="2" t="s">
        <v>539</v>
      </c>
      <c r="E29" s="3">
        <v>0</v>
      </c>
      <c r="G29" s="4">
        <f t="shared" si="0"/>
        <v>0</v>
      </c>
      <c r="I29" s="3">
        <v>86986301363</v>
      </c>
      <c r="K29" s="4">
        <f t="shared" si="1"/>
        <v>3.8465907219853374E-3</v>
      </c>
    </row>
    <row r="30" spans="1:11" ht="22.5">
      <c r="A30" s="1" t="s">
        <v>311</v>
      </c>
      <c r="C30" s="2" t="s">
        <v>317</v>
      </c>
      <c r="E30" s="3">
        <v>74590163919</v>
      </c>
      <c r="G30" s="4">
        <f t="shared" si="0"/>
        <v>1.4663785780162203E-2</v>
      </c>
      <c r="I30" s="3">
        <v>547827442147</v>
      </c>
      <c r="K30" s="4">
        <f t="shared" si="1"/>
        <v>2.4225285167808561E-2</v>
      </c>
    </row>
    <row r="31" spans="1:11" ht="22.5">
      <c r="A31" s="1" t="s">
        <v>311</v>
      </c>
      <c r="C31" s="2" t="s">
        <v>320</v>
      </c>
      <c r="E31" s="3">
        <v>122814207649</v>
      </c>
      <c r="G31" s="4">
        <f t="shared" si="0"/>
        <v>2.414421871603575E-2</v>
      </c>
      <c r="I31" s="3">
        <v>703812485952</v>
      </c>
      <c r="K31" s="4">
        <f t="shared" si="1"/>
        <v>3.1123045077899491E-2</v>
      </c>
    </row>
    <row r="32" spans="1:11" ht="22.5">
      <c r="A32" s="1" t="s">
        <v>311</v>
      </c>
      <c r="C32" s="2" t="s">
        <v>323</v>
      </c>
      <c r="E32" s="3">
        <v>122814207649</v>
      </c>
      <c r="G32" s="4">
        <f t="shared" si="0"/>
        <v>2.414421871603575E-2</v>
      </c>
      <c r="I32" s="3">
        <v>695758065688</v>
      </c>
      <c r="K32" s="4">
        <f t="shared" si="1"/>
        <v>3.0766873384506264E-2</v>
      </c>
    </row>
    <row r="33" spans="1:11" ht="22.5">
      <c r="A33" s="1" t="s">
        <v>313</v>
      </c>
      <c r="C33" s="2" t="s">
        <v>540</v>
      </c>
      <c r="E33" s="3">
        <v>0</v>
      </c>
      <c r="G33" s="4">
        <f t="shared" si="0"/>
        <v>0</v>
      </c>
      <c r="I33" s="3">
        <v>114945205477</v>
      </c>
      <c r="K33" s="4">
        <f t="shared" si="1"/>
        <v>5.0829516141790527E-3</v>
      </c>
    </row>
    <row r="34" spans="1:11" ht="22.5">
      <c r="A34" s="1" t="s">
        <v>313</v>
      </c>
      <c r="C34" s="2" t="s">
        <v>541</v>
      </c>
      <c r="E34" s="3">
        <v>0</v>
      </c>
      <c r="G34" s="4">
        <f t="shared" si="0"/>
        <v>0</v>
      </c>
      <c r="I34" s="3">
        <v>110506849313</v>
      </c>
      <c r="K34" s="4">
        <f t="shared" si="1"/>
        <v>4.8866846230115136E-3</v>
      </c>
    </row>
    <row r="35" spans="1:11" ht="22.5">
      <c r="A35" s="1" t="s">
        <v>313</v>
      </c>
      <c r="C35" s="2" t="s">
        <v>542</v>
      </c>
      <c r="E35" s="3">
        <v>0</v>
      </c>
      <c r="G35" s="4">
        <f t="shared" si="0"/>
        <v>0</v>
      </c>
      <c r="I35" s="3">
        <v>72191780820</v>
      </c>
      <c r="K35" s="4">
        <f t="shared" si="1"/>
        <v>3.192367418255682E-3</v>
      </c>
    </row>
    <row r="36" spans="1:11" ht="22.5">
      <c r="A36" s="1" t="s">
        <v>313</v>
      </c>
      <c r="C36" s="2" t="s">
        <v>543</v>
      </c>
      <c r="E36" s="3">
        <v>0</v>
      </c>
      <c r="G36" s="4">
        <f t="shared" si="0"/>
        <v>0</v>
      </c>
      <c r="I36" s="3">
        <v>101630136984</v>
      </c>
      <c r="K36" s="4">
        <f t="shared" si="1"/>
        <v>4.4941506406322145E-3</v>
      </c>
    </row>
    <row r="37" spans="1:11" ht="22.5">
      <c r="A37" s="1" t="s">
        <v>381</v>
      </c>
      <c r="C37" s="2" t="s">
        <v>544</v>
      </c>
      <c r="E37" s="3">
        <v>0</v>
      </c>
      <c r="G37" s="4">
        <f t="shared" si="0"/>
        <v>0</v>
      </c>
      <c r="I37" s="3">
        <v>355753424657</v>
      </c>
      <c r="K37" s="4">
        <f t="shared" si="1"/>
        <v>1.5731647410659962E-2</v>
      </c>
    </row>
    <row r="38" spans="1:11" ht="22.5">
      <c r="A38" s="1" t="s">
        <v>381</v>
      </c>
      <c r="C38" s="2" t="s">
        <v>545</v>
      </c>
      <c r="E38" s="3">
        <v>0</v>
      </c>
      <c r="G38" s="4">
        <f t="shared" si="0"/>
        <v>0</v>
      </c>
      <c r="I38" s="3">
        <v>152465753425</v>
      </c>
      <c r="K38" s="4">
        <f t="shared" si="1"/>
        <v>6.7421346045938232E-3</v>
      </c>
    </row>
    <row r="39" spans="1:11" ht="22.5">
      <c r="A39" s="1" t="s">
        <v>381</v>
      </c>
      <c r="C39" s="2" t="s">
        <v>546</v>
      </c>
      <c r="E39" s="3">
        <v>0</v>
      </c>
      <c r="G39" s="4">
        <f t="shared" si="0"/>
        <v>0</v>
      </c>
      <c r="I39" s="3">
        <v>254109589041</v>
      </c>
      <c r="K39" s="4">
        <f t="shared" si="1"/>
        <v>1.1236891007626893E-2</v>
      </c>
    </row>
    <row r="40" spans="1:11" ht="22.5">
      <c r="A40" s="1" t="s">
        <v>297</v>
      </c>
      <c r="C40" s="2" t="s">
        <v>547</v>
      </c>
      <c r="E40" s="3">
        <v>0</v>
      </c>
      <c r="G40" s="4">
        <f t="shared" si="0"/>
        <v>0</v>
      </c>
      <c r="I40" s="3">
        <v>74246575342</v>
      </c>
      <c r="K40" s="4">
        <f t="shared" si="1"/>
        <v>3.283231766090495E-3</v>
      </c>
    </row>
    <row r="41" spans="1:11" ht="22.5">
      <c r="A41" s="1" t="s">
        <v>313</v>
      </c>
      <c r="C41" s="2" t="s">
        <v>548</v>
      </c>
      <c r="E41" s="3">
        <v>0</v>
      </c>
      <c r="G41" s="4">
        <f t="shared" si="0"/>
        <v>0</v>
      </c>
      <c r="I41" s="3">
        <v>64794520546</v>
      </c>
      <c r="K41" s="4">
        <f t="shared" si="1"/>
        <v>2.8652557662803028E-3</v>
      </c>
    </row>
    <row r="42" spans="1:11" ht="22.5">
      <c r="A42" s="1" t="s">
        <v>474</v>
      </c>
      <c r="C42" s="2" t="s">
        <v>549</v>
      </c>
      <c r="E42" s="3">
        <v>0</v>
      </c>
      <c r="G42" s="4">
        <f t="shared" si="0"/>
        <v>0</v>
      </c>
      <c r="I42" s="3">
        <v>18191780822</v>
      </c>
      <c r="K42" s="4">
        <f t="shared" si="1"/>
        <v>8.0445235893269898E-4</v>
      </c>
    </row>
    <row r="43" spans="1:11" ht="22.5">
      <c r="A43" s="1" t="s">
        <v>325</v>
      </c>
      <c r="C43" s="2" t="s">
        <v>326</v>
      </c>
      <c r="E43" s="3">
        <v>140347</v>
      </c>
      <c r="G43" s="4">
        <f t="shared" si="0"/>
        <v>2.7591015152122429E-8</v>
      </c>
      <c r="I43" s="3">
        <v>167764</v>
      </c>
      <c r="K43" s="4">
        <f t="shared" si="1"/>
        <v>7.4186330005018188E-9</v>
      </c>
    </row>
    <row r="44" spans="1:11" ht="22.5">
      <c r="A44" s="1" t="s">
        <v>297</v>
      </c>
      <c r="C44" s="2" t="s">
        <v>550</v>
      </c>
      <c r="E44" s="3">
        <v>0</v>
      </c>
      <c r="G44" s="4">
        <f t="shared" si="0"/>
        <v>0</v>
      </c>
      <c r="I44" s="3">
        <v>53534246575</v>
      </c>
      <c r="K44" s="4">
        <f t="shared" si="1"/>
        <v>2.3673191405682772E-3</v>
      </c>
    </row>
    <row r="45" spans="1:11" ht="22.5">
      <c r="A45" s="1" t="s">
        <v>338</v>
      </c>
      <c r="C45" s="2" t="s">
        <v>551</v>
      </c>
      <c r="E45" s="3">
        <v>0</v>
      </c>
      <c r="G45" s="4">
        <f t="shared" si="0"/>
        <v>0</v>
      </c>
      <c r="I45" s="3">
        <v>55479452054</v>
      </c>
      <c r="K45" s="4">
        <f t="shared" si="1"/>
        <v>2.4533373897711237E-3</v>
      </c>
    </row>
    <row r="46" spans="1:11" ht="22.5">
      <c r="A46" s="1" t="s">
        <v>325</v>
      </c>
      <c r="C46" s="2" t="s">
        <v>552</v>
      </c>
      <c r="E46" s="3">
        <v>0</v>
      </c>
      <c r="G46" s="4">
        <f t="shared" si="0"/>
        <v>0</v>
      </c>
      <c r="I46" s="3">
        <v>55479452054</v>
      </c>
      <c r="K46" s="4">
        <f t="shared" si="1"/>
        <v>2.4533373897711237E-3</v>
      </c>
    </row>
    <row r="47" spans="1:11" ht="22.5">
      <c r="A47" s="1" t="s">
        <v>311</v>
      </c>
      <c r="C47" s="2" t="s">
        <v>328</v>
      </c>
      <c r="E47" s="3">
        <v>73688524589</v>
      </c>
      <c r="G47" s="4">
        <f t="shared" si="0"/>
        <v>1.4486531229542812E-2</v>
      </c>
      <c r="I47" s="3">
        <v>366057264756</v>
      </c>
      <c r="K47" s="4">
        <f t="shared" si="1"/>
        <v>1.6187289909589023E-2</v>
      </c>
    </row>
    <row r="48" spans="1:11" ht="22.5">
      <c r="A48" s="1" t="s">
        <v>475</v>
      </c>
      <c r="C48" s="2" t="s">
        <v>553</v>
      </c>
      <c r="E48" s="3">
        <v>0</v>
      </c>
      <c r="G48" s="4">
        <f t="shared" si="0"/>
        <v>0</v>
      </c>
      <c r="I48" s="3">
        <v>97164308673</v>
      </c>
      <c r="K48" s="4">
        <f t="shared" si="1"/>
        <v>4.2966688132880888E-3</v>
      </c>
    </row>
    <row r="49" spans="1:11" ht="22.5">
      <c r="A49" s="1" t="s">
        <v>325</v>
      </c>
      <c r="C49" s="2" t="s">
        <v>331</v>
      </c>
      <c r="E49" s="3">
        <v>127049180305</v>
      </c>
      <c r="G49" s="4">
        <f t="shared" si="0"/>
        <v>2.4976777977869062E-2</v>
      </c>
      <c r="I49" s="3">
        <v>554423983807</v>
      </c>
      <c r="K49" s="4">
        <f t="shared" si="1"/>
        <v>2.4516988522807613E-2</v>
      </c>
    </row>
    <row r="50" spans="1:11" ht="22.5">
      <c r="A50" s="1" t="s">
        <v>313</v>
      </c>
      <c r="C50" s="2" t="s">
        <v>332</v>
      </c>
      <c r="E50" s="3">
        <v>244897559368</v>
      </c>
      <c r="G50" s="4">
        <f t="shared" si="0"/>
        <v>4.8144757431511108E-2</v>
      </c>
      <c r="I50" s="3">
        <v>1626097424607</v>
      </c>
      <c r="K50" s="4">
        <f t="shared" si="1"/>
        <v>7.1907083857207205E-2</v>
      </c>
    </row>
    <row r="51" spans="1:11" ht="22.5">
      <c r="A51" s="1" t="s">
        <v>325</v>
      </c>
      <c r="C51" s="2" t="s">
        <v>335</v>
      </c>
      <c r="E51" s="3">
        <v>63524590137</v>
      </c>
      <c r="G51" s="4">
        <f t="shared" si="0"/>
        <v>1.2488388985887364E-2</v>
      </c>
      <c r="I51" s="3">
        <v>262828430243</v>
      </c>
      <c r="K51" s="4">
        <f t="shared" si="1"/>
        <v>1.1622443826272682E-2</v>
      </c>
    </row>
    <row r="52" spans="1:11" ht="22.5">
      <c r="A52" s="1" t="s">
        <v>338</v>
      </c>
      <c r="C52" s="2" t="s">
        <v>339</v>
      </c>
      <c r="E52" s="3">
        <v>63524590137</v>
      </c>
      <c r="G52" s="4">
        <f t="shared" si="0"/>
        <v>1.2488388985887364E-2</v>
      </c>
      <c r="I52" s="3">
        <v>262828430243</v>
      </c>
      <c r="K52" s="4">
        <f t="shared" si="1"/>
        <v>1.1622443826272682E-2</v>
      </c>
    </row>
    <row r="53" spans="1:11" ht="22.5">
      <c r="A53" s="1" t="s">
        <v>313</v>
      </c>
      <c r="C53" s="2" t="s">
        <v>340</v>
      </c>
      <c r="E53" s="3">
        <v>103114754104</v>
      </c>
      <c r="G53" s="4">
        <f t="shared" si="0"/>
        <v>2.027147529260221E-2</v>
      </c>
      <c r="I53" s="3">
        <v>404859196031</v>
      </c>
      <c r="K53" s="4">
        <f t="shared" si="1"/>
        <v>1.7903136502659758E-2</v>
      </c>
    </row>
    <row r="54" spans="1:11" ht="22.5">
      <c r="A54" s="1" t="s">
        <v>325</v>
      </c>
      <c r="C54" s="2" t="s">
        <v>343</v>
      </c>
      <c r="E54" s="3">
        <v>50819672122</v>
      </c>
      <c r="G54" s="4">
        <f t="shared" si="0"/>
        <v>9.9907111911476248E-3</v>
      </c>
      <c r="I54" s="3">
        <v>202043566126</v>
      </c>
      <c r="K54" s="4">
        <f t="shared" si="1"/>
        <v>8.9344976705456186E-3</v>
      </c>
    </row>
    <row r="55" spans="1:11" ht="22.5">
      <c r="A55" s="1" t="s">
        <v>297</v>
      </c>
      <c r="C55" s="2" t="s">
        <v>344</v>
      </c>
      <c r="E55" s="3">
        <v>295669398898</v>
      </c>
      <c r="G55" s="4">
        <f t="shared" si="0"/>
        <v>5.8126065145771899E-2</v>
      </c>
      <c r="I55" s="3">
        <v>1152472340729</v>
      </c>
      <c r="K55" s="4">
        <f t="shared" si="1"/>
        <v>5.096307514781321E-2</v>
      </c>
    </row>
    <row r="56" spans="1:11" ht="22.5">
      <c r="A56" s="1" t="s">
        <v>301</v>
      </c>
      <c r="C56" s="2" t="s">
        <v>554</v>
      </c>
      <c r="E56" s="3">
        <v>0</v>
      </c>
      <c r="G56" s="4">
        <f t="shared" si="0"/>
        <v>0</v>
      </c>
      <c r="I56" s="3">
        <v>78204057152</v>
      </c>
      <c r="K56" s="4">
        <f t="shared" si="1"/>
        <v>3.4582341811172689E-3</v>
      </c>
    </row>
    <row r="57" spans="1:11" ht="22.5">
      <c r="A57" s="1" t="s">
        <v>297</v>
      </c>
      <c r="C57" s="2" t="s">
        <v>346</v>
      </c>
      <c r="E57" s="3">
        <v>77339995517</v>
      </c>
      <c r="G57" s="4">
        <f t="shared" si="0"/>
        <v>1.5204379061715801E-2</v>
      </c>
      <c r="I57" s="3">
        <v>284294857394</v>
      </c>
      <c r="K57" s="4">
        <f t="shared" si="1"/>
        <v>1.2571703171932519E-2</v>
      </c>
    </row>
    <row r="58" spans="1:11" ht="22.5">
      <c r="A58" s="1" t="s">
        <v>313</v>
      </c>
      <c r="C58" s="2" t="s">
        <v>348</v>
      </c>
      <c r="E58" s="3">
        <v>77336065585</v>
      </c>
      <c r="G58" s="4">
        <f t="shared" si="0"/>
        <v>1.5203606470827797E-2</v>
      </c>
      <c r="I58" s="3">
        <v>286507410729</v>
      </c>
      <c r="K58" s="4">
        <f t="shared" si="1"/>
        <v>1.2669543716902841E-2</v>
      </c>
    </row>
    <row r="59" spans="1:11" ht="22.5">
      <c r="A59" s="1" t="s">
        <v>378</v>
      </c>
      <c r="C59" s="2" t="s">
        <v>555</v>
      </c>
      <c r="E59" s="3">
        <v>0</v>
      </c>
      <c r="G59" s="4">
        <f t="shared" si="0"/>
        <v>0</v>
      </c>
      <c r="I59" s="3">
        <v>110818549255</v>
      </c>
      <c r="K59" s="4">
        <f t="shared" si="1"/>
        <v>4.9004681968174294E-3</v>
      </c>
    </row>
    <row r="60" spans="1:11" ht="22.5">
      <c r="A60" s="1" t="s">
        <v>301</v>
      </c>
      <c r="C60" s="2" t="s">
        <v>556</v>
      </c>
      <c r="E60" s="3">
        <v>0</v>
      </c>
      <c r="G60" s="4">
        <f t="shared" si="0"/>
        <v>0</v>
      </c>
      <c r="I60" s="3">
        <v>104648551502</v>
      </c>
      <c r="K60" s="4">
        <f t="shared" si="1"/>
        <v>4.6276268903188492E-3</v>
      </c>
    </row>
    <row r="61" spans="1:11" ht="22.5">
      <c r="A61" s="1" t="s">
        <v>393</v>
      </c>
      <c r="C61" s="2" t="s">
        <v>557</v>
      </c>
      <c r="E61" s="3">
        <v>0</v>
      </c>
      <c r="G61" s="4">
        <f t="shared" si="0"/>
        <v>0</v>
      </c>
      <c r="I61" s="3">
        <v>114933752514</v>
      </c>
      <c r="K61" s="4">
        <f t="shared" si="1"/>
        <v>5.082445156719375E-3</v>
      </c>
    </row>
    <row r="62" spans="1:11" ht="22.5">
      <c r="A62" s="1" t="s">
        <v>472</v>
      </c>
      <c r="C62" s="2" t="s">
        <v>558</v>
      </c>
      <c r="E62" s="3">
        <v>0</v>
      </c>
      <c r="G62" s="4">
        <f t="shared" si="0"/>
        <v>0</v>
      </c>
      <c r="I62" s="3">
        <v>128572497929</v>
      </c>
      <c r="K62" s="4">
        <f t="shared" si="1"/>
        <v>5.6855593339037646E-3</v>
      </c>
    </row>
    <row r="63" spans="1:11" ht="22.5">
      <c r="A63" s="1" t="s">
        <v>349</v>
      </c>
      <c r="C63" s="2" t="s">
        <v>350</v>
      </c>
      <c r="E63" s="3">
        <v>67576</v>
      </c>
      <c r="G63" s="4">
        <f t="shared" si="0"/>
        <v>1.3284861378724342E-8</v>
      </c>
      <c r="I63" s="3">
        <v>743668</v>
      </c>
      <c r="K63" s="4">
        <f t="shared" si="1"/>
        <v>3.2885481785229173E-8</v>
      </c>
    </row>
    <row r="64" spans="1:11" ht="22.5">
      <c r="A64" s="1" t="s">
        <v>381</v>
      </c>
      <c r="C64" s="2" t="s">
        <v>559</v>
      </c>
      <c r="E64" s="3">
        <v>0</v>
      </c>
      <c r="G64" s="4">
        <f t="shared" si="0"/>
        <v>0</v>
      </c>
      <c r="I64" s="3">
        <v>353673179130</v>
      </c>
      <c r="K64" s="4">
        <f t="shared" si="1"/>
        <v>1.5639657602860024E-2</v>
      </c>
    </row>
    <row r="65" spans="1:11" ht="22.5">
      <c r="A65" s="1" t="s">
        <v>349</v>
      </c>
      <c r="C65" s="2" t="s">
        <v>352</v>
      </c>
      <c r="E65" s="3">
        <v>4357923493</v>
      </c>
      <c r="G65" s="4">
        <f t="shared" si="0"/>
        <v>8.5673034070662924E-4</v>
      </c>
      <c r="I65" s="3">
        <v>145857474328</v>
      </c>
      <c r="K65" s="4">
        <f t="shared" si="1"/>
        <v>6.4499122125101192E-3</v>
      </c>
    </row>
    <row r="66" spans="1:11" ht="22.5">
      <c r="A66" s="1" t="s">
        <v>297</v>
      </c>
      <c r="C66" s="2" t="s">
        <v>353</v>
      </c>
      <c r="E66" s="3">
        <v>128551912547</v>
      </c>
      <c r="G66" s="4">
        <f t="shared" si="0"/>
        <v>2.5272202233881696E-2</v>
      </c>
      <c r="I66" s="3">
        <v>395619058285</v>
      </c>
      <c r="K66" s="4">
        <f t="shared" si="1"/>
        <v>1.7494531612387364E-2</v>
      </c>
    </row>
    <row r="67" spans="1:11" ht="22.5">
      <c r="A67" s="1" t="s">
        <v>313</v>
      </c>
      <c r="C67" s="2" t="s">
        <v>355</v>
      </c>
      <c r="E67" s="3">
        <v>128893442623</v>
      </c>
      <c r="G67" s="4">
        <f t="shared" si="0"/>
        <v>2.5339344114376623E-2</v>
      </c>
      <c r="I67" s="3">
        <v>395320570376</v>
      </c>
      <c r="K67" s="4">
        <f t="shared" si="1"/>
        <v>1.7481332283258596E-2</v>
      </c>
    </row>
    <row r="68" spans="1:11" ht="22.5">
      <c r="A68" s="1" t="s">
        <v>381</v>
      </c>
      <c r="C68" s="2" t="s">
        <v>560</v>
      </c>
      <c r="E68" s="3">
        <v>0</v>
      </c>
      <c r="G68" s="4">
        <f t="shared" si="0"/>
        <v>0</v>
      </c>
      <c r="I68" s="3">
        <v>126254210645</v>
      </c>
      <c r="K68" s="4">
        <f t="shared" si="1"/>
        <v>5.5830431650610683E-3</v>
      </c>
    </row>
    <row r="69" spans="1:11" ht="22.5">
      <c r="A69" s="1" t="s">
        <v>313</v>
      </c>
      <c r="C69" s="2" t="s">
        <v>356</v>
      </c>
      <c r="E69" s="3">
        <v>180450819663</v>
      </c>
      <c r="G69" s="4">
        <f t="shared" si="0"/>
        <v>3.5475081758318629E-2</v>
      </c>
      <c r="I69" s="3">
        <v>507499999989</v>
      </c>
      <c r="K69" s="4">
        <f t="shared" si="1"/>
        <v>2.2441979493056128E-2</v>
      </c>
    </row>
    <row r="70" spans="1:11" ht="22.5">
      <c r="A70" s="1" t="s">
        <v>359</v>
      </c>
      <c r="C70" s="2" t="s">
        <v>360</v>
      </c>
      <c r="E70" s="3">
        <v>289999999991</v>
      </c>
      <c r="G70" s="4">
        <f t="shared" si="0"/>
        <v>5.7011509999267421E-2</v>
      </c>
      <c r="I70" s="3">
        <v>877131147529</v>
      </c>
      <c r="K70" s="4">
        <f t="shared" si="1"/>
        <v>3.8787308819691169E-2</v>
      </c>
    </row>
    <row r="71" spans="1:11" ht="22.5">
      <c r="A71" s="1" t="s">
        <v>362</v>
      </c>
      <c r="C71" s="2" t="s">
        <v>363</v>
      </c>
      <c r="E71" s="3">
        <v>4537498</v>
      </c>
      <c r="G71" s="4">
        <f t="shared" si="0"/>
        <v>8.9203314691960075E-7</v>
      </c>
      <c r="I71" s="3">
        <v>4545968</v>
      </c>
      <c r="K71" s="4">
        <f t="shared" si="1"/>
        <v>2.010256564222673E-7</v>
      </c>
    </row>
    <row r="72" spans="1:11" ht="22.5">
      <c r="A72" s="1" t="s">
        <v>362</v>
      </c>
      <c r="C72" s="2" t="s">
        <v>365</v>
      </c>
      <c r="E72" s="3">
        <v>148647540977</v>
      </c>
      <c r="G72" s="4">
        <f t="shared" si="0"/>
        <v>2.9222830238068119E-2</v>
      </c>
      <c r="I72" s="3">
        <v>412377049162</v>
      </c>
      <c r="K72" s="4">
        <f t="shared" si="1"/>
        <v>1.8235580849066391E-2</v>
      </c>
    </row>
    <row r="73" spans="1:11" ht="22.5">
      <c r="A73" s="1" t="s">
        <v>367</v>
      </c>
      <c r="C73" s="2" t="s">
        <v>368</v>
      </c>
      <c r="E73" s="3">
        <v>34303278687</v>
      </c>
      <c r="G73" s="4">
        <f t="shared" ref="G73:G103" si="2">E73/$E$104</f>
        <v>6.7437300549387973E-3</v>
      </c>
      <c r="I73" s="3">
        <v>95163934422</v>
      </c>
      <c r="K73" s="4">
        <f t="shared" ref="K73:K103" si="3">I73/$I$104</f>
        <v>4.2082109651691672E-3</v>
      </c>
    </row>
    <row r="74" spans="1:11" ht="22.5">
      <c r="A74" s="1" t="s">
        <v>313</v>
      </c>
      <c r="C74" s="2" t="s">
        <v>370</v>
      </c>
      <c r="E74" s="3">
        <v>77336065585</v>
      </c>
      <c r="G74" s="4">
        <f t="shared" si="2"/>
        <v>1.5203606470827797E-2</v>
      </c>
      <c r="I74" s="3">
        <v>205204918029</v>
      </c>
      <c r="K74" s="4">
        <f t="shared" si="3"/>
        <v>9.0742947041988157E-3</v>
      </c>
    </row>
    <row r="75" spans="1:11" ht="22.5">
      <c r="A75" s="1" t="s">
        <v>372</v>
      </c>
      <c r="C75" s="2" t="s">
        <v>373</v>
      </c>
      <c r="E75" s="3">
        <v>114344262290</v>
      </c>
      <c r="G75" s="4">
        <f t="shared" si="2"/>
        <v>2.2479100183129323E-2</v>
      </c>
      <c r="I75" s="3">
        <v>306147540970</v>
      </c>
      <c r="K75" s="4">
        <f t="shared" si="3"/>
        <v>1.3538043027482205E-2</v>
      </c>
    </row>
    <row r="76" spans="1:11" ht="22.5">
      <c r="A76" s="1" t="s">
        <v>313</v>
      </c>
      <c r="C76" s="2" t="s">
        <v>374</v>
      </c>
      <c r="E76" s="3">
        <v>77336065585</v>
      </c>
      <c r="G76" s="4">
        <f t="shared" si="2"/>
        <v>1.5203606470827797E-2</v>
      </c>
      <c r="I76" s="3">
        <v>180614754094</v>
      </c>
      <c r="K76" s="4">
        <f t="shared" si="3"/>
        <v>7.9869016898695151E-3</v>
      </c>
    </row>
    <row r="77" spans="1:11" ht="22.5">
      <c r="A77" s="1" t="s">
        <v>297</v>
      </c>
      <c r="C77" s="2" t="s">
        <v>376</v>
      </c>
      <c r="E77" s="3">
        <v>257103825125</v>
      </c>
      <c r="G77" s="4">
        <f t="shared" si="2"/>
        <v>5.0544404473857725E-2</v>
      </c>
      <c r="I77" s="3">
        <v>552881952227</v>
      </c>
      <c r="K77" s="4">
        <f t="shared" si="3"/>
        <v>2.4448798885178539E-2</v>
      </c>
    </row>
    <row r="78" spans="1:11" ht="22.5">
      <c r="A78" s="1" t="s">
        <v>378</v>
      </c>
      <c r="C78" s="2" t="s">
        <v>379</v>
      </c>
      <c r="E78" s="3">
        <v>71147540977</v>
      </c>
      <c r="G78" s="4">
        <f t="shared" si="2"/>
        <v>1.3986995668825542E-2</v>
      </c>
      <c r="I78" s="3">
        <v>140163934413</v>
      </c>
      <c r="K78" s="4">
        <f t="shared" si="3"/>
        <v>6.1981401809473686E-3</v>
      </c>
    </row>
    <row r="79" spans="1:11" ht="22.5">
      <c r="A79" s="1" t="s">
        <v>381</v>
      </c>
      <c r="C79" s="2" t="s">
        <v>382</v>
      </c>
      <c r="E79" s="3">
        <v>355737704918</v>
      </c>
      <c r="G79" s="4">
        <f t="shared" si="2"/>
        <v>6.9934978350615226E-2</v>
      </c>
      <c r="I79" s="3">
        <v>700000000000</v>
      </c>
      <c r="K79" s="4">
        <f t="shared" si="3"/>
        <v>3.0954454473851797E-2</v>
      </c>
    </row>
    <row r="80" spans="1:11" ht="22.5">
      <c r="A80" s="1" t="s">
        <v>384</v>
      </c>
      <c r="C80" s="2" t="s">
        <v>385</v>
      </c>
      <c r="E80" s="3">
        <v>118579234972</v>
      </c>
      <c r="G80" s="4">
        <f t="shared" si="2"/>
        <v>2.3311659450074015E-2</v>
      </c>
      <c r="I80" s="3">
        <v>229781420763</v>
      </c>
      <c r="K80" s="4">
        <f t="shared" si="3"/>
        <v>1.0161083611350383E-2</v>
      </c>
    </row>
    <row r="81" spans="1:11" ht="22.5">
      <c r="A81" s="1" t="s">
        <v>384</v>
      </c>
      <c r="C81" s="2" t="s">
        <v>387</v>
      </c>
      <c r="E81" s="3">
        <v>94863387959</v>
      </c>
      <c r="G81" s="4">
        <f t="shared" si="2"/>
        <v>1.8649327556402612E-2</v>
      </c>
      <c r="I81" s="3">
        <v>183825136575</v>
      </c>
      <c r="K81" s="4">
        <f t="shared" si="3"/>
        <v>8.1288668875148951E-3</v>
      </c>
    </row>
    <row r="82" spans="1:11" ht="22.5">
      <c r="A82" s="1" t="s">
        <v>384</v>
      </c>
      <c r="C82" s="2" t="s">
        <v>388</v>
      </c>
      <c r="E82" s="3">
        <v>71147540977</v>
      </c>
      <c r="G82" s="4">
        <f t="shared" si="2"/>
        <v>1.3986995668825542E-2</v>
      </c>
      <c r="I82" s="3">
        <v>137868852446</v>
      </c>
      <c r="K82" s="4">
        <f t="shared" si="3"/>
        <v>6.0966501662884261E-3</v>
      </c>
    </row>
    <row r="83" spans="1:11" ht="22.5">
      <c r="A83" s="1" t="s">
        <v>384</v>
      </c>
      <c r="C83" s="2" t="s">
        <v>389</v>
      </c>
      <c r="E83" s="3">
        <v>47431693964</v>
      </c>
      <c r="G83" s="4">
        <f t="shared" si="2"/>
        <v>9.3246637751541392E-3</v>
      </c>
      <c r="I83" s="3">
        <v>91912568258</v>
      </c>
      <c r="K83" s="4">
        <f t="shared" si="3"/>
        <v>4.0644334424529381E-3</v>
      </c>
    </row>
    <row r="84" spans="1:11" ht="22.5">
      <c r="A84" s="1" t="s">
        <v>381</v>
      </c>
      <c r="C84" s="2" t="s">
        <v>390</v>
      </c>
      <c r="E84" s="3">
        <v>152459016393</v>
      </c>
      <c r="G84" s="4">
        <f t="shared" si="2"/>
        <v>2.9972133578750844E-2</v>
      </c>
      <c r="I84" s="3">
        <v>270491803277</v>
      </c>
      <c r="K84" s="4">
        <f t="shared" si="3"/>
        <v>1.1961323157268533E-2</v>
      </c>
    </row>
    <row r="85" spans="1:11" ht="22.5">
      <c r="A85" s="1" t="s">
        <v>393</v>
      </c>
      <c r="C85" s="2" t="s">
        <v>394</v>
      </c>
      <c r="E85" s="3">
        <v>47431693964</v>
      </c>
      <c r="G85" s="4">
        <f t="shared" si="2"/>
        <v>9.3246637751541392E-3</v>
      </c>
      <c r="I85" s="3">
        <v>84262295038</v>
      </c>
      <c r="K85" s="4">
        <f t="shared" si="3"/>
        <v>3.7261333937371991E-3</v>
      </c>
    </row>
    <row r="86" spans="1:11" ht="22.5">
      <c r="A86" s="1" t="s">
        <v>395</v>
      </c>
      <c r="C86" s="2" t="s">
        <v>396</v>
      </c>
      <c r="E86" s="3">
        <v>23715846982</v>
      </c>
      <c r="G86" s="4">
        <f t="shared" si="2"/>
        <v>4.6623318875770696E-3</v>
      </c>
      <c r="I86" s="3">
        <v>42131147519</v>
      </c>
      <c r="K86" s="4">
        <f t="shared" si="3"/>
        <v>1.8630666968685995E-3</v>
      </c>
    </row>
    <row r="87" spans="1:11" ht="22.5">
      <c r="A87" s="1" t="s">
        <v>325</v>
      </c>
      <c r="C87" s="2" t="s">
        <v>398</v>
      </c>
      <c r="E87" s="3">
        <v>25039336770</v>
      </c>
      <c r="G87" s="4">
        <f t="shared" si="2"/>
        <v>4.9225186161454557E-3</v>
      </c>
      <c r="I87" s="3">
        <v>44383599042</v>
      </c>
      <c r="K87" s="4">
        <f t="shared" si="3"/>
        <v>1.962671565616116E-3</v>
      </c>
    </row>
    <row r="88" spans="1:11" ht="22.5">
      <c r="A88" s="1" t="s">
        <v>381</v>
      </c>
      <c r="C88" s="2" t="s">
        <v>399</v>
      </c>
      <c r="E88" s="3">
        <v>50819672131</v>
      </c>
      <c r="G88" s="4">
        <f t="shared" si="2"/>
        <v>9.9907111929169474E-3</v>
      </c>
      <c r="I88" s="3">
        <v>85245901639</v>
      </c>
      <c r="K88" s="4">
        <f t="shared" si="3"/>
        <v>3.7696291162383913E-3</v>
      </c>
    </row>
    <row r="89" spans="1:11" ht="22.5">
      <c r="A89" s="1" t="s">
        <v>338</v>
      </c>
      <c r="C89" s="2" t="s">
        <v>401</v>
      </c>
      <c r="E89" s="3">
        <v>50819672122</v>
      </c>
      <c r="G89" s="4">
        <f t="shared" si="2"/>
        <v>9.9907111911476248E-3</v>
      </c>
      <c r="I89" s="3">
        <v>55737704908</v>
      </c>
      <c r="K89" s="4">
        <f t="shared" si="3"/>
        <v>2.4647574986452459E-3</v>
      </c>
    </row>
    <row r="90" spans="1:11" ht="22.5">
      <c r="A90" s="1" t="s">
        <v>395</v>
      </c>
      <c r="C90" s="2" t="s">
        <v>403</v>
      </c>
      <c r="E90" s="3">
        <v>47431693964</v>
      </c>
      <c r="G90" s="4">
        <f t="shared" si="2"/>
        <v>9.3246637751541392E-3</v>
      </c>
      <c r="I90" s="3">
        <v>49071038226</v>
      </c>
      <c r="K90" s="4">
        <f t="shared" si="3"/>
        <v>2.1699531696447978E-3</v>
      </c>
    </row>
    <row r="91" spans="1:11" ht="22.5">
      <c r="A91" s="1" t="s">
        <v>404</v>
      </c>
      <c r="C91" s="2" t="s">
        <v>405</v>
      </c>
      <c r="E91" s="3">
        <v>22950819660</v>
      </c>
      <c r="G91" s="4">
        <f t="shared" si="2"/>
        <v>4.5119340847520027E-3</v>
      </c>
      <c r="I91" s="3">
        <v>22950819660</v>
      </c>
      <c r="K91" s="4">
        <f t="shared" si="3"/>
        <v>1.0149001461472182E-3</v>
      </c>
    </row>
    <row r="92" spans="1:11" ht="22.5">
      <c r="A92" s="1" t="s">
        <v>359</v>
      </c>
      <c r="C92" s="2" t="s">
        <v>407</v>
      </c>
      <c r="E92" s="3">
        <v>49125683043</v>
      </c>
      <c r="G92" s="4">
        <f t="shared" si="2"/>
        <v>9.657687483150882E-3</v>
      </c>
      <c r="I92" s="3">
        <v>49125683043</v>
      </c>
      <c r="K92" s="4">
        <f t="shared" si="3"/>
        <v>2.1723695989305956E-3</v>
      </c>
    </row>
    <row r="93" spans="1:11" ht="22.5">
      <c r="A93" s="1" t="s">
        <v>313</v>
      </c>
      <c r="C93" s="2" t="s">
        <v>408</v>
      </c>
      <c r="E93" s="3">
        <v>224999999991</v>
      </c>
      <c r="G93" s="4">
        <f t="shared" si="2"/>
        <v>4.4233068102483328E-2</v>
      </c>
      <c r="I93" s="3">
        <v>224999999991</v>
      </c>
      <c r="K93" s="4">
        <f t="shared" si="3"/>
        <v>9.9496460804829497E-3</v>
      </c>
    </row>
    <row r="94" spans="1:11" ht="22.5">
      <c r="A94" s="1" t="s">
        <v>325</v>
      </c>
      <c r="C94" s="2" t="s">
        <v>410</v>
      </c>
      <c r="E94" s="3">
        <v>42622950812</v>
      </c>
      <c r="G94" s="4">
        <f t="shared" si="2"/>
        <v>8.3793061603173631E-3</v>
      </c>
      <c r="I94" s="3">
        <v>42622950812</v>
      </c>
      <c r="K94" s="4">
        <f t="shared" si="3"/>
        <v>1.8848145577875408E-3</v>
      </c>
    </row>
    <row r="95" spans="1:11" ht="22.5">
      <c r="A95" s="1" t="s">
        <v>359</v>
      </c>
      <c r="C95" s="2" t="s">
        <v>412</v>
      </c>
      <c r="E95" s="3">
        <v>61803278680</v>
      </c>
      <c r="G95" s="4">
        <f t="shared" si="2"/>
        <v>1.2149993932971314E-2</v>
      </c>
      <c r="I95" s="3">
        <v>61803278680</v>
      </c>
      <c r="K95" s="4">
        <f t="shared" si="3"/>
        <v>2.732981108906908E-3</v>
      </c>
    </row>
    <row r="96" spans="1:11" ht="22.5">
      <c r="A96" s="1" t="s">
        <v>313</v>
      </c>
      <c r="C96" s="2" t="s">
        <v>413</v>
      </c>
      <c r="E96" s="3">
        <v>39999999984</v>
      </c>
      <c r="G96" s="4">
        <f t="shared" si="2"/>
        <v>7.8636565487216741E-3</v>
      </c>
      <c r="I96" s="3">
        <v>39999999984</v>
      </c>
      <c r="K96" s="4">
        <f t="shared" si="3"/>
        <v>1.7688259692268582E-3</v>
      </c>
    </row>
    <row r="97" spans="1:11" ht="22.5">
      <c r="A97" s="1" t="s">
        <v>313</v>
      </c>
      <c r="C97" s="2" t="s">
        <v>415</v>
      </c>
      <c r="E97" s="3">
        <v>19166666659</v>
      </c>
      <c r="G97" s="4">
        <f t="shared" si="2"/>
        <v>3.7680020962624692E-3</v>
      </c>
      <c r="I97" s="3">
        <v>19166666659</v>
      </c>
      <c r="K97" s="4">
        <f t="shared" si="3"/>
        <v>8.4756244358786951E-4</v>
      </c>
    </row>
    <row r="98" spans="1:11" ht="22.5">
      <c r="A98" s="1" t="s">
        <v>325</v>
      </c>
      <c r="C98" s="2" t="s">
        <v>417</v>
      </c>
      <c r="E98" s="3">
        <v>37704918026</v>
      </c>
      <c r="G98" s="4">
        <f t="shared" si="2"/>
        <v>7.4124631418192059E-3</v>
      </c>
      <c r="I98" s="3">
        <v>37704918026</v>
      </c>
      <c r="K98" s="4">
        <f t="shared" si="3"/>
        <v>1.6673359549659015E-3</v>
      </c>
    </row>
    <row r="99" spans="1:11" ht="22.5">
      <c r="A99" s="1" t="s">
        <v>297</v>
      </c>
      <c r="C99" s="2" t="s">
        <v>418</v>
      </c>
      <c r="E99" s="3">
        <v>87499999988</v>
      </c>
      <c r="G99" s="4">
        <f t="shared" si="2"/>
        <v>1.7201748704850264E-2</v>
      </c>
      <c r="I99" s="3">
        <v>87499999988</v>
      </c>
      <c r="K99" s="4">
        <f t="shared" si="3"/>
        <v>3.8693068087008271E-3</v>
      </c>
    </row>
    <row r="100" spans="1:11" ht="22.5">
      <c r="A100" s="1" t="s">
        <v>420</v>
      </c>
      <c r="C100" s="2" t="s">
        <v>421</v>
      </c>
      <c r="E100" s="3">
        <v>25245901626</v>
      </c>
      <c r="G100" s="4">
        <f t="shared" si="2"/>
        <v>4.9631274932272025E-3</v>
      </c>
      <c r="I100" s="3">
        <v>25245901626</v>
      </c>
      <c r="K100" s="4">
        <f t="shared" si="3"/>
        <v>1.1163901607619401E-3</v>
      </c>
    </row>
    <row r="101" spans="1:11" ht="22.5">
      <c r="A101" s="1" t="s">
        <v>297</v>
      </c>
      <c r="C101" s="2" t="s">
        <v>422</v>
      </c>
      <c r="E101" s="3">
        <v>33333333328</v>
      </c>
      <c r="G101" s="4">
        <f t="shared" si="2"/>
        <v>6.5530471255074605E-3</v>
      </c>
      <c r="I101" s="3">
        <v>33333333328</v>
      </c>
      <c r="K101" s="4">
        <f t="shared" si="3"/>
        <v>1.4740216413761469E-3</v>
      </c>
    </row>
    <row r="102" spans="1:11" ht="22.5">
      <c r="A102" s="1" t="s">
        <v>362</v>
      </c>
      <c r="C102" s="2" t="s">
        <v>424</v>
      </c>
      <c r="E102" s="3">
        <v>32459016392</v>
      </c>
      <c r="G102" s="4">
        <f t="shared" si="2"/>
        <v>6.3811639229528405E-3</v>
      </c>
      <c r="I102" s="3">
        <v>32459016392</v>
      </c>
      <c r="K102" s="4">
        <f t="shared" si="3"/>
        <v>1.4353587788173904E-3</v>
      </c>
    </row>
    <row r="103" spans="1:11" ht="23.25" thickBot="1">
      <c r="A103" s="1" t="s">
        <v>372</v>
      </c>
      <c r="C103" s="2" t="s">
        <v>426</v>
      </c>
      <c r="E103" s="3">
        <v>22131147540</v>
      </c>
      <c r="G103" s="4">
        <f t="shared" si="2"/>
        <v>4.3507935838314818E-3</v>
      </c>
      <c r="I103" s="3">
        <v>22131147540</v>
      </c>
      <c r="K103" s="4">
        <f t="shared" si="3"/>
        <v>9.7865371283003882E-4</v>
      </c>
    </row>
    <row r="104" spans="1:11" ht="22.5" thickBot="1">
      <c r="A104" s="2" t="s">
        <v>41</v>
      </c>
      <c r="C104" s="2" t="s">
        <v>41</v>
      </c>
      <c r="E104" s="5">
        <f>SUM(E8:E103)</f>
        <v>5086692143301</v>
      </c>
      <c r="G104" s="11">
        <f>SUM(G8:G103)</f>
        <v>1</v>
      </c>
      <c r="I104" s="5">
        <f>SUM(I8:I103)</f>
        <v>22613869696567</v>
      </c>
      <c r="K104" s="11">
        <f>SUM(K8:K103)</f>
        <v>1</v>
      </c>
    </row>
    <row r="105" spans="1:11" ht="22.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0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S10" sqref="S10"/>
    </sheetView>
  </sheetViews>
  <sheetFormatPr defaultRowHeight="21.75"/>
  <cols>
    <col min="1" max="1" width="40.7109375" style="2" bestFit="1" customWidth="1"/>
    <col min="2" max="2" width="1" style="2" customWidth="1"/>
    <col min="3" max="3" width="11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5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</row>
    <row r="3" spans="1:5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</row>
    <row r="4" spans="1:5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</row>
    <row r="5" spans="1:5">
      <c r="E5" s="2" t="s">
        <v>580</v>
      </c>
    </row>
    <row r="6" spans="1:5" ht="22.5">
      <c r="A6" s="12" t="s">
        <v>561</v>
      </c>
      <c r="C6" s="12" t="s">
        <v>431</v>
      </c>
      <c r="E6" s="12" t="s">
        <v>581</v>
      </c>
    </row>
    <row r="7" spans="1:5" ht="22.5">
      <c r="A7" s="12" t="s">
        <v>561</v>
      </c>
      <c r="C7" s="12" t="s">
        <v>287</v>
      </c>
      <c r="E7" s="12" t="s">
        <v>287</v>
      </c>
    </row>
    <row r="8" spans="1:5" ht="22.5">
      <c r="A8" s="1" t="s">
        <v>583</v>
      </c>
      <c r="C8" s="3">
        <v>0</v>
      </c>
      <c r="E8" s="3">
        <v>264250564</v>
      </c>
    </row>
    <row r="9" spans="1:5" ht="22.5">
      <c r="A9" s="1" t="s">
        <v>582</v>
      </c>
      <c r="C9" s="3">
        <v>0</v>
      </c>
      <c r="E9" s="3">
        <v>535488077</v>
      </c>
    </row>
    <row r="10" spans="1:5" ht="23.25" thickBot="1">
      <c r="A10" s="1" t="s">
        <v>41</v>
      </c>
      <c r="C10" s="8">
        <v>0</v>
      </c>
      <c r="E10" s="8">
        <v>799738641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rightToLeft="1" workbookViewId="0">
      <selection activeCell="G12" sqref="G12"/>
    </sheetView>
  </sheetViews>
  <sheetFormatPr defaultRowHeight="21.75"/>
  <cols>
    <col min="1" max="1" width="37.42578125" style="2" bestFit="1" customWidth="1"/>
    <col min="2" max="2" width="1" style="2" customWidth="1"/>
    <col min="3" max="3" width="21" style="2" customWidth="1"/>
    <col min="4" max="4" width="1" style="2" customWidth="1"/>
    <col min="5" max="5" width="15" style="2" customWidth="1"/>
    <col min="6" max="6" width="1" style="2" customWidth="1"/>
    <col min="7" max="7" width="20" style="2" customWidth="1"/>
    <col min="8" max="8" width="1" style="2" customWidth="1"/>
    <col min="9" max="9" width="27" style="2" customWidth="1"/>
    <col min="10" max="10" width="1" style="2" customWidth="1"/>
    <col min="11" max="11" width="21" style="2" customWidth="1"/>
    <col min="12" max="12" width="1" style="2" customWidth="1"/>
    <col min="13" max="13" width="15" style="2" customWidth="1"/>
    <col min="14" max="14" width="1" style="2" customWidth="1"/>
    <col min="15" max="15" width="20" style="2" customWidth="1"/>
    <col min="16" max="16" width="1" style="2" customWidth="1"/>
    <col min="17" max="17" width="27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</row>
    <row r="4" spans="1:17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2.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22.5">
      <c r="A7" s="12" t="s">
        <v>3</v>
      </c>
      <c r="C7" s="12" t="s">
        <v>42</v>
      </c>
      <c r="E7" s="12" t="s">
        <v>43</v>
      </c>
      <c r="G7" s="12" t="s">
        <v>44</v>
      </c>
      <c r="I7" s="12" t="s">
        <v>45</v>
      </c>
      <c r="K7" s="12" t="s">
        <v>42</v>
      </c>
      <c r="M7" s="12" t="s">
        <v>43</v>
      </c>
      <c r="O7" s="12" t="s">
        <v>44</v>
      </c>
      <c r="Q7" s="12" t="s">
        <v>45</v>
      </c>
    </row>
    <row r="8" spans="1:17" ht="22.5">
      <c r="A8" s="1" t="s">
        <v>46</v>
      </c>
      <c r="C8" s="3">
        <v>1010898688</v>
      </c>
      <c r="E8" s="3">
        <v>2499</v>
      </c>
      <c r="G8" s="2" t="s">
        <v>47</v>
      </c>
      <c r="I8" s="3">
        <v>1</v>
      </c>
      <c r="K8" s="3">
        <v>1010898688</v>
      </c>
      <c r="M8" s="3">
        <v>2482</v>
      </c>
      <c r="O8" s="2" t="s">
        <v>47</v>
      </c>
      <c r="Q8" s="3">
        <v>1</v>
      </c>
    </row>
    <row r="9" spans="1:17" ht="22.5">
      <c r="A9" s="1" t="s">
        <v>48</v>
      </c>
      <c r="C9" s="3">
        <v>816000000</v>
      </c>
      <c r="E9" s="3">
        <v>7025</v>
      </c>
      <c r="G9" s="2" t="s">
        <v>49</v>
      </c>
      <c r="I9" s="3">
        <v>1</v>
      </c>
      <c r="K9" s="3">
        <v>971000000</v>
      </c>
      <c r="M9" s="3">
        <v>7025</v>
      </c>
      <c r="O9" s="2" t="s">
        <v>49</v>
      </c>
      <c r="Q9" s="3">
        <v>1</v>
      </c>
    </row>
    <row r="10" spans="1:17" ht="22.5">
      <c r="A10" s="1" t="s">
        <v>50</v>
      </c>
      <c r="C10" s="3">
        <v>912999996</v>
      </c>
      <c r="E10" s="3">
        <v>3201</v>
      </c>
      <c r="G10" s="2" t="s">
        <v>51</v>
      </c>
      <c r="I10" s="3">
        <v>1</v>
      </c>
      <c r="K10" s="3">
        <v>912999996</v>
      </c>
      <c r="M10" s="3">
        <v>3201</v>
      </c>
      <c r="O10" s="2" t="s">
        <v>51</v>
      </c>
      <c r="Q10" s="3">
        <v>1</v>
      </c>
    </row>
    <row r="11" spans="1:17" ht="22.5">
      <c r="A11" s="1" t="s">
        <v>567</v>
      </c>
      <c r="C11" s="3">
        <v>1321795977</v>
      </c>
      <c r="E11" s="3">
        <v>2383</v>
      </c>
      <c r="G11" s="2" t="s">
        <v>568</v>
      </c>
      <c r="I11" s="2">
        <v>1</v>
      </c>
      <c r="K11" s="3">
        <v>1321795977</v>
      </c>
      <c r="M11" s="3">
        <v>2383</v>
      </c>
      <c r="O11" s="2" t="s">
        <v>568</v>
      </c>
      <c r="Q11" s="2">
        <v>1</v>
      </c>
    </row>
    <row r="12" spans="1:17" ht="22.5" thickBot="1">
      <c r="K12" s="8">
        <f>SUM(K8:K11)</f>
        <v>4216694661</v>
      </c>
    </row>
    <row r="13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6"/>
  <sheetViews>
    <sheetView rightToLeft="1" topLeftCell="P58" workbookViewId="0">
      <selection activeCell="AI79" sqref="AI79"/>
    </sheetView>
  </sheetViews>
  <sheetFormatPr defaultRowHeight="21.75"/>
  <cols>
    <col min="1" max="1" width="37.85546875" style="2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5" style="2" customWidth="1"/>
    <col min="12" max="12" width="1" style="2" customWidth="1"/>
    <col min="13" max="13" width="15" style="2" customWidth="1"/>
    <col min="14" max="14" width="1" style="2" customWidth="1"/>
    <col min="15" max="15" width="18" style="2" customWidth="1"/>
    <col min="16" max="16" width="1" style="2" customWidth="1"/>
    <col min="17" max="17" width="24" style="2" customWidth="1"/>
    <col min="18" max="18" width="1" style="2" customWidth="1"/>
    <col min="19" max="19" width="24" style="2" customWidth="1"/>
    <col min="20" max="20" width="1" style="2" customWidth="1"/>
    <col min="21" max="21" width="17" style="2" customWidth="1"/>
    <col min="22" max="22" width="1" style="2" customWidth="1"/>
    <col min="23" max="23" width="23" style="2" customWidth="1"/>
    <col min="24" max="24" width="1" style="2" customWidth="1"/>
    <col min="25" max="25" width="17" style="2" customWidth="1"/>
    <col min="26" max="26" width="1" style="2" customWidth="1"/>
    <col min="27" max="27" width="22" style="2" customWidth="1"/>
    <col min="28" max="28" width="1" style="2" customWidth="1"/>
    <col min="29" max="29" width="18" style="2" customWidth="1"/>
    <col min="30" max="30" width="1" style="2" customWidth="1"/>
    <col min="31" max="31" width="23" style="2" customWidth="1"/>
    <col min="32" max="32" width="1" style="2" customWidth="1"/>
    <col min="33" max="33" width="24" style="2" customWidth="1"/>
    <col min="34" max="34" width="1" style="2" customWidth="1"/>
    <col min="35" max="35" width="24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  <c r="Z2" s="13" t="s">
        <v>0</v>
      </c>
      <c r="AA2" s="13" t="s">
        <v>0</v>
      </c>
      <c r="AB2" s="13" t="s">
        <v>0</v>
      </c>
      <c r="AC2" s="13" t="s">
        <v>0</v>
      </c>
      <c r="AD2" s="13" t="s">
        <v>0</v>
      </c>
      <c r="AE2" s="13" t="s">
        <v>0</v>
      </c>
      <c r="AF2" s="13" t="s">
        <v>0</v>
      </c>
      <c r="AG2" s="13" t="s">
        <v>0</v>
      </c>
      <c r="AH2" s="13" t="s">
        <v>0</v>
      </c>
      <c r="AI2" s="13" t="s">
        <v>0</v>
      </c>
      <c r="AJ2" s="13" t="s">
        <v>0</v>
      </c>
      <c r="AK2" s="13" t="s">
        <v>0</v>
      </c>
    </row>
    <row r="3" spans="1:37" ht="22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  <c r="Z3" s="13" t="s">
        <v>1</v>
      </c>
      <c r="AA3" s="13" t="s">
        <v>1</v>
      </c>
      <c r="AB3" s="13" t="s">
        <v>1</v>
      </c>
      <c r="AC3" s="13" t="s">
        <v>1</v>
      </c>
      <c r="AD3" s="13" t="s">
        <v>1</v>
      </c>
      <c r="AE3" s="13" t="s">
        <v>1</v>
      </c>
      <c r="AF3" s="13" t="s">
        <v>1</v>
      </c>
      <c r="AG3" s="13" t="s">
        <v>1</v>
      </c>
      <c r="AH3" s="13" t="s">
        <v>1</v>
      </c>
      <c r="AI3" s="13" t="s">
        <v>1</v>
      </c>
      <c r="AJ3" s="13" t="s">
        <v>1</v>
      </c>
      <c r="AK3" s="13" t="s">
        <v>1</v>
      </c>
    </row>
    <row r="4" spans="1:37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  <c r="Z4" s="13" t="s">
        <v>2</v>
      </c>
      <c r="AA4" s="13" t="s">
        <v>2</v>
      </c>
      <c r="AB4" s="13" t="s">
        <v>2</v>
      </c>
      <c r="AC4" s="13" t="s">
        <v>2</v>
      </c>
      <c r="AD4" s="13" t="s">
        <v>2</v>
      </c>
      <c r="AE4" s="13" t="s">
        <v>2</v>
      </c>
      <c r="AF4" s="13" t="s">
        <v>2</v>
      </c>
      <c r="AG4" s="13" t="s">
        <v>2</v>
      </c>
      <c r="AH4" s="13" t="s">
        <v>2</v>
      </c>
      <c r="AI4" s="13" t="s">
        <v>2</v>
      </c>
      <c r="AJ4" s="13" t="s">
        <v>2</v>
      </c>
      <c r="AK4" s="13" t="s">
        <v>2</v>
      </c>
    </row>
    <row r="6" spans="1:37" ht="22.5">
      <c r="A6" s="12" t="s">
        <v>52</v>
      </c>
      <c r="B6" s="12" t="s">
        <v>52</v>
      </c>
      <c r="C6" s="12" t="s">
        <v>52</v>
      </c>
      <c r="D6" s="12" t="s">
        <v>52</v>
      </c>
      <c r="E6" s="12" t="s">
        <v>52</v>
      </c>
      <c r="F6" s="12" t="s">
        <v>52</v>
      </c>
      <c r="G6" s="12" t="s">
        <v>52</v>
      </c>
      <c r="H6" s="12" t="s">
        <v>52</v>
      </c>
      <c r="I6" s="12" t="s">
        <v>52</v>
      </c>
      <c r="J6" s="12" t="s">
        <v>52</v>
      </c>
      <c r="K6" s="12" t="s">
        <v>52</v>
      </c>
      <c r="L6" s="12" t="s">
        <v>52</v>
      </c>
      <c r="M6" s="12" t="s">
        <v>52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>
      <c r="A7" s="12" t="s">
        <v>53</v>
      </c>
      <c r="C7" s="12" t="s">
        <v>54</v>
      </c>
      <c r="E7" s="12" t="s">
        <v>55</v>
      </c>
      <c r="G7" s="12" t="s">
        <v>56</v>
      </c>
      <c r="I7" s="12" t="s">
        <v>57</v>
      </c>
      <c r="K7" s="12" t="s">
        <v>58</v>
      </c>
      <c r="M7" s="12" t="s">
        <v>45</v>
      </c>
      <c r="O7" s="12" t="s">
        <v>7</v>
      </c>
      <c r="Q7" s="12" t="s">
        <v>8</v>
      </c>
      <c r="S7" s="12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2" t="s">
        <v>7</v>
      </c>
      <c r="AE7" s="12" t="s">
        <v>59</v>
      </c>
      <c r="AG7" s="12" t="s">
        <v>8</v>
      </c>
      <c r="AI7" s="12" t="s">
        <v>9</v>
      </c>
      <c r="AK7" s="12" t="s">
        <v>13</v>
      </c>
    </row>
    <row r="8" spans="1:37" ht="22.5">
      <c r="A8" s="12" t="s">
        <v>53</v>
      </c>
      <c r="C8" s="12" t="s">
        <v>54</v>
      </c>
      <c r="E8" s="12" t="s">
        <v>55</v>
      </c>
      <c r="G8" s="12" t="s">
        <v>56</v>
      </c>
      <c r="I8" s="12" t="s">
        <v>57</v>
      </c>
      <c r="K8" s="12" t="s">
        <v>58</v>
      </c>
      <c r="M8" s="12" t="s">
        <v>45</v>
      </c>
      <c r="O8" s="12" t="s">
        <v>7</v>
      </c>
      <c r="Q8" s="12" t="s">
        <v>8</v>
      </c>
      <c r="S8" s="12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2" t="s">
        <v>7</v>
      </c>
      <c r="AE8" s="12" t="s">
        <v>59</v>
      </c>
      <c r="AG8" s="12" t="s">
        <v>8</v>
      </c>
      <c r="AI8" s="12" t="s">
        <v>9</v>
      </c>
      <c r="AK8" s="12" t="s">
        <v>13</v>
      </c>
    </row>
    <row r="9" spans="1:37" ht="22.5">
      <c r="A9" s="1" t="s">
        <v>60</v>
      </c>
      <c r="C9" s="2" t="s">
        <v>61</v>
      </c>
      <c r="E9" s="2" t="s">
        <v>61</v>
      </c>
      <c r="G9" s="2" t="s">
        <v>62</v>
      </c>
      <c r="I9" s="2" t="s">
        <v>63</v>
      </c>
      <c r="K9" s="3">
        <v>0</v>
      </c>
      <c r="M9" s="3">
        <v>0</v>
      </c>
      <c r="O9" s="3">
        <v>3211100</v>
      </c>
      <c r="Q9" s="3">
        <v>3856145768000</v>
      </c>
      <c r="S9" s="3">
        <v>4016377947215</v>
      </c>
      <c r="U9" s="3">
        <v>0</v>
      </c>
      <c r="W9" s="3">
        <v>0</v>
      </c>
      <c r="Y9" s="3">
        <v>0</v>
      </c>
      <c r="AA9" s="3">
        <v>0</v>
      </c>
      <c r="AC9" s="3">
        <v>3211100</v>
      </c>
      <c r="AE9" s="3">
        <v>1281312</v>
      </c>
      <c r="AG9" s="3">
        <v>3856145768000</v>
      </c>
      <c r="AI9" s="3">
        <v>4113783745820</v>
      </c>
      <c r="AK9" s="4">
        <v>8.319724283418109E-3</v>
      </c>
    </row>
    <row r="10" spans="1:37" ht="22.5">
      <c r="A10" s="1" t="s">
        <v>64</v>
      </c>
      <c r="C10" s="2" t="s">
        <v>61</v>
      </c>
      <c r="E10" s="2" t="s">
        <v>61</v>
      </c>
      <c r="G10" s="2" t="s">
        <v>65</v>
      </c>
      <c r="I10" s="2" t="s">
        <v>66</v>
      </c>
      <c r="K10" s="3">
        <v>40.5</v>
      </c>
      <c r="M10" s="3">
        <v>40.5</v>
      </c>
      <c r="O10" s="3">
        <v>43164</v>
      </c>
      <c r="Q10" s="3">
        <v>148475527200</v>
      </c>
      <c r="S10" s="3">
        <v>141404791279</v>
      </c>
      <c r="U10" s="3">
        <v>0</v>
      </c>
      <c r="W10" s="3">
        <v>0</v>
      </c>
      <c r="Y10" s="3">
        <v>0</v>
      </c>
      <c r="AA10" s="3">
        <v>0</v>
      </c>
      <c r="AC10" s="3">
        <v>43164</v>
      </c>
      <c r="AE10" s="3">
        <v>3358250</v>
      </c>
      <c r="AG10" s="3">
        <v>148475527200</v>
      </c>
      <c r="AI10" s="3">
        <v>144933036226</v>
      </c>
      <c r="AK10" s="4">
        <v>2.9311285557588688E-4</v>
      </c>
    </row>
    <row r="11" spans="1:37" ht="22.5">
      <c r="A11" s="1" t="s">
        <v>67</v>
      </c>
      <c r="C11" s="2" t="s">
        <v>61</v>
      </c>
      <c r="E11" s="2" t="s">
        <v>61</v>
      </c>
      <c r="G11" s="2" t="s">
        <v>65</v>
      </c>
      <c r="I11" s="2" t="s">
        <v>66</v>
      </c>
      <c r="K11" s="3">
        <v>40.5</v>
      </c>
      <c r="M11" s="3">
        <v>40.5</v>
      </c>
      <c r="O11" s="3">
        <v>388476</v>
      </c>
      <c r="Q11" s="3">
        <v>1336279744800</v>
      </c>
      <c r="S11" s="3">
        <v>1272643121519</v>
      </c>
      <c r="U11" s="3">
        <v>0</v>
      </c>
      <c r="W11" s="3">
        <v>0</v>
      </c>
      <c r="Y11" s="3">
        <v>0</v>
      </c>
      <c r="AA11" s="3">
        <v>0</v>
      </c>
      <c r="AC11" s="3">
        <v>388476</v>
      </c>
      <c r="AE11" s="3">
        <v>3358250</v>
      </c>
      <c r="AG11" s="3">
        <v>1336279744800</v>
      </c>
      <c r="AI11" s="3">
        <v>1304397326036</v>
      </c>
      <c r="AK11" s="4">
        <v>2.6380157001870269E-3</v>
      </c>
    </row>
    <row r="12" spans="1:37" ht="22.5">
      <c r="A12" s="1" t="s">
        <v>68</v>
      </c>
      <c r="C12" s="2" t="s">
        <v>61</v>
      </c>
      <c r="E12" s="2" t="s">
        <v>61</v>
      </c>
      <c r="G12" s="2" t="s">
        <v>69</v>
      </c>
      <c r="I12" s="2" t="s">
        <v>70</v>
      </c>
      <c r="K12" s="3">
        <v>0</v>
      </c>
      <c r="M12" s="3">
        <v>0</v>
      </c>
      <c r="O12" s="3">
        <v>1412900</v>
      </c>
      <c r="Q12" s="3">
        <v>4999546650000</v>
      </c>
      <c r="S12" s="3">
        <v>4936574904976</v>
      </c>
      <c r="U12" s="3">
        <v>0</v>
      </c>
      <c r="W12" s="3">
        <v>0</v>
      </c>
      <c r="Y12" s="3">
        <v>0</v>
      </c>
      <c r="AA12" s="3">
        <v>0</v>
      </c>
      <c r="AC12" s="3">
        <v>1412900</v>
      </c>
      <c r="AE12" s="3">
        <v>3578999</v>
      </c>
      <c r="AG12" s="3">
        <v>4999546650000</v>
      </c>
      <c r="AI12" s="3">
        <v>5055984220512</v>
      </c>
      <c r="AK12" s="4">
        <v>1.0225232363931122E-2</v>
      </c>
    </row>
    <row r="13" spans="1:37" ht="22.5">
      <c r="A13" s="1" t="s">
        <v>72</v>
      </c>
      <c r="C13" s="2" t="s">
        <v>61</v>
      </c>
      <c r="E13" s="2" t="s">
        <v>61</v>
      </c>
      <c r="G13" s="2" t="s">
        <v>73</v>
      </c>
      <c r="I13" s="2" t="s">
        <v>74</v>
      </c>
      <c r="K13" s="3">
        <v>54.06</v>
      </c>
      <c r="M13" s="3">
        <v>54.06</v>
      </c>
      <c r="O13" s="3">
        <v>845145</v>
      </c>
      <c r="Q13" s="3">
        <v>3149965283850</v>
      </c>
      <c r="S13" s="3">
        <v>3241575591024</v>
      </c>
      <c r="U13" s="3">
        <v>0</v>
      </c>
      <c r="W13" s="3">
        <v>0</v>
      </c>
      <c r="Y13" s="3">
        <v>0</v>
      </c>
      <c r="AA13" s="3">
        <v>0</v>
      </c>
      <c r="AC13" s="3">
        <v>845145</v>
      </c>
      <c r="AE13" s="3">
        <v>3900123</v>
      </c>
      <c r="AG13" s="3">
        <v>3149965283850</v>
      </c>
      <c r="AI13" s="3">
        <v>3295658812918</v>
      </c>
      <c r="AK13" s="4">
        <v>6.6651468209905536E-3</v>
      </c>
    </row>
    <row r="14" spans="1:37" ht="22.5">
      <c r="A14" s="1" t="s">
        <v>75</v>
      </c>
      <c r="C14" s="2" t="s">
        <v>61</v>
      </c>
      <c r="E14" s="2" t="s">
        <v>61</v>
      </c>
      <c r="G14" s="2" t="s">
        <v>76</v>
      </c>
      <c r="I14" s="2" t="s">
        <v>77</v>
      </c>
      <c r="K14" s="3">
        <v>18</v>
      </c>
      <c r="M14" s="3">
        <v>18</v>
      </c>
      <c r="O14" s="3">
        <v>3205000</v>
      </c>
      <c r="Q14" s="3">
        <v>2861958953422</v>
      </c>
      <c r="S14" s="3">
        <v>2855425644383</v>
      </c>
      <c r="U14" s="3">
        <v>0</v>
      </c>
      <c r="W14" s="3">
        <v>0</v>
      </c>
      <c r="Y14" s="3">
        <v>0</v>
      </c>
      <c r="AA14" s="3">
        <v>0</v>
      </c>
      <c r="AC14" s="3">
        <v>3205000</v>
      </c>
      <c r="AE14" s="3">
        <v>900148</v>
      </c>
      <c r="AG14" s="3">
        <v>2861958953422</v>
      </c>
      <c r="AI14" s="3">
        <v>2884863021886</v>
      </c>
      <c r="AK14" s="4">
        <v>5.8343526107582817E-3</v>
      </c>
    </row>
    <row r="15" spans="1:37" ht="22.5">
      <c r="A15" s="1" t="s">
        <v>78</v>
      </c>
      <c r="C15" s="2" t="s">
        <v>61</v>
      </c>
      <c r="E15" s="2" t="s">
        <v>61</v>
      </c>
      <c r="G15" s="2" t="s">
        <v>79</v>
      </c>
      <c r="I15" s="2" t="s">
        <v>80</v>
      </c>
      <c r="K15" s="3">
        <v>18</v>
      </c>
      <c r="M15" s="3">
        <v>18</v>
      </c>
      <c r="O15" s="3">
        <v>8330000</v>
      </c>
      <c r="Q15" s="3">
        <v>7582409818312</v>
      </c>
      <c r="S15" s="3">
        <v>7877297435897</v>
      </c>
      <c r="U15" s="3">
        <v>0</v>
      </c>
      <c r="W15" s="3">
        <v>0</v>
      </c>
      <c r="Y15" s="3">
        <v>0</v>
      </c>
      <c r="AA15" s="3">
        <v>0</v>
      </c>
      <c r="AC15" s="3">
        <v>8330000</v>
      </c>
      <c r="AE15" s="3">
        <v>951703</v>
      </c>
      <c r="AG15" s="3">
        <v>7582409818312</v>
      </c>
      <c r="AI15" s="3">
        <v>7927382339777</v>
      </c>
      <c r="AK15" s="4">
        <v>1.6032353529326332E-2</v>
      </c>
    </row>
    <row r="16" spans="1:37" ht="22.5">
      <c r="A16" s="1" t="s">
        <v>81</v>
      </c>
      <c r="C16" s="2" t="s">
        <v>61</v>
      </c>
      <c r="E16" s="2" t="s">
        <v>61</v>
      </c>
      <c r="G16" s="2" t="s">
        <v>82</v>
      </c>
      <c r="I16" s="2" t="s">
        <v>83</v>
      </c>
      <c r="K16" s="3">
        <v>18</v>
      </c>
      <c r="M16" s="3">
        <v>18</v>
      </c>
      <c r="O16" s="3">
        <v>5000000</v>
      </c>
      <c r="Q16" s="3">
        <v>4598341159546</v>
      </c>
      <c r="S16" s="3">
        <v>4776661705686</v>
      </c>
      <c r="U16" s="3">
        <v>0</v>
      </c>
      <c r="W16" s="3">
        <v>0</v>
      </c>
      <c r="Y16" s="3">
        <v>0</v>
      </c>
      <c r="AA16" s="3">
        <v>0</v>
      </c>
      <c r="AC16" s="3">
        <v>5000000</v>
      </c>
      <c r="AE16" s="3">
        <v>962287</v>
      </c>
      <c r="AG16" s="3">
        <v>4598341159546</v>
      </c>
      <c r="AI16" s="3">
        <v>4811249109872</v>
      </c>
      <c r="AK16" s="4">
        <v>9.7302795981068311E-3</v>
      </c>
    </row>
    <row r="17" spans="1:37" ht="22.5">
      <c r="A17" s="1" t="s">
        <v>84</v>
      </c>
      <c r="C17" s="2" t="s">
        <v>61</v>
      </c>
      <c r="E17" s="2" t="s">
        <v>61</v>
      </c>
      <c r="G17" s="2" t="s">
        <v>85</v>
      </c>
      <c r="I17" s="2" t="s">
        <v>86</v>
      </c>
      <c r="K17" s="3">
        <v>0</v>
      </c>
      <c r="M17" s="3">
        <v>0</v>
      </c>
      <c r="O17" s="3">
        <v>5138981</v>
      </c>
      <c r="Q17" s="3">
        <v>3542542861163</v>
      </c>
      <c r="S17" s="3">
        <v>4159021714203</v>
      </c>
      <c r="U17" s="3">
        <v>0</v>
      </c>
      <c r="W17" s="3">
        <v>0</v>
      </c>
      <c r="Y17" s="3">
        <v>0</v>
      </c>
      <c r="AA17" s="3">
        <v>0</v>
      </c>
      <c r="AC17" s="3">
        <v>5138981</v>
      </c>
      <c r="AE17" s="3">
        <v>849990</v>
      </c>
      <c r="AG17" s="3">
        <v>3542542861163</v>
      </c>
      <c r="AI17" s="3">
        <v>4367913196994</v>
      </c>
      <c r="AK17" s="4">
        <v>8.8336761818892835E-3</v>
      </c>
    </row>
    <row r="18" spans="1:37" ht="22.5">
      <c r="A18" s="1" t="s">
        <v>87</v>
      </c>
      <c r="C18" s="2" t="s">
        <v>61</v>
      </c>
      <c r="E18" s="2" t="s">
        <v>61</v>
      </c>
      <c r="G18" s="2" t="s">
        <v>88</v>
      </c>
      <c r="I18" s="2" t="s">
        <v>89</v>
      </c>
      <c r="K18" s="3">
        <v>0</v>
      </c>
      <c r="M18" s="3">
        <v>0</v>
      </c>
      <c r="O18" s="3">
        <v>2717870</v>
      </c>
      <c r="Q18" s="3">
        <v>1893591362205</v>
      </c>
      <c r="S18" s="3">
        <v>1953311832633</v>
      </c>
      <c r="U18" s="3">
        <v>0</v>
      </c>
      <c r="W18" s="3">
        <v>0</v>
      </c>
      <c r="Y18" s="3">
        <v>0</v>
      </c>
      <c r="AA18" s="3">
        <v>0</v>
      </c>
      <c r="AC18" s="3">
        <v>2717870</v>
      </c>
      <c r="AE18" s="3">
        <v>769030</v>
      </c>
      <c r="AG18" s="3">
        <v>1893591362205</v>
      </c>
      <c r="AI18" s="3">
        <v>2090042573811</v>
      </c>
      <c r="AK18" s="4">
        <v>4.2269061839678695E-3</v>
      </c>
    </row>
    <row r="19" spans="1:37" ht="22.5">
      <c r="A19" s="1" t="s">
        <v>90</v>
      </c>
      <c r="C19" s="2" t="s">
        <v>61</v>
      </c>
      <c r="E19" s="2" t="s">
        <v>61</v>
      </c>
      <c r="G19" s="2" t="s">
        <v>91</v>
      </c>
      <c r="I19" s="2" t="s">
        <v>92</v>
      </c>
      <c r="K19" s="3">
        <v>0</v>
      </c>
      <c r="M19" s="3">
        <v>0</v>
      </c>
      <c r="O19" s="3">
        <v>2394041</v>
      </c>
      <c r="Q19" s="3">
        <v>1597055824009</v>
      </c>
      <c r="S19" s="3">
        <v>1634563912583</v>
      </c>
      <c r="U19" s="3">
        <v>0</v>
      </c>
      <c r="W19" s="3">
        <v>0</v>
      </c>
      <c r="Y19" s="3">
        <v>0</v>
      </c>
      <c r="AA19" s="3">
        <v>0</v>
      </c>
      <c r="AC19" s="3">
        <v>2394041</v>
      </c>
      <c r="AE19" s="3">
        <v>738870</v>
      </c>
      <c r="AG19" s="3">
        <v>1597055824009</v>
      </c>
      <c r="AI19" s="3">
        <v>1768816529373</v>
      </c>
      <c r="AK19" s="4">
        <v>3.5772580042129896E-3</v>
      </c>
    </row>
    <row r="20" spans="1:37" ht="22.5">
      <c r="A20" s="1" t="s">
        <v>93</v>
      </c>
      <c r="C20" s="2" t="s">
        <v>61</v>
      </c>
      <c r="E20" s="2" t="s">
        <v>61</v>
      </c>
      <c r="G20" s="2" t="s">
        <v>94</v>
      </c>
      <c r="I20" s="2" t="s">
        <v>95</v>
      </c>
      <c r="K20" s="3">
        <v>0</v>
      </c>
      <c r="M20" s="3">
        <v>0</v>
      </c>
      <c r="O20" s="3">
        <v>1613000</v>
      </c>
      <c r="Q20" s="3">
        <v>1000068125000</v>
      </c>
      <c r="S20" s="3">
        <v>1000505128923</v>
      </c>
      <c r="U20" s="3">
        <v>1595220</v>
      </c>
      <c r="W20" s="3">
        <v>1030982997050</v>
      </c>
      <c r="Y20" s="3">
        <v>0</v>
      </c>
      <c r="AA20" s="3">
        <v>0</v>
      </c>
      <c r="AC20" s="3">
        <v>3208220</v>
      </c>
      <c r="AE20" s="3">
        <v>678890</v>
      </c>
      <c r="AG20" s="3">
        <v>2031051122050</v>
      </c>
      <c r="AI20" s="3">
        <v>2177944077196</v>
      </c>
      <c r="AK20" s="4">
        <v>4.4046783561206299E-3</v>
      </c>
    </row>
    <row r="21" spans="1:37" ht="22.5">
      <c r="A21" s="1" t="s">
        <v>96</v>
      </c>
      <c r="C21" s="2" t="s">
        <v>61</v>
      </c>
      <c r="E21" s="2" t="s">
        <v>61</v>
      </c>
      <c r="G21" s="2" t="s">
        <v>97</v>
      </c>
      <c r="I21" s="2" t="s">
        <v>98</v>
      </c>
      <c r="K21" s="3">
        <v>0</v>
      </c>
      <c r="M21" s="3">
        <v>0</v>
      </c>
      <c r="O21" s="3">
        <v>2850823</v>
      </c>
      <c r="Q21" s="3">
        <v>1865852108940</v>
      </c>
      <c r="S21" s="3">
        <v>2326409481979</v>
      </c>
      <c r="U21" s="3">
        <v>0</v>
      </c>
      <c r="W21" s="3">
        <v>0</v>
      </c>
      <c r="Y21" s="3">
        <v>0</v>
      </c>
      <c r="AA21" s="3">
        <v>0</v>
      </c>
      <c r="AC21" s="3">
        <v>2850823</v>
      </c>
      <c r="AE21" s="3">
        <v>859590</v>
      </c>
      <c r="AG21" s="3">
        <v>1865852108940</v>
      </c>
      <c r="AI21" s="3">
        <v>2450443984185</v>
      </c>
      <c r="AK21" s="4">
        <v>4.9557827003169378E-3</v>
      </c>
    </row>
    <row r="22" spans="1:37" ht="22.5">
      <c r="A22" s="1" t="s">
        <v>99</v>
      </c>
      <c r="C22" s="2" t="s">
        <v>61</v>
      </c>
      <c r="E22" s="2" t="s">
        <v>61</v>
      </c>
      <c r="G22" s="2" t="s">
        <v>100</v>
      </c>
      <c r="I22" s="2" t="s">
        <v>101</v>
      </c>
      <c r="K22" s="3">
        <v>0</v>
      </c>
      <c r="M22" s="3">
        <v>0</v>
      </c>
      <c r="O22" s="3">
        <v>4482563</v>
      </c>
      <c r="Q22" s="3">
        <v>2890085180773</v>
      </c>
      <c r="S22" s="3">
        <v>3877983927379</v>
      </c>
      <c r="U22" s="3">
        <v>0</v>
      </c>
      <c r="W22" s="3">
        <v>0</v>
      </c>
      <c r="Y22" s="3">
        <v>0</v>
      </c>
      <c r="AA22" s="3">
        <v>0</v>
      </c>
      <c r="AC22" s="3">
        <v>4482563</v>
      </c>
      <c r="AE22" s="3">
        <v>898930</v>
      </c>
      <c r="AG22" s="3">
        <v>2890085180773</v>
      </c>
      <c r="AI22" s="3">
        <v>4029354214063</v>
      </c>
      <c r="AK22" s="4">
        <v>8.1489738334679703E-3</v>
      </c>
    </row>
    <row r="23" spans="1:37" ht="22.5">
      <c r="A23" s="1" t="s">
        <v>102</v>
      </c>
      <c r="C23" s="2" t="s">
        <v>61</v>
      </c>
      <c r="E23" s="2" t="s">
        <v>61</v>
      </c>
      <c r="G23" s="2" t="s">
        <v>103</v>
      </c>
      <c r="I23" s="2" t="s">
        <v>104</v>
      </c>
      <c r="K23" s="3">
        <v>0</v>
      </c>
      <c r="M23" s="3">
        <v>0</v>
      </c>
      <c r="O23" s="3">
        <v>3094217</v>
      </c>
      <c r="Q23" s="3">
        <v>1641553850121</v>
      </c>
      <c r="S23" s="3">
        <v>1622853928473</v>
      </c>
      <c r="U23" s="3">
        <v>0</v>
      </c>
      <c r="W23" s="3">
        <v>0</v>
      </c>
      <c r="Y23" s="3">
        <v>0</v>
      </c>
      <c r="AA23" s="3">
        <v>0</v>
      </c>
      <c r="AC23" s="3">
        <v>3094217</v>
      </c>
      <c r="AE23" s="3">
        <v>590620</v>
      </c>
      <c r="AG23" s="3">
        <v>1641553850121</v>
      </c>
      <c r="AI23" s="3">
        <v>1827435628665</v>
      </c>
      <c r="AK23" s="4">
        <v>3.6958093851277725E-3</v>
      </c>
    </row>
    <row r="24" spans="1:37" ht="22.5">
      <c r="A24" s="1" t="s">
        <v>105</v>
      </c>
      <c r="C24" s="2" t="s">
        <v>61</v>
      </c>
      <c r="E24" s="2" t="s">
        <v>61</v>
      </c>
      <c r="G24" s="2" t="s">
        <v>100</v>
      </c>
      <c r="I24" s="2" t="s">
        <v>106</v>
      </c>
      <c r="K24" s="3">
        <v>0</v>
      </c>
      <c r="M24" s="3">
        <v>0</v>
      </c>
      <c r="O24" s="3">
        <v>7229085</v>
      </c>
      <c r="Q24" s="3">
        <v>4662228187585</v>
      </c>
      <c r="S24" s="3">
        <v>5922632120461</v>
      </c>
      <c r="U24" s="3">
        <v>0</v>
      </c>
      <c r="W24" s="3">
        <v>0</v>
      </c>
      <c r="Y24" s="3">
        <v>0</v>
      </c>
      <c r="AA24" s="3">
        <v>0</v>
      </c>
      <c r="AC24" s="3">
        <v>7229085</v>
      </c>
      <c r="AE24" s="3">
        <v>861610</v>
      </c>
      <c r="AG24" s="3">
        <v>4662228187585</v>
      </c>
      <c r="AI24" s="3">
        <v>6228410566587</v>
      </c>
      <c r="AK24" s="4">
        <v>1.2596349696452701E-2</v>
      </c>
    </row>
    <row r="25" spans="1:37" ht="22.5">
      <c r="A25" s="1" t="s">
        <v>107</v>
      </c>
      <c r="C25" s="2" t="s">
        <v>61</v>
      </c>
      <c r="E25" s="2" t="s">
        <v>61</v>
      </c>
      <c r="G25" s="2" t="s">
        <v>103</v>
      </c>
      <c r="I25" s="2" t="s">
        <v>108</v>
      </c>
      <c r="K25" s="3">
        <v>0</v>
      </c>
      <c r="M25" s="3">
        <v>0</v>
      </c>
      <c r="O25" s="3">
        <v>2139300</v>
      </c>
      <c r="Q25" s="3">
        <v>990092960687</v>
      </c>
      <c r="S25" s="3">
        <v>961193028326</v>
      </c>
      <c r="U25" s="3">
        <v>0</v>
      </c>
      <c r="W25" s="3">
        <v>0</v>
      </c>
      <c r="Y25" s="3">
        <v>0</v>
      </c>
      <c r="AA25" s="3">
        <v>0</v>
      </c>
      <c r="AC25" s="3">
        <v>2139300</v>
      </c>
      <c r="AE25" s="3">
        <v>517730</v>
      </c>
      <c r="AG25" s="3">
        <v>990092960687</v>
      </c>
      <c r="AI25" s="3">
        <v>1107536870283</v>
      </c>
      <c r="AK25" s="4">
        <v>2.2398847299246309E-3</v>
      </c>
    </row>
    <row r="26" spans="1:37" ht="22.5">
      <c r="A26" s="1" t="s">
        <v>109</v>
      </c>
      <c r="C26" s="2" t="s">
        <v>61</v>
      </c>
      <c r="E26" s="2" t="s">
        <v>61</v>
      </c>
      <c r="G26" s="2" t="s">
        <v>110</v>
      </c>
      <c r="I26" s="2" t="s">
        <v>111</v>
      </c>
      <c r="K26" s="3">
        <v>0</v>
      </c>
      <c r="M26" s="3">
        <v>0</v>
      </c>
      <c r="O26" s="3">
        <v>342300</v>
      </c>
      <c r="Q26" s="3">
        <v>159750103022</v>
      </c>
      <c r="S26" s="3">
        <v>157670962013</v>
      </c>
      <c r="U26" s="3">
        <v>0</v>
      </c>
      <c r="W26" s="3">
        <v>0</v>
      </c>
      <c r="Y26" s="3">
        <v>0</v>
      </c>
      <c r="AA26" s="3">
        <v>0</v>
      </c>
      <c r="AC26" s="3">
        <v>342300</v>
      </c>
      <c r="AE26" s="3">
        <v>529410</v>
      </c>
      <c r="AG26" s="3">
        <v>159750103022</v>
      </c>
      <c r="AI26" s="3">
        <v>181210020839</v>
      </c>
      <c r="AK26" s="4">
        <v>3.664795001207378E-4</v>
      </c>
    </row>
    <row r="27" spans="1:37" ht="22.5">
      <c r="A27" s="1" t="s">
        <v>112</v>
      </c>
      <c r="C27" s="2" t="s">
        <v>61</v>
      </c>
      <c r="E27" s="2" t="s">
        <v>61</v>
      </c>
      <c r="G27" s="2" t="s">
        <v>113</v>
      </c>
      <c r="I27" s="2" t="s">
        <v>114</v>
      </c>
      <c r="K27" s="3">
        <v>0</v>
      </c>
      <c r="M27" s="3">
        <v>0</v>
      </c>
      <c r="O27" s="3">
        <v>164314</v>
      </c>
      <c r="Q27" s="3">
        <v>108332919291</v>
      </c>
      <c r="S27" s="3">
        <v>153377889096</v>
      </c>
      <c r="U27" s="3">
        <v>0</v>
      </c>
      <c r="W27" s="3">
        <v>0</v>
      </c>
      <c r="Y27" s="3">
        <v>0</v>
      </c>
      <c r="AA27" s="3">
        <v>0</v>
      </c>
      <c r="AC27" s="3">
        <v>164314</v>
      </c>
      <c r="AE27" s="3">
        <v>960570</v>
      </c>
      <c r="AG27" s="3">
        <v>108332919291</v>
      </c>
      <c r="AI27" s="3">
        <v>157828982869</v>
      </c>
      <c r="AK27" s="4">
        <v>3.1919364325765288E-4</v>
      </c>
    </row>
    <row r="28" spans="1:37" ht="22.5">
      <c r="A28" s="1" t="s">
        <v>115</v>
      </c>
      <c r="C28" s="2" t="s">
        <v>61</v>
      </c>
      <c r="E28" s="2" t="s">
        <v>61</v>
      </c>
      <c r="G28" s="2" t="s">
        <v>116</v>
      </c>
      <c r="I28" s="2" t="s">
        <v>117</v>
      </c>
      <c r="K28" s="3">
        <v>0</v>
      </c>
      <c r="M28" s="3">
        <v>0</v>
      </c>
      <c r="O28" s="3">
        <v>7160355</v>
      </c>
      <c r="Q28" s="3">
        <v>4374494760654</v>
      </c>
      <c r="S28" s="3">
        <v>4439176471695</v>
      </c>
      <c r="U28" s="3">
        <v>0</v>
      </c>
      <c r="W28" s="3">
        <v>0</v>
      </c>
      <c r="Y28" s="3">
        <v>0</v>
      </c>
      <c r="AA28" s="3">
        <v>0</v>
      </c>
      <c r="AC28" s="3">
        <v>7160355</v>
      </c>
      <c r="AE28" s="3">
        <v>679580</v>
      </c>
      <c r="AG28" s="3">
        <v>4374494760654</v>
      </c>
      <c r="AI28" s="3">
        <v>4865845492080</v>
      </c>
      <c r="AK28" s="4">
        <v>9.8406954281329492E-3</v>
      </c>
    </row>
    <row r="29" spans="1:37" ht="22.5">
      <c r="A29" s="1" t="s">
        <v>118</v>
      </c>
      <c r="C29" s="2" t="s">
        <v>61</v>
      </c>
      <c r="E29" s="2" t="s">
        <v>61</v>
      </c>
      <c r="G29" s="2" t="s">
        <v>100</v>
      </c>
      <c r="I29" s="2" t="s">
        <v>106</v>
      </c>
      <c r="K29" s="3">
        <v>0</v>
      </c>
      <c r="M29" s="3">
        <v>0</v>
      </c>
      <c r="O29" s="3">
        <v>1395648</v>
      </c>
      <c r="Q29" s="3">
        <v>907854082974</v>
      </c>
      <c r="S29" s="3">
        <v>1263026452308</v>
      </c>
      <c r="U29" s="3">
        <v>0</v>
      </c>
      <c r="W29" s="3">
        <v>0</v>
      </c>
      <c r="Y29" s="3">
        <v>0</v>
      </c>
      <c r="AA29" s="3">
        <v>0</v>
      </c>
      <c r="AC29" s="3">
        <v>1395648</v>
      </c>
      <c r="AE29" s="3">
        <v>936660</v>
      </c>
      <c r="AG29" s="3">
        <v>907854082974</v>
      </c>
      <c r="AI29" s="3">
        <v>1307196999833</v>
      </c>
      <c r="AK29" s="4">
        <v>2.6436777659429671E-3</v>
      </c>
    </row>
    <row r="30" spans="1:37" ht="22.5">
      <c r="A30" s="1" t="s">
        <v>119</v>
      </c>
      <c r="C30" s="2" t="s">
        <v>61</v>
      </c>
      <c r="E30" s="2" t="s">
        <v>61</v>
      </c>
      <c r="G30" s="2" t="s">
        <v>116</v>
      </c>
      <c r="I30" s="2" t="s">
        <v>120</v>
      </c>
      <c r="K30" s="3">
        <v>0</v>
      </c>
      <c r="M30" s="3">
        <v>0</v>
      </c>
      <c r="O30" s="3">
        <v>6465584</v>
      </c>
      <c r="Q30" s="3">
        <v>3911382902902</v>
      </c>
      <c r="S30" s="3">
        <v>3895234102149</v>
      </c>
      <c r="U30" s="3">
        <v>28639</v>
      </c>
      <c r="W30" s="3">
        <v>17254456078</v>
      </c>
      <c r="Y30" s="3">
        <v>0</v>
      </c>
      <c r="AA30" s="3">
        <v>0</v>
      </c>
      <c r="AC30" s="3">
        <v>6494223</v>
      </c>
      <c r="AE30" s="3">
        <v>661510</v>
      </c>
      <c r="AG30" s="3">
        <v>3928637358980</v>
      </c>
      <c r="AI30" s="3">
        <v>4295826986983</v>
      </c>
      <c r="AK30" s="4">
        <v>8.6878888899497193E-3</v>
      </c>
    </row>
    <row r="31" spans="1:37" ht="22.5">
      <c r="A31" s="1" t="s">
        <v>121</v>
      </c>
      <c r="C31" s="2" t="s">
        <v>61</v>
      </c>
      <c r="E31" s="2" t="s">
        <v>61</v>
      </c>
      <c r="G31" s="2" t="s">
        <v>100</v>
      </c>
      <c r="I31" s="2" t="s">
        <v>122</v>
      </c>
      <c r="K31" s="3">
        <v>0</v>
      </c>
      <c r="M31" s="3">
        <v>0</v>
      </c>
      <c r="O31" s="3">
        <v>391867</v>
      </c>
      <c r="Q31" s="3">
        <v>315686343228</v>
      </c>
      <c r="S31" s="3">
        <v>345464397275</v>
      </c>
      <c r="U31" s="3">
        <v>0</v>
      </c>
      <c r="W31" s="3">
        <v>0</v>
      </c>
      <c r="Y31" s="3">
        <v>0</v>
      </c>
      <c r="AA31" s="3">
        <v>0</v>
      </c>
      <c r="AC31" s="3">
        <v>391867</v>
      </c>
      <c r="AE31" s="3">
        <v>919660</v>
      </c>
      <c r="AG31" s="3">
        <v>315686343228</v>
      </c>
      <c r="AI31" s="3">
        <v>360370440324</v>
      </c>
      <c r="AK31" s="4">
        <v>7.2881388245945146E-4</v>
      </c>
    </row>
    <row r="32" spans="1:37" ht="22.5">
      <c r="A32" s="1" t="s">
        <v>123</v>
      </c>
      <c r="C32" s="2" t="s">
        <v>61</v>
      </c>
      <c r="E32" s="2" t="s">
        <v>61</v>
      </c>
      <c r="G32" s="2" t="s">
        <v>124</v>
      </c>
      <c r="I32" s="2" t="s">
        <v>125</v>
      </c>
      <c r="K32" s="3">
        <v>0</v>
      </c>
      <c r="M32" s="3">
        <v>0</v>
      </c>
      <c r="O32" s="3">
        <v>9321203</v>
      </c>
      <c r="Q32" s="3">
        <v>7274097569664</v>
      </c>
      <c r="S32" s="3">
        <v>8085364222345</v>
      </c>
      <c r="U32" s="3">
        <v>0</v>
      </c>
      <c r="W32" s="3">
        <v>0</v>
      </c>
      <c r="Y32" s="3">
        <v>0</v>
      </c>
      <c r="AA32" s="3">
        <v>0</v>
      </c>
      <c r="AC32" s="3">
        <v>9321203</v>
      </c>
      <c r="AE32" s="3">
        <v>906680</v>
      </c>
      <c r="AG32" s="3">
        <v>7274097569664</v>
      </c>
      <c r="AI32" s="3">
        <v>8451020846291</v>
      </c>
      <c r="AK32" s="4">
        <v>1.7091361067776541E-2</v>
      </c>
    </row>
    <row r="33" spans="1:37" ht="22.5">
      <c r="A33" s="1" t="s">
        <v>126</v>
      </c>
      <c r="C33" s="2" t="s">
        <v>61</v>
      </c>
      <c r="E33" s="2" t="s">
        <v>61</v>
      </c>
      <c r="G33" s="2" t="s">
        <v>127</v>
      </c>
      <c r="I33" s="2" t="s">
        <v>128</v>
      </c>
      <c r="K33" s="3">
        <v>0</v>
      </c>
      <c r="M33" s="3">
        <v>0</v>
      </c>
      <c r="O33" s="3">
        <v>2286967</v>
      </c>
      <c r="Q33" s="3">
        <v>1515715963613</v>
      </c>
      <c r="S33" s="3">
        <v>1942200070590</v>
      </c>
      <c r="U33" s="3">
        <v>0</v>
      </c>
      <c r="W33" s="3">
        <v>0</v>
      </c>
      <c r="Y33" s="3">
        <v>0</v>
      </c>
      <c r="AA33" s="3">
        <v>0</v>
      </c>
      <c r="AC33" s="3">
        <v>2286967</v>
      </c>
      <c r="AE33" s="3">
        <v>907270</v>
      </c>
      <c r="AG33" s="3">
        <v>1515715963613</v>
      </c>
      <c r="AI33" s="3">
        <v>2074816147848</v>
      </c>
      <c r="AK33" s="4">
        <v>4.1961122303569732E-3</v>
      </c>
    </row>
    <row r="34" spans="1:37" ht="22.5">
      <c r="A34" s="1" t="s">
        <v>129</v>
      </c>
      <c r="C34" s="2" t="s">
        <v>61</v>
      </c>
      <c r="E34" s="2" t="s">
        <v>61</v>
      </c>
      <c r="G34" s="2" t="s">
        <v>124</v>
      </c>
      <c r="I34" s="2" t="s">
        <v>130</v>
      </c>
      <c r="K34" s="3">
        <v>0</v>
      </c>
      <c r="M34" s="3">
        <v>0</v>
      </c>
      <c r="O34" s="3">
        <v>2005595</v>
      </c>
      <c r="Q34" s="3">
        <v>1278830409362</v>
      </c>
      <c r="S34" s="3">
        <v>1309442344542</v>
      </c>
      <c r="U34" s="3">
        <v>0</v>
      </c>
      <c r="W34" s="3">
        <v>0</v>
      </c>
      <c r="Y34" s="3">
        <v>0</v>
      </c>
      <c r="AA34" s="3">
        <v>0</v>
      </c>
      <c r="AC34" s="3">
        <v>2005595</v>
      </c>
      <c r="AE34" s="3">
        <v>708980</v>
      </c>
      <c r="AG34" s="3">
        <v>1278830409362</v>
      </c>
      <c r="AI34" s="3">
        <v>1421871643438</v>
      </c>
      <c r="AK34" s="4">
        <v>2.8755959891753509E-3</v>
      </c>
    </row>
    <row r="35" spans="1:37" ht="22.5">
      <c r="A35" s="1" t="s">
        <v>131</v>
      </c>
      <c r="C35" s="2" t="s">
        <v>61</v>
      </c>
      <c r="E35" s="2" t="s">
        <v>61</v>
      </c>
      <c r="G35" s="2" t="s">
        <v>132</v>
      </c>
      <c r="I35" s="2" t="s">
        <v>133</v>
      </c>
      <c r="K35" s="3">
        <v>0</v>
      </c>
      <c r="M35" s="3">
        <v>0</v>
      </c>
      <c r="O35" s="3">
        <v>2173372</v>
      </c>
      <c r="Q35" s="3">
        <v>1418346523633</v>
      </c>
      <c r="S35" s="3">
        <v>1855379245108</v>
      </c>
      <c r="U35" s="3">
        <v>0</v>
      </c>
      <c r="W35" s="3">
        <v>0</v>
      </c>
      <c r="Y35" s="3">
        <v>0</v>
      </c>
      <c r="AA35" s="3">
        <v>0</v>
      </c>
      <c r="AC35" s="3">
        <v>2173372</v>
      </c>
      <c r="AE35" s="3">
        <v>879620</v>
      </c>
      <c r="AG35" s="3">
        <v>1418346523633</v>
      </c>
      <c r="AI35" s="3">
        <v>1911667398657</v>
      </c>
      <c r="AK35" s="4">
        <v>3.8661598812980672E-3</v>
      </c>
    </row>
    <row r="36" spans="1:37" ht="22.5">
      <c r="A36" s="1" t="s">
        <v>134</v>
      </c>
      <c r="C36" s="2" t="s">
        <v>61</v>
      </c>
      <c r="E36" s="2" t="s">
        <v>61</v>
      </c>
      <c r="G36" s="2" t="s">
        <v>135</v>
      </c>
      <c r="I36" s="2" t="s">
        <v>136</v>
      </c>
      <c r="K36" s="3">
        <v>0</v>
      </c>
      <c r="M36" s="3">
        <v>0</v>
      </c>
      <c r="O36" s="3">
        <v>408600</v>
      </c>
      <c r="Q36" s="3">
        <v>258920987686</v>
      </c>
      <c r="S36" s="3">
        <v>266932121979</v>
      </c>
      <c r="U36" s="3">
        <v>0</v>
      </c>
      <c r="W36" s="3">
        <v>0</v>
      </c>
      <c r="Y36" s="3">
        <v>0</v>
      </c>
      <c r="AA36" s="3">
        <v>0</v>
      </c>
      <c r="AC36" s="3">
        <v>408600</v>
      </c>
      <c r="AE36" s="3">
        <v>692130</v>
      </c>
      <c r="AG36" s="3">
        <v>258920987686</v>
      </c>
      <c r="AI36" s="3">
        <v>282793359332</v>
      </c>
      <c r="AK36" s="4">
        <v>5.7192184232203675E-4</v>
      </c>
    </row>
    <row r="37" spans="1:37" ht="22.5">
      <c r="A37" s="1" t="s">
        <v>137</v>
      </c>
      <c r="C37" s="2" t="s">
        <v>61</v>
      </c>
      <c r="E37" s="2" t="s">
        <v>61</v>
      </c>
      <c r="G37" s="2" t="s">
        <v>135</v>
      </c>
      <c r="I37" s="2" t="s">
        <v>138</v>
      </c>
      <c r="K37" s="3">
        <v>0</v>
      </c>
      <c r="M37" s="3">
        <v>0</v>
      </c>
      <c r="O37" s="3">
        <v>8230600</v>
      </c>
      <c r="Q37" s="3">
        <v>5155912297597</v>
      </c>
      <c r="S37" s="3">
        <v>5163102220035</v>
      </c>
      <c r="U37" s="3">
        <v>0</v>
      </c>
      <c r="W37" s="3">
        <v>0</v>
      </c>
      <c r="Y37" s="3">
        <v>0</v>
      </c>
      <c r="AA37" s="3">
        <v>0</v>
      </c>
      <c r="AC37" s="3">
        <v>8230600</v>
      </c>
      <c r="AE37" s="3">
        <v>695590</v>
      </c>
      <c r="AG37" s="3">
        <v>5155912297597</v>
      </c>
      <c r="AI37" s="3">
        <v>5724901205481</v>
      </c>
      <c r="AK37" s="4">
        <v>1.1578051380995935E-2</v>
      </c>
    </row>
    <row r="38" spans="1:37" ht="22.5">
      <c r="A38" s="1" t="s">
        <v>139</v>
      </c>
      <c r="C38" s="2" t="s">
        <v>61</v>
      </c>
      <c r="E38" s="2" t="s">
        <v>61</v>
      </c>
      <c r="G38" s="2" t="s">
        <v>140</v>
      </c>
      <c r="I38" s="2" t="s">
        <v>141</v>
      </c>
      <c r="K38" s="3">
        <v>20</v>
      </c>
      <c r="M38" s="3">
        <v>20</v>
      </c>
      <c r="O38" s="3">
        <v>1994901</v>
      </c>
      <c r="Q38" s="3">
        <v>1994909125000</v>
      </c>
      <c r="S38" s="3">
        <v>2028959120699</v>
      </c>
      <c r="U38" s="3">
        <v>0</v>
      </c>
      <c r="W38" s="3">
        <v>0</v>
      </c>
      <c r="Y38" s="3">
        <v>0</v>
      </c>
      <c r="AA38" s="3">
        <v>0</v>
      </c>
      <c r="AC38" s="3">
        <v>1994901</v>
      </c>
      <c r="AE38" s="3">
        <v>1018108</v>
      </c>
      <c r="AG38" s="3">
        <v>1994909125000</v>
      </c>
      <c r="AI38" s="3">
        <v>2030945965102</v>
      </c>
      <c r="AK38" s="4">
        <v>4.1073890870753776E-3</v>
      </c>
    </row>
    <row r="39" spans="1:37" ht="22.5">
      <c r="A39" s="1" t="s">
        <v>142</v>
      </c>
      <c r="C39" s="2" t="s">
        <v>61</v>
      </c>
      <c r="E39" s="2" t="s">
        <v>61</v>
      </c>
      <c r="G39" s="2" t="s">
        <v>143</v>
      </c>
      <c r="I39" s="2" t="s">
        <v>144</v>
      </c>
      <c r="K39" s="3">
        <v>18</v>
      </c>
      <c r="M39" s="3">
        <v>18</v>
      </c>
      <c r="O39" s="3">
        <v>7301000</v>
      </c>
      <c r="Q39" s="3">
        <v>6784037691622</v>
      </c>
      <c r="S39" s="3">
        <v>6696954666333</v>
      </c>
      <c r="U39" s="3">
        <v>0</v>
      </c>
      <c r="W39" s="3">
        <v>0</v>
      </c>
      <c r="Y39" s="3">
        <v>0</v>
      </c>
      <c r="AA39" s="3">
        <v>0</v>
      </c>
      <c r="AC39" s="3">
        <v>7301000</v>
      </c>
      <c r="AE39" s="3">
        <v>925967</v>
      </c>
      <c r="AG39" s="3">
        <v>6784037691622</v>
      </c>
      <c r="AI39" s="3">
        <v>6760226866833</v>
      </c>
      <c r="AK39" s="4">
        <v>1.3671896020921021E-2</v>
      </c>
    </row>
    <row r="40" spans="1:37" ht="22.5">
      <c r="A40" s="1" t="s">
        <v>145</v>
      </c>
      <c r="C40" s="2" t="s">
        <v>61</v>
      </c>
      <c r="E40" s="2" t="s">
        <v>61</v>
      </c>
      <c r="G40" s="2" t="s">
        <v>146</v>
      </c>
      <c r="I40" s="2" t="s">
        <v>147</v>
      </c>
      <c r="K40" s="3">
        <v>18</v>
      </c>
      <c r="M40" s="3">
        <v>18</v>
      </c>
      <c r="O40" s="3">
        <v>4829086</v>
      </c>
      <c r="Q40" s="3">
        <v>4295442075100</v>
      </c>
      <c r="S40" s="3">
        <v>4354713146346</v>
      </c>
      <c r="U40" s="3">
        <v>0</v>
      </c>
      <c r="W40" s="3">
        <v>0</v>
      </c>
      <c r="Y40" s="3">
        <v>0</v>
      </c>
      <c r="AA40" s="3">
        <v>0</v>
      </c>
      <c r="AC40" s="3">
        <v>4829086</v>
      </c>
      <c r="AE40" s="3">
        <v>907765</v>
      </c>
      <c r="AG40" s="3">
        <v>4295442075100</v>
      </c>
      <c r="AI40" s="3">
        <v>4383509718344</v>
      </c>
      <c r="AK40" s="4">
        <v>8.8652186171337931E-3</v>
      </c>
    </row>
    <row r="41" spans="1:37" ht="22.5">
      <c r="A41" s="1" t="s">
        <v>149</v>
      </c>
      <c r="C41" s="2" t="s">
        <v>61</v>
      </c>
      <c r="E41" s="2" t="s">
        <v>61</v>
      </c>
      <c r="G41" s="2" t="s">
        <v>150</v>
      </c>
      <c r="I41" s="2" t="s">
        <v>151</v>
      </c>
      <c r="K41" s="3">
        <v>19</v>
      </c>
      <c r="M41" s="3">
        <v>19</v>
      </c>
      <c r="O41" s="3">
        <v>4061300</v>
      </c>
      <c r="Q41" s="3">
        <v>3490284509897</v>
      </c>
      <c r="S41" s="3">
        <v>3588418536424</v>
      </c>
      <c r="U41" s="3">
        <v>0</v>
      </c>
      <c r="W41" s="3">
        <v>0</v>
      </c>
      <c r="Y41" s="3">
        <v>0</v>
      </c>
      <c r="AA41" s="3">
        <v>0</v>
      </c>
      <c r="AC41" s="3">
        <v>4061300</v>
      </c>
      <c r="AE41" s="3">
        <v>887956</v>
      </c>
      <c r="AG41" s="3">
        <v>3490284509897</v>
      </c>
      <c r="AI41" s="3">
        <v>3606119900918</v>
      </c>
      <c r="AK41" s="4">
        <v>7.2930239318169388E-3</v>
      </c>
    </row>
    <row r="42" spans="1:37" ht="22.5">
      <c r="A42" s="1" t="s">
        <v>152</v>
      </c>
      <c r="C42" s="2" t="s">
        <v>61</v>
      </c>
      <c r="E42" s="2" t="s">
        <v>61</v>
      </c>
      <c r="G42" s="2" t="s">
        <v>153</v>
      </c>
      <c r="I42" s="2" t="s">
        <v>154</v>
      </c>
      <c r="K42" s="3">
        <v>18</v>
      </c>
      <c r="M42" s="3">
        <v>18</v>
      </c>
      <c r="O42" s="3">
        <v>3815547</v>
      </c>
      <c r="Q42" s="3">
        <v>3565657816685</v>
      </c>
      <c r="S42" s="3">
        <v>3695239591795</v>
      </c>
      <c r="U42" s="3">
        <v>0</v>
      </c>
      <c r="W42" s="3">
        <v>0</v>
      </c>
      <c r="Y42" s="3">
        <v>0</v>
      </c>
      <c r="AA42" s="3">
        <v>0</v>
      </c>
      <c r="AC42" s="3">
        <v>3815547</v>
      </c>
      <c r="AE42" s="3">
        <v>975321</v>
      </c>
      <c r="AG42" s="3">
        <v>3565657816685</v>
      </c>
      <c r="AI42" s="3">
        <v>3721239353814</v>
      </c>
      <c r="AK42" s="4">
        <v>7.5258417382283319E-3</v>
      </c>
    </row>
    <row r="43" spans="1:37" ht="22.5">
      <c r="A43" s="1" t="s">
        <v>155</v>
      </c>
      <c r="C43" s="2" t="s">
        <v>61</v>
      </c>
      <c r="E43" s="2" t="s">
        <v>61</v>
      </c>
      <c r="G43" s="2" t="s">
        <v>156</v>
      </c>
      <c r="I43" s="2" t="s">
        <v>157</v>
      </c>
      <c r="K43" s="3">
        <v>20</v>
      </c>
      <c r="M43" s="3">
        <v>20</v>
      </c>
      <c r="O43" s="3">
        <v>5200000</v>
      </c>
      <c r="Q43" s="3">
        <v>5037680867486</v>
      </c>
      <c r="S43" s="3">
        <v>5076883812448</v>
      </c>
      <c r="U43" s="3">
        <v>0</v>
      </c>
      <c r="W43" s="3">
        <v>0</v>
      </c>
      <c r="Y43" s="3">
        <v>0</v>
      </c>
      <c r="AA43" s="3">
        <v>0</v>
      </c>
      <c r="AC43" s="3">
        <v>5200000</v>
      </c>
      <c r="AE43" s="3">
        <v>980138</v>
      </c>
      <c r="AG43" s="3">
        <v>5037680867486</v>
      </c>
      <c r="AI43" s="3">
        <v>5096524819450</v>
      </c>
      <c r="AK43" s="4">
        <v>1.0307221750415405E-2</v>
      </c>
    </row>
    <row r="44" spans="1:37" ht="22.5">
      <c r="A44" s="1" t="s">
        <v>159</v>
      </c>
      <c r="C44" s="2" t="s">
        <v>61</v>
      </c>
      <c r="E44" s="2" t="s">
        <v>61</v>
      </c>
      <c r="G44" s="2" t="s">
        <v>156</v>
      </c>
      <c r="I44" s="2" t="s">
        <v>157</v>
      </c>
      <c r="K44" s="3">
        <v>20</v>
      </c>
      <c r="M44" s="3">
        <v>20</v>
      </c>
      <c r="O44" s="3">
        <v>2000000</v>
      </c>
      <c r="Q44" s="3">
        <v>2000008125000</v>
      </c>
      <c r="S44" s="3">
        <v>1942504477434</v>
      </c>
      <c r="U44" s="3">
        <v>0</v>
      </c>
      <c r="W44" s="3">
        <v>0</v>
      </c>
      <c r="Y44" s="3">
        <v>0</v>
      </c>
      <c r="AA44" s="3">
        <v>0</v>
      </c>
      <c r="AC44" s="3">
        <v>2000000</v>
      </c>
      <c r="AE44" s="3">
        <v>975877</v>
      </c>
      <c r="AG44" s="3">
        <v>2000008125000</v>
      </c>
      <c r="AI44" s="3">
        <v>1951679522287</v>
      </c>
      <c r="AK44" s="4">
        <v>3.9470804782871256E-3</v>
      </c>
    </row>
    <row r="45" spans="1:37" ht="22.5">
      <c r="A45" s="1" t="s">
        <v>160</v>
      </c>
      <c r="C45" s="2" t="s">
        <v>61</v>
      </c>
      <c r="E45" s="2" t="s">
        <v>61</v>
      </c>
      <c r="G45" s="2" t="s">
        <v>161</v>
      </c>
      <c r="I45" s="2" t="s">
        <v>162</v>
      </c>
      <c r="K45" s="3">
        <v>18</v>
      </c>
      <c r="M45" s="3">
        <v>18</v>
      </c>
      <c r="O45" s="3">
        <v>4560500</v>
      </c>
      <c r="Q45" s="3">
        <v>4023714561815</v>
      </c>
      <c r="S45" s="3">
        <v>4049833576663</v>
      </c>
      <c r="U45" s="3">
        <v>0</v>
      </c>
      <c r="W45" s="3">
        <v>0</v>
      </c>
      <c r="Y45" s="3">
        <v>0</v>
      </c>
      <c r="AA45" s="3">
        <v>0</v>
      </c>
      <c r="AC45" s="3">
        <v>4560500</v>
      </c>
      <c r="AE45" s="3">
        <v>893620</v>
      </c>
      <c r="AG45" s="3">
        <v>4023714561815</v>
      </c>
      <c r="AI45" s="3">
        <v>4075196593947</v>
      </c>
      <c r="AK45" s="4">
        <v>8.241685552093949E-3</v>
      </c>
    </row>
    <row r="46" spans="1:37" ht="22.5">
      <c r="A46" s="1" t="s">
        <v>163</v>
      </c>
      <c r="C46" s="2" t="s">
        <v>61</v>
      </c>
      <c r="E46" s="2" t="s">
        <v>61</v>
      </c>
      <c r="G46" s="2" t="s">
        <v>164</v>
      </c>
      <c r="I46" s="2" t="s">
        <v>165</v>
      </c>
      <c r="K46" s="3">
        <v>18</v>
      </c>
      <c r="M46" s="3">
        <v>18</v>
      </c>
      <c r="O46" s="3">
        <v>2600000</v>
      </c>
      <c r="Q46" s="3">
        <v>2447940514730</v>
      </c>
      <c r="S46" s="3">
        <v>2349736105437</v>
      </c>
      <c r="U46" s="3">
        <v>0</v>
      </c>
      <c r="W46" s="3">
        <v>0</v>
      </c>
      <c r="Y46" s="3">
        <v>0</v>
      </c>
      <c r="AA46" s="3">
        <v>0</v>
      </c>
      <c r="AC46" s="3">
        <v>2600000</v>
      </c>
      <c r="AE46" s="3">
        <v>908520</v>
      </c>
      <c r="AG46" s="3">
        <v>2447940514730</v>
      </c>
      <c r="AI46" s="3">
        <v>2362060466610</v>
      </c>
      <c r="AK46" s="4">
        <v>4.7770357017247527E-3</v>
      </c>
    </row>
    <row r="47" spans="1:37" ht="22.5">
      <c r="A47" s="1" t="s">
        <v>166</v>
      </c>
      <c r="C47" s="2" t="s">
        <v>61</v>
      </c>
      <c r="E47" s="2" t="s">
        <v>61</v>
      </c>
      <c r="G47" s="2" t="s">
        <v>167</v>
      </c>
      <c r="I47" s="2" t="s">
        <v>168</v>
      </c>
      <c r="K47" s="3">
        <v>18</v>
      </c>
      <c r="M47" s="3">
        <v>18</v>
      </c>
      <c r="O47" s="3">
        <v>1049399</v>
      </c>
      <c r="Q47" s="3">
        <v>952073168813</v>
      </c>
      <c r="S47" s="3">
        <v>944422502209</v>
      </c>
      <c r="U47" s="3">
        <v>0</v>
      </c>
      <c r="W47" s="3">
        <v>0</v>
      </c>
      <c r="Y47" s="3">
        <v>0</v>
      </c>
      <c r="AA47" s="3">
        <v>0</v>
      </c>
      <c r="AC47" s="3">
        <v>1049399</v>
      </c>
      <c r="AE47" s="3">
        <v>900000</v>
      </c>
      <c r="AG47" s="3">
        <v>952073168813</v>
      </c>
      <c r="AI47" s="3">
        <v>944422502209</v>
      </c>
      <c r="AK47" s="4">
        <v>1.9100019133039062E-3</v>
      </c>
    </row>
    <row r="48" spans="1:37" ht="22.5">
      <c r="A48" s="1" t="s">
        <v>169</v>
      </c>
      <c r="C48" s="2" t="s">
        <v>61</v>
      </c>
      <c r="E48" s="2" t="s">
        <v>61</v>
      </c>
      <c r="G48" s="2" t="s">
        <v>170</v>
      </c>
      <c r="I48" s="2" t="s">
        <v>171</v>
      </c>
      <c r="K48" s="3">
        <v>18</v>
      </c>
      <c r="M48" s="3">
        <v>18</v>
      </c>
      <c r="O48" s="3">
        <v>5999969</v>
      </c>
      <c r="Q48" s="3">
        <v>5513581306928</v>
      </c>
      <c r="S48" s="3">
        <v>5819812167189</v>
      </c>
      <c r="U48" s="3">
        <v>0</v>
      </c>
      <c r="W48" s="3">
        <v>0</v>
      </c>
      <c r="Y48" s="3">
        <v>0</v>
      </c>
      <c r="AA48" s="3">
        <v>0</v>
      </c>
      <c r="AC48" s="3">
        <v>5999969</v>
      </c>
      <c r="AE48" s="3">
        <v>963456</v>
      </c>
      <c r="AG48" s="3">
        <v>5513581306928</v>
      </c>
      <c r="AI48" s="3">
        <v>5780482998063</v>
      </c>
      <c r="AK48" s="4">
        <v>1.1690460106887334E-2</v>
      </c>
    </row>
    <row r="49" spans="1:37" ht="22.5">
      <c r="A49" s="1" t="s">
        <v>172</v>
      </c>
      <c r="C49" s="2" t="s">
        <v>61</v>
      </c>
      <c r="E49" s="2" t="s">
        <v>61</v>
      </c>
      <c r="G49" s="2" t="s">
        <v>173</v>
      </c>
      <c r="I49" s="2" t="s">
        <v>174</v>
      </c>
      <c r="K49" s="3">
        <v>23</v>
      </c>
      <c r="M49" s="3">
        <v>23</v>
      </c>
      <c r="O49" s="3">
        <v>1490625</v>
      </c>
      <c r="Q49" s="3">
        <v>1490568515770</v>
      </c>
      <c r="S49" s="3">
        <v>1440853662223</v>
      </c>
      <c r="U49" s="3">
        <v>0</v>
      </c>
      <c r="W49" s="3">
        <v>0</v>
      </c>
      <c r="Y49" s="3">
        <v>0</v>
      </c>
      <c r="AA49" s="3">
        <v>0</v>
      </c>
      <c r="AC49" s="3">
        <v>1490625</v>
      </c>
      <c r="AE49" s="3">
        <v>971964</v>
      </c>
      <c r="AG49" s="3">
        <v>1490568515770</v>
      </c>
      <c r="AI49" s="3">
        <v>1448777810558</v>
      </c>
      <c r="AK49" s="4">
        <v>2.930011074117389E-3</v>
      </c>
    </row>
    <row r="50" spans="1:37" ht="22.5">
      <c r="A50" s="1" t="s">
        <v>175</v>
      </c>
      <c r="C50" s="2" t="s">
        <v>61</v>
      </c>
      <c r="E50" s="2" t="s">
        <v>61</v>
      </c>
      <c r="G50" s="2" t="s">
        <v>176</v>
      </c>
      <c r="I50" s="2" t="s">
        <v>101</v>
      </c>
      <c r="K50" s="3">
        <v>18</v>
      </c>
      <c r="M50" s="3">
        <v>18</v>
      </c>
      <c r="O50" s="3">
        <v>3000000</v>
      </c>
      <c r="Q50" s="3">
        <v>2946428125000</v>
      </c>
      <c r="S50" s="3">
        <v>2817723753873</v>
      </c>
      <c r="U50" s="3">
        <v>0</v>
      </c>
      <c r="W50" s="3">
        <v>0</v>
      </c>
      <c r="Y50" s="3">
        <v>0</v>
      </c>
      <c r="AA50" s="3">
        <v>0</v>
      </c>
      <c r="AC50" s="3">
        <v>3000000</v>
      </c>
      <c r="AE50" s="3">
        <v>949427</v>
      </c>
      <c r="AG50" s="3">
        <v>2946428125000</v>
      </c>
      <c r="AI50" s="3">
        <v>2848171606173</v>
      </c>
      <c r="AK50" s="4">
        <v>5.7601478199472405E-3</v>
      </c>
    </row>
    <row r="51" spans="1:37" ht="22.5">
      <c r="A51" s="1" t="s">
        <v>177</v>
      </c>
      <c r="C51" s="2" t="s">
        <v>61</v>
      </c>
      <c r="E51" s="2" t="s">
        <v>61</v>
      </c>
      <c r="G51" s="2" t="s">
        <v>178</v>
      </c>
      <c r="I51" s="2" t="s">
        <v>179</v>
      </c>
      <c r="K51" s="3">
        <v>18</v>
      </c>
      <c r="M51" s="3">
        <v>18</v>
      </c>
      <c r="O51" s="3">
        <v>2500000</v>
      </c>
      <c r="Q51" s="3">
        <v>2290325689261</v>
      </c>
      <c r="S51" s="3">
        <v>2284286480468</v>
      </c>
      <c r="U51" s="3">
        <v>0</v>
      </c>
      <c r="W51" s="3">
        <v>0</v>
      </c>
      <c r="Y51" s="3">
        <v>0</v>
      </c>
      <c r="AA51" s="3">
        <v>0</v>
      </c>
      <c r="AC51" s="3">
        <v>2500000</v>
      </c>
      <c r="AE51" s="3">
        <v>918400</v>
      </c>
      <c r="AG51" s="3">
        <v>2290325689261</v>
      </c>
      <c r="AI51" s="3">
        <v>2295911030000</v>
      </c>
      <c r="AK51" s="4">
        <v>4.6432549519082739E-3</v>
      </c>
    </row>
    <row r="52" spans="1:37" ht="22.5">
      <c r="A52" s="1" t="s">
        <v>180</v>
      </c>
      <c r="C52" s="2" t="s">
        <v>61</v>
      </c>
      <c r="E52" s="2" t="s">
        <v>61</v>
      </c>
      <c r="G52" s="2" t="s">
        <v>116</v>
      </c>
      <c r="I52" s="2" t="s">
        <v>181</v>
      </c>
      <c r="K52" s="3">
        <v>18</v>
      </c>
      <c r="M52" s="3">
        <v>18</v>
      </c>
      <c r="O52" s="3">
        <v>2549000</v>
      </c>
      <c r="Q52" s="3">
        <v>2185470782175</v>
      </c>
      <c r="S52" s="3">
        <v>2184898524228</v>
      </c>
      <c r="U52" s="3">
        <v>0</v>
      </c>
      <c r="W52" s="3">
        <v>0</v>
      </c>
      <c r="Y52" s="3">
        <v>0</v>
      </c>
      <c r="AA52" s="3">
        <v>0</v>
      </c>
      <c r="AC52" s="3">
        <v>2549000</v>
      </c>
      <c r="AE52" s="3">
        <v>862555</v>
      </c>
      <c r="AG52" s="3">
        <v>2185470782175</v>
      </c>
      <c r="AI52" s="3">
        <v>2198567781920</v>
      </c>
      <c r="AK52" s="4">
        <v>4.4463877768408256E-3</v>
      </c>
    </row>
    <row r="53" spans="1:37" ht="22.5">
      <c r="A53" s="1" t="s">
        <v>182</v>
      </c>
      <c r="C53" s="2" t="s">
        <v>61</v>
      </c>
      <c r="E53" s="2" t="s">
        <v>61</v>
      </c>
      <c r="G53" s="2" t="s">
        <v>183</v>
      </c>
      <c r="I53" s="2" t="s">
        <v>184</v>
      </c>
      <c r="K53" s="3">
        <v>18.5</v>
      </c>
      <c r="M53" s="3">
        <v>18.5</v>
      </c>
      <c r="O53" s="3">
        <v>4355295</v>
      </c>
      <c r="Q53" s="3">
        <v>4117216523688</v>
      </c>
      <c r="S53" s="3">
        <v>4072818390810</v>
      </c>
      <c r="U53" s="3">
        <v>0</v>
      </c>
      <c r="W53" s="3">
        <v>0</v>
      </c>
      <c r="Y53" s="3">
        <v>0</v>
      </c>
      <c r="AA53" s="3">
        <v>0</v>
      </c>
      <c r="AC53" s="3">
        <v>4355295</v>
      </c>
      <c r="AE53" s="3">
        <v>941528</v>
      </c>
      <c r="AG53" s="3">
        <v>4117216523688</v>
      </c>
      <c r="AI53" s="3">
        <v>4100473388381</v>
      </c>
      <c r="AK53" s="4">
        <v>8.2928053905330021E-3</v>
      </c>
    </row>
    <row r="54" spans="1:37" ht="22.5">
      <c r="A54" s="1" t="s">
        <v>185</v>
      </c>
      <c r="C54" s="2" t="s">
        <v>61</v>
      </c>
      <c r="E54" s="2" t="s">
        <v>61</v>
      </c>
      <c r="G54" s="2" t="s">
        <v>183</v>
      </c>
      <c r="I54" s="2" t="s">
        <v>184</v>
      </c>
      <c r="K54" s="3">
        <v>18.5</v>
      </c>
      <c r="M54" s="3">
        <v>18.5</v>
      </c>
      <c r="O54" s="3">
        <v>9993800</v>
      </c>
      <c r="Q54" s="3">
        <v>9134925245593</v>
      </c>
      <c r="S54" s="3">
        <v>9345620086372</v>
      </c>
      <c r="U54" s="3">
        <v>0</v>
      </c>
      <c r="W54" s="3">
        <v>0</v>
      </c>
      <c r="Y54" s="3">
        <v>0</v>
      </c>
      <c r="AA54" s="3">
        <v>0</v>
      </c>
      <c r="AC54" s="3">
        <v>9993800</v>
      </c>
      <c r="AE54" s="3">
        <v>941528</v>
      </c>
      <c r="AG54" s="3">
        <v>9134925245593</v>
      </c>
      <c r="AI54" s="3">
        <v>9409078133355</v>
      </c>
      <c r="AK54" s="4">
        <v>1.9028937996605409E-2</v>
      </c>
    </row>
    <row r="55" spans="1:37" ht="22.5">
      <c r="A55" s="1" t="s">
        <v>186</v>
      </c>
      <c r="C55" s="2" t="s">
        <v>61</v>
      </c>
      <c r="E55" s="2" t="s">
        <v>61</v>
      </c>
      <c r="G55" s="2" t="s">
        <v>187</v>
      </c>
      <c r="I55" s="2" t="s">
        <v>188</v>
      </c>
      <c r="K55" s="3">
        <v>23</v>
      </c>
      <c r="M55" s="3">
        <v>23</v>
      </c>
      <c r="O55" s="3">
        <v>1995000</v>
      </c>
      <c r="Q55" s="3">
        <v>1995000000000</v>
      </c>
      <c r="S55" s="3">
        <v>1942586975135</v>
      </c>
      <c r="U55" s="3">
        <v>0</v>
      </c>
      <c r="W55" s="3">
        <v>0</v>
      </c>
      <c r="Y55" s="3">
        <v>0</v>
      </c>
      <c r="AA55" s="3">
        <v>0</v>
      </c>
      <c r="AC55" s="3">
        <v>1995000</v>
      </c>
      <c r="AE55" s="3">
        <v>977652</v>
      </c>
      <c r="AG55" s="3">
        <v>1995000000000</v>
      </c>
      <c r="AI55" s="3">
        <v>1950341528510</v>
      </c>
      <c r="AK55" s="4">
        <v>3.9443745170588814E-3</v>
      </c>
    </row>
    <row r="56" spans="1:37" ht="22.5">
      <c r="A56" s="1" t="s">
        <v>189</v>
      </c>
      <c r="C56" s="2" t="s">
        <v>61</v>
      </c>
      <c r="E56" s="2" t="s">
        <v>61</v>
      </c>
      <c r="G56" s="2" t="s">
        <v>190</v>
      </c>
      <c r="I56" s="2" t="s">
        <v>191</v>
      </c>
      <c r="K56" s="3">
        <v>23</v>
      </c>
      <c r="M56" s="3">
        <v>23</v>
      </c>
      <c r="O56" s="3">
        <v>1480000</v>
      </c>
      <c r="Q56" s="3">
        <v>1365173684062</v>
      </c>
      <c r="S56" s="3">
        <v>1374531443950</v>
      </c>
      <c r="U56" s="3">
        <v>0</v>
      </c>
      <c r="W56" s="3">
        <v>0</v>
      </c>
      <c r="Y56" s="3">
        <v>0</v>
      </c>
      <c r="AA56" s="3">
        <v>0</v>
      </c>
      <c r="AC56" s="3">
        <v>1480000</v>
      </c>
      <c r="AE56" s="3">
        <v>930211</v>
      </c>
      <c r="AG56" s="3">
        <v>1365173684062</v>
      </c>
      <c r="AI56" s="3">
        <v>1376660143140</v>
      </c>
      <c r="AK56" s="4">
        <v>2.784160162656459E-3</v>
      </c>
    </row>
    <row r="57" spans="1:37" ht="22.5">
      <c r="A57" s="1" t="s">
        <v>192</v>
      </c>
      <c r="C57" s="2" t="s">
        <v>61</v>
      </c>
      <c r="E57" s="2" t="s">
        <v>61</v>
      </c>
      <c r="G57" s="2" t="s">
        <v>193</v>
      </c>
      <c r="I57" s="2" t="s">
        <v>194</v>
      </c>
      <c r="K57" s="3">
        <v>23</v>
      </c>
      <c r="M57" s="3">
        <v>23</v>
      </c>
      <c r="O57" s="3">
        <v>1980000</v>
      </c>
      <c r="Q57" s="3">
        <v>1979350362312</v>
      </c>
      <c r="S57" s="3">
        <v>1657021734831</v>
      </c>
      <c r="U57" s="3">
        <v>0</v>
      </c>
      <c r="W57" s="3">
        <v>0</v>
      </c>
      <c r="Y57" s="3">
        <v>0</v>
      </c>
      <c r="AA57" s="3">
        <v>0</v>
      </c>
      <c r="AC57" s="3">
        <v>1980000</v>
      </c>
      <c r="AE57" s="3">
        <v>839390</v>
      </c>
      <c r="AG57" s="3">
        <v>1979350362312</v>
      </c>
      <c r="AI57" s="3">
        <v>1661928990112</v>
      </c>
      <c r="AK57" s="4">
        <v>3.361088436017253E-3</v>
      </c>
    </row>
    <row r="58" spans="1:37" ht="22.5">
      <c r="A58" s="1" t="s">
        <v>195</v>
      </c>
      <c r="C58" s="2" t="s">
        <v>61</v>
      </c>
      <c r="E58" s="2" t="s">
        <v>61</v>
      </c>
      <c r="G58" s="2" t="s">
        <v>196</v>
      </c>
      <c r="I58" s="2" t="s">
        <v>197</v>
      </c>
      <c r="K58" s="3">
        <v>18</v>
      </c>
      <c r="M58" s="3">
        <v>18</v>
      </c>
      <c r="O58" s="3">
        <v>6124100</v>
      </c>
      <c r="Q58" s="3">
        <v>5678978638027</v>
      </c>
      <c r="S58" s="3">
        <v>6036958955675</v>
      </c>
      <c r="U58" s="3">
        <v>0</v>
      </c>
      <c r="W58" s="3">
        <v>0</v>
      </c>
      <c r="Y58" s="3">
        <v>312924</v>
      </c>
      <c r="AA58" s="3">
        <v>299992647696</v>
      </c>
      <c r="AC58" s="3">
        <v>5811176</v>
      </c>
      <c r="AE58" s="3">
        <v>929207</v>
      </c>
      <c r="AG58" s="3">
        <v>5388799066935</v>
      </c>
      <c r="AI58" s="3">
        <v>5399578558236</v>
      </c>
      <c r="AK58" s="4">
        <v>1.0920118223721869E-2</v>
      </c>
    </row>
    <row r="59" spans="1:37" ht="22.5">
      <c r="A59" s="1" t="s">
        <v>198</v>
      </c>
      <c r="C59" s="2" t="s">
        <v>61</v>
      </c>
      <c r="E59" s="2" t="s">
        <v>61</v>
      </c>
      <c r="G59" s="2" t="s">
        <v>199</v>
      </c>
      <c r="I59" s="2" t="s">
        <v>200</v>
      </c>
      <c r="K59" s="3">
        <v>18</v>
      </c>
      <c r="M59" s="3">
        <v>18</v>
      </c>
      <c r="O59" s="3">
        <v>195100</v>
      </c>
      <c r="Q59" s="3">
        <v>180357803750</v>
      </c>
      <c r="S59" s="3">
        <v>176775210695</v>
      </c>
      <c r="U59" s="3">
        <v>0</v>
      </c>
      <c r="W59" s="3">
        <v>0</v>
      </c>
      <c r="Y59" s="3">
        <v>0</v>
      </c>
      <c r="AA59" s="3">
        <v>0</v>
      </c>
      <c r="AC59" s="3">
        <v>195100</v>
      </c>
      <c r="AE59" s="3">
        <v>891996</v>
      </c>
      <c r="AG59" s="3">
        <v>180357803750</v>
      </c>
      <c r="AI59" s="3">
        <v>174021675998</v>
      </c>
      <c r="AK59" s="4">
        <v>3.5194177747257513E-4</v>
      </c>
    </row>
    <row r="60" spans="1:37" ht="22.5">
      <c r="A60" s="1" t="s">
        <v>201</v>
      </c>
      <c r="C60" s="2" t="s">
        <v>61</v>
      </c>
      <c r="E60" s="2" t="s">
        <v>61</v>
      </c>
      <c r="G60" s="2" t="s">
        <v>202</v>
      </c>
      <c r="I60" s="2" t="s">
        <v>203</v>
      </c>
      <c r="K60" s="3">
        <v>18</v>
      </c>
      <c r="M60" s="3">
        <v>18</v>
      </c>
      <c r="O60" s="3">
        <v>6195000</v>
      </c>
      <c r="Q60" s="3">
        <v>5645238957549</v>
      </c>
      <c r="S60" s="3">
        <v>5623782724974</v>
      </c>
      <c r="U60" s="3">
        <v>0</v>
      </c>
      <c r="W60" s="3">
        <v>0</v>
      </c>
      <c r="Y60" s="3">
        <v>1000000</v>
      </c>
      <c r="AA60" s="3">
        <v>917531875000</v>
      </c>
      <c r="AC60" s="3">
        <v>5195000</v>
      </c>
      <c r="AE60" s="3">
        <v>868751</v>
      </c>
      <c r="AG60" s="3">
        <v>4733981660124</v>
      </c>
      <c r="AI60" s="3">
        <v>4512988689861</v>
      </c>
      <c r="AK60" s="4">
        <v>9.1270771420542025E-3</v>
      </c>
    </row>
    <row r="61" spans="1:37" ht="22.5">
      <c r="A61" s="1" t="s">
        <v>204</v>
      </c>
      <c r="C61" s="2" t="s">
        <v>61</v>
      </c>
      <c r="E61" s="2" t="s">
        <v>61</v>
      </c>
      <c r="G61" s="2" t="s">
        <v>202</v>
      </c>
      <c r="I61" s="2" t="s">
        <v>205</v>
      </c>
      <c r="K61" s="3">
        <v>18</v>
      </c>
      <c r="M61" s="3">
        <v>18</v>
      </c>
      <c r="O61" s="3">
        <v>2778000</v>
      </c>
      <c r="Q61" s="3">
        <v>2446626437950</v>
      </c>
      <c r="S61" s="3">
        <v>2370342209680</v>
      </c>
      <c r="U61" s="3">
        <v>0</v>
      </c>
      <c r="W61" s="3">
        <v>0</v>
      </c>
      <c r="Y61" s="3">
        <v>0</v>
      </c>
      <c r="AA61" s="3">
        <v>0</v>
      </c>
      <c r="AC61" s="3">
        <v>2778000</v>
      </c>
      <c r="AE61" s="3">
        <v>856098</v>
      </c>
      <c r="AG61" s="3">
        <v>2446626437950</v>
      </c>
      <c r="AI61" s="3">
        <v>2378148087190</v>
      </c>
      <c r="AK61" s="4">
        <v>4.8095713370113289E-3</v>
      </c>
    </row>
    <row r="62" spans="1:37" ht="22.5">
      <c r="A62" s="1" t="s">
        <v>206</v>
      </c>
      <c r="C62" s="2" t="s">
        <v>61</v>
      </c>
      <c r="E62" s="2" t="s">
        <v>61</v>
      </c>
      <c r="G62" s="2" t="s">
        <v>207</v>
      </c>
      <c r="I62" s="2" t="s">
        <v>208</v>
      </c>
      <c r="K62" s="3">
        <v>20.5</v>
      </c>
      <c r="M62" s="3">
        <v>20.5</v>
      </c>
      <c r="O62" s="3">
        <v>25006875</v>
      </c>
      <c r="Q62" s="3">
        <v>23873122301521</v>
      </c>
      <c r="S62" s="3">
        <v>22815138560371</v>
      </c>
      <c r="U62" s="3">
        <v>35000</v>
      </c>
      <c r="W62" s="3">
        <v>32803271077</v>
      </c>
      <c r="Y62" s="3">
        <v>0</v>
      </c>
      <c r="AA62" s="3">
        <v>0</v>
      </c>
      <c r="AC62" s="3">
        <v>25041875</v>
      </c>
      <c r="AE62" s="3">
        <v>884861</v>
      </c>
      <c r="AG62" s="3">
        <v>23905925572598</v>
      </c>
      <c r="AI62" s="3">
        <v>22157730176226</v>
      </c>
      <c r="AK62" s="4">
        <v>4.481183679134499E-2</v>
      </c>
    </row>
    <row r="63" spans="1:37" ht="22.5">
      <c r="A63" s="1" t="s">
        <v>209</v>
      </c>
      <c r="C63" s="2" t="s">
        <v>61</v>
      </c>
      <c r="E63" s="2" t="s">
        <v>61</v>
      </c>
      <c r="G63" s="2" t="s">
        <v>207</v>
      </c>
      <c r="I63" s="2" t="s">
        <v>210</v>
      </c>
      <c r="K63" s="3">
        <v>20.5</v>
      </c>
      <c r="M63" s="3">
        <v>20.5</v>
      </c>
      <c r="O63" s="3">
        <v>14033529</v>
      </c>
      <c r="Q63" s="3">
        <v>13159712886525</v>
      </c>
      <c r="S63" s="3">
        <v>12284194585033</v>
      </c>
      <c r="U63" s="3">
        <v>0</v>
      </c>
      <c r="W63" s="3">
        <v>0</v>
      </c>
      <c r="Y63" s="3">
        <v>0</v>
      </c>
      <c r="AA63" s="3">
        <v>0</v>
      </c>
      <c r="AC63" s="3">
        <v>14033529</v>
      </c>
      <c r="AE63" s="3">
        <v>865525</v>
      </c>
      <c r="AG63" s="3">
        <v>13159712886525</v>
      </c>
      <c r="AI63" s="3">
        <v>12145899515880</v>
      </c>
      <c r="AK63" s="4">
        <v>2.456389090673523E-2</v>
      </c>
    </row>
    <row r="64" spans="1:37" ht="22.5">
      <c r="A64" s="1" t="s">
        <v>211</v>
      </c>
      <c r="C64" s="2" t="s">
        <v>61</v>
      </c>
      <c r="E64" s="2" t="s">
        <v>61</v>
      </c>
      <c r="G64" s="2" t="s">
        <v>212</v>
      </c>
      <c r="I64" s="2" t="s">
        <v>213</v>
      </c>
      <c r="K64" s="3">
        <v>20.5</v>
      </c>
      <c r="M64" s="3">
        <v>20.5</v>
      </c>
      <c r="O64" s="3">
        <v>9913595</v>
      </c>
      <c r="Q64" s="3">
        <v>9300946446664</v>
      </c>
      <c r="S64" s="3">
        <v>9179226803782</v>
      </c>
      <c r="U64" s="3">
        <v>0</v>
      </c>
      <c r="W64" s="3">
        <v>0</v>
      </c>
      <c r="Y64" s="3">
        <v>0</v>
      </c>
      <c r="AA64" s="3">
        <v>0</v>
      </c>
      <c r="AC64" s="3">
        <v>9913595</v>
      </c>
      <c r="AE64" s="3">
        <v>873597</v>
      </c>
      <c r="AG64" s="3">
        <v>9300946446664</v>
      </c>
      <c r="AI64" s="3">
        <v>8660155321765</v>
      </c>
      <c r="AK64" s="4">
        <v>1.7514315039498778E-2</v>
      </c>
    </row>
    <row r="65" spans="1:37" ht="22.5">
      <c r="A65" s="1" t="s">
        <v>214</v>
      </c>
      <c r="C65" s="2" t="s">
        <v>61</v>
      </c>
      <c r="E65" s="2" t="s">
        <v>61</v>
      </c>
      <c r="G65" s="2" t="s">
        <v>215</v>
      </c>
      <c r="I65" s="2" t="s">
        <v>216</v>
      </c>
      <c r="K65" s="3">
        <v>20.5</v>
      </c>
      <c r="M65" s="3">
        <v>20.5</v>
      </c>
      <c r="O65" s="3">
        <v>2610000</v>
      </c>
      <c r="Q65" s="3">
        <v>2406806125000</v>
      </c>
      <c r="S65" s="3">
        <v>2226217630723</v>
      </c>
      <c r="U65" s="3">
        <v>0</v>
      </c>
      <c r="W65" s="3">
        <v>0</v>
      </c>
      <c r="Y65" s="3">
        <v>0</v>
      </c>
      <c r="AA65" s="3">
        <v>0</v>
      </c>
      <c r="AC65" s="3">
        <v>2610000</v>
      </c>
      <c r="AE65" s="3">
        <v>831074</v>
      </c>
      <c r="AG65" s="3">
        <v>2406806125000</v>
      </c>
      <c r="AI65" s="3">
        <v>2169019087253</v>
      </c>
      <c r="AK65" s="4">
        <v>4.3866284390258175E-3</v>
      </c>
    </row>
    <row r="66" spans="1:37" ht="22.5">
      <c r="A66" s="1" t="s">
        <v>217</v>
      </c>
      <c r="C66" s="2" t="s">
        <v>61</v>
      </c>
      <c r="E66" s="2" t="s">
        <v>61</v>
      </c>
      <c r="G66" s="2" t="s">
        <v>218</v>
      </c>
      <c r="I66" s="2" t="s">
        <v>219</v>
      </c>
      <c r="K66" s="3">
        <v>18</v>
      </c>
      <c r="M66" s="3">
        <v>18</v>
      </c>
      <c r="O66" s="3">
        <v>1016165</v>
      </c>
      <c r="Q66" s="3">
        <v>947066410452</v>
      </c>
      <c r="S66" s="3">
        <v>941546067336</v>
      </c>
      <c r="U66" s="3">
        <v>0</v>
      </c>
      <c r="W66" s="3">
        <v>0</v>
      </c>
      <c r="Y66" s="3">
        <v>0</v>
      </c>
      <c r="AA66" s="3">
        <v>0</v>
      </c>
      <c r="AC66" s="3">
        <v>1016165</v>
      </c>
      <c r="AE66" s="3">
        <v>892678</v>
      </c>
      <c r="AG66" s="3">
        <v>947066410452</v>
      </c>
      <c r="AI66" s="3">
        <v>907073406041</v>
      </c>
      <c r="AK66" s="4">
        <v>1.834467028255959E-3</v>
      </c>
    </row>
    <row r="67" spans="1:37" ht="22.5">
      <c r="A67" s="1" t="s">
        <v>220</v>
      </c>
      <c r="C67" s="2" t="s">
        <v>61</v>
      </c>
      <c r="E67" s="2" t="s">
        <v>61</v>
      </c>
      <c r="G67" s="2" t="s">
        <v>221</v>
      </c>
      <c r="I67" s="2" t="s">
        <v>222</v>
      </c>
      <c r="K67" s="3">
        <v>18</v>
      </c>
      <c r="M67" s="3">
        <v>18</v>
      </c>
      <c r="O67" s="3">
        <v>125000</v>
      </c>
      <c r="Q67" s="3">
        <v>112094095949</v>
      </c>
      <c r="S67" s="3">
        <v>114483188604</v>
      </c>
      <c r="U67" s="3">
        <v>0</v>
      </c>
      <c r="W67" s="3">
        <v>0</v>
      </c>
      <c r="Y67" s="3">
        <v>0</v>
      </c>
      <c r="AA67" s="3">
        <v>0</v>
      </c>
      <c r="AC67" s="3">
        <v>125000</v>
      </c>
      <c r="AE67" s="3">
        <v>900806</v>
      </c>
      <c r="AG67" s="3">
        <v>112094095949</v>
      </c>
      <c r="AI67" s="3">
        <v>112596386720</v>
      </c>
      <c r="AK67" s="4">
        <v>2.277151524484897E-4</v>
      </c>
    </row>
    <row r="68" spans="1:37" ht="22.5">
      <c r="A68" s="1" t="s">
        <v>223</v>
      </c>
      <c r="C68" s="2" t="s">
        <v>61</v>
      </c>
      <c r="E68" s="2" t="s">
        <v>61</v>
      </c>
      <c r="G68" s="2" t="s">
        <v>224</v>
      </c>
      <c r="I68" s="2" t="s">
        <v>225</v>
      </c>
      <c r="K68" s="3">
        <v>18</v>
      </c>
      <c r="M68" s="3">
        <v>18</v>
      </c>
      <c r="O68" s="3">
        <v>170000</v>
      </c>
      <c r="Q68" s="3">
        <v>151489970005</v>
      </c>
      <c r="S68" s="3">
        <v>154034940914</v>
      </c>
      <c r="U68" s="3">
        <v>0</v>
      </c>
      <c r="W68" s="3">
        <v>0</v>
      </c>
      <c r="Y68" s="3">
        <v>0</v>
      </c>
      <c r="AA68" s="3">
        <v>0</v>
      </c>
      <c r="AC68" s="3">
        <v>170000</v>
      </c>
      <c r="AE68" s="3">
        <v>897927</v>
      </c>
      <c r="AG68" s="3">
        <v>151489970005</v>
      </c>
      <c r="AI68" s="3">
        <v>152641674905</v>
      </c>
      <c r="AK68" s="4">
        <v>3.0870282149836364E-4</v>
      </c>
    </row>
    <row r="69" spans="1:37" ht="22.5">
      <c r="A69" s="1" t="s">
        <v>226</v>
      </c>
      <c r="C69" s="2" t="s">
        <v>61</v>
      </c>
      <c r="E69" s="2" t="s">
        <v>61</v>
      </c>
      <c r="G69" s="2" t="s">
        <v>227</v>
      </c>
      <c r="I69" s="2" t="s">
        <v>228</v>
      </c>
      <c r="K69" s="3">
        <v>18</v>
      </c>
      <c r="M69" s="3">
        <v>18</v>
      </c>
      <c r="O69" s="3">
        <v>114488</v>
      </c>
      <c r="Q69" s="3">
        <v>102303392687</v>
      </c>
      <c r="S69" s="3">
        <v>103886278042</v>
      </c>
      <c r="U69" s="3">
        <v>0</v>
      </c>
      <c r="W69" s="3">
        <v>0</v>
      </c>
      <c r="Y69" s="3">
        <v>114488</v>
      </c>
      <c r="AA69" s="3">
        <v>106057712591</v>
      </c>
      <c r="AC69" s="3">
        <v>0</v>
      </c>
      <c r="AE69" s="3">
        <v>0</v>
      </c>
      <c r="AG69" s="3">
        <v>0</v>
      </c>
      <c r="AI69" s="3">
        <v>0</v>
      </c>
      <c r="AK69" s="4">
        <v>0</v>
      </c>
    </row>
    <row r="70" spans="1:37" ht="22.5">
      <c r="A70" s="1" t="s">
        <v>229</v>
      </c>
      <c r="C70" s="2" t="s">
        <v>61</v>
      </c>
      <c r="E70" s="2" t="s">
        <v>61</v>
      </c>
      <c r="G70" s="2" t="s">
        <v>230</v>
      </c>
      <c r="I70" s="2" t="s">
        <v>231</v>
      </c>
      <c r="K70" s="3">
        <v>17</v>
      </c>
      <c r="M70" s="3">
        <v>17</v>
      </c>
      <c r="O70" s="3">
        <v>5965226</v>
      </c>
      <c r="Q70" s="3">
        <v>5546057311405</v>
      </c>
      <c r="S70" s="3">
        <v>5634277638162</v>
      </c>
      <c r="U70" s="3">
        <v>0</v>
      </c>
      <c r="W70" s="3">
        <v>0</v>
      </c>
      <c r="Y70" s="3">
        <v>0</v>
      </c>
      <c r="AA70" s="3">
        <v>0</v>
      </c>
      <c r="AC70" s="3">
        <v>5965226</v>
      </c>
      <c r="AE70" s="3">
        <v>909490</v>
      </c>
      <c r="AG70" s="3">
        <v>5546057311405</v>
      </c>
      <c r="AI70" s="3">
        <v>5425105609493</v>
      </c>
      <c r="AK70" s="4">
        <v>1.0971744182048607E-2</v>
      </c>
    </row>
    <row r="71" spans="1:37" ht="22.5">
      <c r="A71" s="1" t="s">
        <v>232</v>
      </c>
      <c r="C71" s="2" t="s">
        <v>61</v>
      </c>
      <c r="E71" s="2" t="s">
        <v>61</v>
      </c>
      <c r="G71" s="2" t="s">
        <v>233</v>
      </c>
      <c r="I71" s="2" t="s">
        <v>234</v>
      </c>
      <c r="K71" s="3">
        <v>23</v>
      </c>
      <c r="M71" s="3">
        <v>23</v>
      </c>
      <c r="O71" s="3">
        <v>2450000</v>
      </c>
      <c r="Q71" s="3">
        <v>2305694875000</v>
      </c>
      <c r="S71" s="3">
        <v>2325389032868</v>
      </c>
      <c r="U71" s="3">
        <v>0</v>
      </c>
      <c r="W71" s="3">
        <v>0</v>
      </c>
      <c r="Y71" s="3">
        <v>0</v>
      </c>
      <c r="AA71" s="3">
        <v>0</v>
      </c>
      <c r="AC71" s="3">
        <v>2450000</v>
      </c>
      <c r="AE71" s="3">
        <v>950481</v>
      </c>
      <c r="AG71" s="3">
        <v>2305694875000</v>
      </c>
      <c r="AI71" s="3">
        <v>2328588608879</v>
      </c>
      <c r="AK71" s="4">
        <v>4.7093421512655982E-3</v>
      </c>
    </row>
    <row r="72" spans="1:37" ht="22.5">
      <c r="A72" s="1" t="s">
        <v>235</v>
      </c>
      <c r="C72" s="2" t="s">
        <v>61</v>
      </c>
      <c r="E72" s="2" t="s">
        <v>61</v>
      </c>
      <c r="G72" s="2" t="s">
        <v>236</v>
      </c>
      <c r="I72" s="2" t="s">
        <v>83</v>
      </c>
      <c r="K72" s="3">
        <v>18</v>
      </c>
      <c r="M72" s="3">
        <v>18</v>
      </c>
      <c r="O72" s="3">
        <v>8289315</v>
      </c>
      <c r="Q72" s="3">
        <v>7665431287975</v>
      </c>
      <c r="S72" s="3">
        <v>7878059249659</v>
      </c>
      <c r="U72" s="3">
        <v>0</v>
      </c>
      <c r="W72" s="3">
        <v>0</v>
      </c>
      <c r="Y72" s="3">
        <v>0</v>
      </c>
      <c r="AA72" s="3">
        <v>0</v>
      </c>
      <c r="AC72" s="3">
        <v>8289315</v>
      </c>
      <c r="AE72" s="3">
        <v>957717</v>
      </c>
      <c r="AG72" s="3">
        <v>7665431287975</v>
      </c>
      <c r="AI72" s="3">
        <v>7938517505097</v>
      </c>
      <c r="AK72" s="4">
        <v>1.6054873309420948E-2</v>
      </c>
    </row>
    <row r="73" spans="1:37" ht="22.5">
      <c r="A73" s="1" t="s">
        <v>237</v>
      </c>
      <c r="C73" s="2" t="s">
        <v>61</v>
      </c>
      <c r="E73" s="2" t="s">
        <v>61</v>
      </c>
      <c r="G73" s="2" t="s">
        <v>94</v>
      </c>
      <c r="I73" s="2" t="s">
        <v>238</v>
      </c>
      <c r="K73" s="3">
        <v>0</v>
      </c>
      <c r="M73" s="3">
        <v>0</v>
      </c>
      <c r="O73" s="3">
        <v>0</v>
      </c>
      <c r="Q73" s="3">
        <v>0</v>
      </c>
      <c r="S73" s="3">
        <v>0</v>
      </c>
      <c r="U73" s="3">
        <v>52100</v>
      </c>
      <c r="W73" s="3">
        <v>29916788209</v>
      </c>
      <c r="Y73" s="3">
        <v>0</v>
      </c>
      <c r="AA73" s="3">
        <v>0</v>
      </c>
      <c r="AC73" s="3">
        <v>52100</v>
      </c>
      <c r="AE73" s="3">
        <v>639560</v>
      </c>
      <c r="AG73" s="3">
        <v>29916788209</v>
      </c>
      <c r="AI73" s="3">
        <v>33319784808</v>
      </c>
      <c r="AK73" s="4">
        <v>6.7385997882620074E-5</v>
      </c>
    </row>
    <row r="74" spans="1:37">
      <c r="A74" s="2" t="s">
        <v>41</v>
      </c>
      <c r="C74" s="2" t="s">
        <v>41</v>
      </c>
      <c r="E74" s="2" t="s">
        <v>41</v>
      </c>
      <c r="G74" s="2" t="s">
        <v>41</v>
      </c>
      <c r="I74" s="2" t="s">
        <v>41</v>
      </c>
      <c r="K74" s="2" t="s">
        <v>41</v>
      </c>
      <c r="M74" s="2" t="s">
        <v>41</v>
      </c>
      <c r="O74" s="2" t="s">
        <v>41</v>
      </c>
      <c r="Q74" s="5">
        <f>SUM(Q9:Q73)</f>
        <v>222427233860635</v>
      </c>
      <c r="S74" s="5">
        <f>SUM(S9:S73)</f>
        <v>226984938547459</v>
      </c>
      <c r="U74" s="2" t="s">
        <v>41</v>
      </c>
      <c r="W74" s="5">
        <f>SUM(W9:W73)</f>
        <v>1110957512414</v>
      </c>
      <c r="Y74" s="2" t="s">
        <v>41</v>
      </c>
      <c r="AA74" s="5">
        <f>SUM(AA9:AA73)</f>
        <v>1323582235287</v>
      </c>
      <c r="AC74" s="2" t="s">
        <v>41</v>
      </c>
      <c r="AE74" s="2" t="s">
        <v>41</v>
      </c>
      <c r="AG74" s="5">
        <f>SUM(AG9:AG73)</f>
        <v>222234451111845</v>
      </c>
      <c r="AI74" s="5">
        <f>SUM(AI9:AI73)</f>
        <v>229119201986257</v>
      </c>
      <c r="AK74" s="6">
        <f>SUM(AK9:AK73)</f>
        <v>0.46337112165882138</v>
      </c>
    </row>
    <row r="75" spans="1:37" ht="22.5" thickTop="1"/>
    <row r="76" spans="1:37">
      <c r="AK76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0"/>
  <sheetViews>
    <sheetView rightToLeft="1" topLeftCell="A34" workbookViewId="0">
      <selection activeCell="I54" sqref="I54"/>
    </sheetView>
  </sheetViews>
  <sheetFormatPr defaultRowHeight="21.75"/>
  <cols>
    <col min="1" max="1" width="41.5703125" style="2" customWidth="1"/>
    <col min="2" max="2" width="1" style="2" customWidth="1"/>
    <col min="3" max="3" width="18" style="2" customWidth="1"/>
    <col min="4" max="4" width="1" style="2" customWidth="1"/>
    <col min="5" max="5" width="17" style="2" customWidth="1"/>
    <col min="6" max="6" width="1" style="2" customWidth="1"/>
    <col min="7" max="7" width="22" style="2" customWidth="1"/>
    <col min="8" max="8" width="1" style="2" customWidth="1"/>
    <col min="9" max="9" width="17" style="2" customWidth="1"/>
    <col min="10" max="10" width="1" style="2" customWidth="1"/>
    <col min="11" max="11" width="28" style="2" customWidth="1"/>
    <col min="12" max="12" width="1" style="2" customWidth="1"/>
    <col min="13" max="13" width="42.5703125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3" ht="22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</row>
    <row r="4" spans="1:13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6" spans="1:13" ht="22.5">
      <c r="A6" s="12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22.5">
      <c r="A7" s="12" t="s">
        <v>3</v>
      </c>
      <c r="C7" s="12" t="s">
        <v>7</v>
      </c>
      <c r="E7" s="12" t="s">
        <v>239</v>
      </c>
      <c r="G7" s="12" t="s">
        <v>240</v>
      </c>
      <c r="I7" s="12" t="s">
        <v>241</v>
      </c>
      <c r="K7" s="12" t="s">
        <v>242</v>
      </c>
      <c r="M7" s="12" t="s">
        <v>243</v>
      </c>
    </row>
    <row r="8" spans="1:13" ht="22.5">
      <c r="A8" s="1" t="s">
        <v>152</v>
      </c>
      <c r="C8" s="3">
        <v>3815547</v>
      </c>
      <c r="E8" s="3">
        <v>952320</v>
      </c>
      <c r="G8" s="3">
        <v>975321.11580000003</v>
      </c>
      <c r="I8" s="2" t="s">
        <v>244</v>
      </c>
      <c r="K8" s="3">
        <v>3721383557427.3398</v>
      </c>
      <c r="M8" s="2" t="s">
        <v>569</v>
      </c>
    </row>
    <row r="9" spans="1:13" ht="22.5">
      <c r="A9" s="1" t="s">
        <v>175</v>
      </c>
      <c r="C9" s="3">
        <v>3000000</v>
      </c>
      <c r="E9" s="3">
        <v>1000000</v>
      </c>
      <c r="G9" s="3">
        <v>949427.32570000004</v>
      </c>
      <c r="I9" s="2" t="s">
        <v>245</v>
      </c>
      <c r="K9" s="3">
        <v>2848281977100</v>
      </c>
      <c r="M9" s="2" t="s">
        <v>569</v>
      </c>
    </row>
    <row r="10" spans="1:13" ht="22.5">
      <c r="A10" s="1" t="s">
        <v>217</v>
      </c>
      <c r="C10" s="3">
        <v>1016165</v>
      </c>
      <c r="E10" s="3">
        <v>941730</v>
      </c>
      <c r="G10" s="3">
        <v>892678.41</v>
      </c>
      <c r="I10" s="2" t="s">
        <v>246</v>
      </c>
      <c r="K10" s="3">
        <v>907108556497.65002</v>
      </c>
      <c r="M10" s="2" t="s">
        <v>569</v>
      </c>
    </row>
    <row r="11" spans="1:13" ht="22.5">
      <c r="A11" s="1" t="s">
        <v>155</v>
      </c>
      <c r="C11" s="3">
        <v>5200000</v>
      </c>
      <c r="E11" s="3">
        <v>940000</v>
      </c>
      <c r="G11" s="3">
        <v>980138.90720000002</v>
      </c>
      <c r="I11" s="2" t="s">
        <v>247</v>
      </c>
      <c r="K11" s="3">
        <v>5096722317440</v>
      </c>
      <c r="M11" s="2" t="s">
        <v>569</v>
      </c>
    </row>
    <row r="12" spans="1:13" ht="22.5">
      <c r="A12" s="1" t="s">
        <v>159</v>
      </c>
      <c r="C12" s="3">
        <v>2000000</v>
      </c>
      <c r="E12" s="3">
        <v>1000000</v>
      </c>
      <c r="G12" s="3">
        <v>975877.57640000002</v>
      </c>
      <c r="I12" s="2" t="s">
        <v>248</v>
      </c>
      <c r="K12" s="3">
        <v>1951755152800</v>
      </c>
      <c r="M12" s="2" t="s">
        <v>569</v>
      </c>
    </row>
    <row r="13" spans="1:13" ht="22.5">
      <c r="A13" s="1" t="s">
        <v>81</v>
      </c>
      <c r="C13" s="3">
        <v>5000000</v>
      </c>
      <c r="E13" s="3">
        <v>1000000</v>
      </c>
      <c r="G13" s="3">
        <v>962287.11060000001</v>
      </c>
      <c r="I13" s="2" t="s">
        <v>249</v>
      </c>
      <c r="K13" s="3">
        <v>4811435553000</v>
      </c>
      <c r="M13" s="2" t="s">
        <v>569</v>
      </c>
    </row>
    <row r="14" spans="1:13" ht="22.5">
      <c r="A14" s="1" t="s">
        <v>220</v>
      </c>
      <c r="C14" s="3">
        <v>125000</v>
      </c>
      <c r="E14" s="3">
        <v>990760</v>
      </c>
      <c r="G14" s="3">
        <v>900806</v>
      </c>
      <c r="I14" s="2" t="s">
        <v>250</v>
      </c>
      <c r="K14" s="3">
        <v>112600750000</v>
      </c>
      <c r="M14" s="2" t="s">
        <v>569</v>
      </c>
    </row>
    <row r="15" spans="1:13" ht="22.5">
      <c r="A15" s="1" t="s">
        <v>223</v>
      </c>
      <c r="C15" s="3">
        <v>170000</v>
      </c>
      <c r="E15" s="3">
        <v>940000</v>
      </c>
      <c r="G15" s="3">
        <v>897927</v>
      </c>
      <c r="I15" s="2" t="s">
        <v>251</v>
      </c>
      <c r="K15" s="3">
        <v>152647590000</v>
      </c>
      <c r="M15" s="2" t="s">
        <v>569</v>
      </c>
    </row>
    <row r="16" spans="1:13" ht="22.5">
      <c r="A16" s="1" t="s">
        <v>142</v>
      </c>
      <c r="C16" s="3">
        <v>7301000</v>
      </c>
      <c r="E16" s="3">
        <v>1000000</v>
      </c>
      <c r="G16" s="3">
        <v>925967.51619999995</v>
      </c>
      <c r="I16" s="2" t="s">
        <v>252</v>
      </c>
      <c r="K16" s="3">
        <v>6760488835776.2002</v>
      </c>
      <c r="M16" s="2" t="s">
        <v>569</v>
      </c>
    </row>
    <row r="17" spans="1:13" ht="22.5">
      <c r="A17" s="1" t="s">
        <v>78</v>
      </c>
      <c r="C17" s="3">
        <v>8330000</v>
      </c>
      <c r="E17" s="3">
        <v>1000000</v>
      </c>
      <c r="G17" s="3">
        <v>951703.42590000003</v>
      </c>
      <c r="I17" s="2" t="s">
        <v>253</v>
      </c>
      <c r="K17" s="3">
        <v>7927689537747</v>
      </c>
      <c r="M17" s="2" t="s">
        <v>569</v>
      </c>
    </row>
    <row r="18" spans="1:13" ht="22.5">
      <c r="A18" s="1" t="s">
        <v>182</v>
      </c>
      <c r="C18" s="3">
        <v>4355295</v>
      </c>
      <c r="E18" s="3">
        <v>903150</v>
      </c>
      <c r="G18" s="3">
        <v>941528.02229999995</v>
      </c>
      <c r="I18" s="2" t="s">
        <v>254</v>
      </c>
      <c r="K18" s="3">
        <v>4100632287883.0801</v>
      </c>
      <c r="M18" s="2" t="s">
        <v>569</v>
      </c>
    </row>
    <row r="19" spans="1:13" ht="22.5">
      <c r="A19" s="1" t="s">
        <v>185</v>
      </c>
      <c r="C19" s="3">
        <v>9993800</v>
      </c>
      <c r="E19" s="3">
        <v>950200</v>
      </c>
      <c r="G19" s="3">
        <v>941528.02229999995</v>
      </c>
      <c r="I19" s="2" t="s">
        <v>255</v>
      </c>
      <c r="K19" s="3">
        <v>9409442749261.7402</v>
      </c>
      <c r="M19" s="2" t="s">
        <v>569</v>
      </c>
    </row>
    <row r="20" spans="1:13" ht="22.5">
      <c r="A20" s="1" t="s">
        <v>75</v>
      </c>
      <c r="C20" s="3">
        <v>3205000</v>
      </c>
      <c r="E20" s="3">
        <v>971250</v>
      </c>
      <c r="G20" s="3">
        <v>900148.14809999999</v>
      </c>
      <c r="I20" s="2" t="s">
        <v>256</v>
      </c>
      <c r="K20" s="3">
        <v>2884974814660.5</v>
      </c>
      <c r="M20" s="2" t="s">
        <v>569</v>
      </c>
    </row>
    <row r="21" spans="1:13" ht="22.5">
      <c r="A21" s="1" t="s">
        <v>145</v>
      </c>
      <c r="C21" s="3">
        <v>4829086</v>
      </c>
      <c r="E21" s="3">
        <v>899780</v>
      </c>
      <c r="G21" s="3">
        <v>907765.89729999995</v>
      </c>
      <c r="I21" s="2" t="s">
        <v>148</v>
      </c>
      <c r="K21" s="3">
        <v>4383679585928.8701</v>
      </c>
      <c r="M21" s="2" t="s">
        <v>569</v>
      </c>
    </row>
    <row r="22" spans="1:13" ht="22.5">
      <c r="A22" s="1" t="s">
        <v>160</v>
      </c>
      <c r="C22" s="3">
        <v>4560500</v>
      </c>
      <c r="E22" s="3">
        <v>950000</v>
      </c>
      <c r="G22" s="3">
        <v>893620.11049999995</v>
      </c>
      <c r="I22" s="2" t="s">
        <v>257</v>
      </c>
      <c r="K22" s="3">
        <v>4075354513935.25</v>
      </c>
      <c r="M22" s="2" t="s">
        <v>569</v>
      </c>
    </row>
    <row r="23" spans="1:13" ht="22.5">
      <c r="A23" s="1" t="s">
        <v>229</v>
      </c>
      <c r="C23" s="3">
        <v>5965226</v>
      </c>
      <c r="E23" s="3">
        <v>946900</v>
      </c>
      <c r="G23" s="3">
        <v>909490.41</v>
      </c>
      <c r="I23" s="2" t="s">
        <v>258</v>
      </c>
      <c r="K23" s="3">
        <v>5425315840482.6602</v>
      </c>
      <c r="M23" s="2" t="s">
        <v>569</v>
      </c>
    </row>
    <row r="24" spans="1:13" ht="22.5">
      <c r="A24" s="1" t="s">
        <v>235</v>
      </c>
      <c r="C24" s="3">
        <v>8289315</v>
      </c>
      <c r="E24" s="3">
        <v>924720</v>
      </c>
      <c r="G24" s="3">
        <v>957717.87349999999</v>
      </c>
      <c r="I24" s="2" t="s">
        <v>259</v>
      </c>
      <c r="K24" s="3">
        <v>7938825134571.6504</v>
      </c>
      <c r="M24" s="2" t="s">
        <v>569</v>
      </c>
    </row>
    <row r="25" spans="1:13" ht="22.5">
      <c r="A25" s="1" t="s">
        <v>177</v>
      </c>
      <c r="C25" s="3">
        <v>2500000</v>
      </c>
      <c r="E25" s="3">
        <v>1000051</v>
      </c>
      <c r="G25" s="3">
        <v>918400</v>
      </c>
      <c r="I25" s="2" t="s">
        <v>260</v>
      </c>
      <c r="K25" s="3">
        <v>2296000000000</v>
      </c>
      <c r="M25" s="2" t="s">
        <v>569</v>
      </c>
    </row>
    <row r="26" spans="1:13" ht="22.5">
      <c r="A26" s="1" t="s">
        <v>139</v>
      </c>
      <c r="C26" s="3">
        <v>1994901</v>
      </c>
      <c r="E26" s="3">
        <v>1000000</v>
      </c>
      <c r="G26" s="3">
        <v>1018108</v>
      </c>
      <c r="I26" s="2" t="s">
        <v>261</v>
      </c>
      <c r="K26" s="3">
        <v>2031024667308</v>
      </c>
      <c r="M26" s="2" t="s">
        <v>569</v>
      </c>
    </row>
    <row r="27" spans="1:13" ht="22.5">
      <c r="A27" s="1" t="s">
        <v>166</v>
      </c>
      <c r="C27" s="3">
        <v>1049399</v>
      </c>
      <c r="E27" s="3">
        <v>1000000</v>
      </c>
      <c r="G27" s="3">
        <v>900000</v>
      </c>
      <c r="I27" s="2" t="s">
        <v>262</v>
      </c>
      <c r="K27" s="3">
        <v>944459100000</v>
      </c>
      <c r="M27" s="2" t="s">
        <v>569</v>
      </c>
    </row>
    <row r="28" spans="1:13" ht="22.5">
      <c r="A28" s="1" t="s">
        <v>195</v>
      </c>
      <c r="C28" s="3">
        <v>5811176</v>
      </c>
      <c r="E28" s="3">
        <v>965800</v>
      </c>
      <c r="G28" s="3">
        <v>929207.41</v>
      </c>
      <c r="I28" s="2" t="s">
        <v>263</v>
      </c>
      <c r="K28" s="3">
        <v>5399787800014.1602</v>
      </c>
      <c r="M28" s="2" t="s">
        <v>569</v>
      </c>
    </row>
    <row r="29" spans="1:13" ht="22.5">
      <c r="A29" s="1" t="s">
        <v>198</v>
      </c>
      <c r="C29" s="3">
        <v>195100</v>
      </c>
      <c r="E29" s="3">
        <v>990000</v>
      </c>
      <c r="G29" s="3">
        <v>891996</v>
      </c>
      <c r="I29" s="2" t="s">
        <v>264</v>
      </c>
      <c r="K29" s="3">
        <v>174028419600</v>
      </c>
      <c r="M29" s="2" t="s">
        <v>569</v>
      </c>
    </row>
    <row r="30" spans="1:13" ht="22.5">
      <c r="A30" s="1" t="s">
        <v>180</v>
      </c>
      <c r="C30" s="3">
        <v>2549000</v>
      </c>
      <c r="E30" s="3">
        <v>947625</v>
      </c>
      <c r="G30" s="3">
        <v>862555.11170000001</v>
      </c>
      <c r="I30" s="2" t="s">
        <v>265</v>
      </c>
      <c r="K30" s="3">
        <v>2198652979723.3</v>
      </c>
      <c r="M30" s="2" t="s">
        <v>569</v>
      </c>
    </row>
    <row r="31" spans="1:13" ht="22.5">
      <c r="A31" s="1" t="s">
        <v>201</v>
      </c>
      <c r="C31" s="3">
        <v>5195000</v>
      </c>
      <c r="E31" s="3">
        <v>925000</v>
      </c>
      <c r="G31" s="3">
        <v>868751.41</v>
      </c>
      <c r="I31" s="2" t="s">
        <v>266</v>
      </c>
      <c r="K31" s="3">
        <v>4513163574950</v>
      </c>
      <c r="M31" s="2" t="s">
        <v>569</v>
      </c>
    </row>
    <row r="32" spans="1:13" ht="22.5">
      <c r="A32" s="1" t="s">
        <v>204</v>
      </c>
      <c r="C32" s="3">
        <v>2778000</v>
      </c>
      <c r="E32" s="3">
        <v>951220</v>
      </c>
      <c r="G32" s="3">
        <v>856098</v>
      </c>
      <c r="I32" s="2" t="s">
        <v>262</v>
      </c>
      <c r="K32" s="3">
        <v>2378240244000</v>
      </c>
      <c r="M32" s="2" t="s">
        <v>569</v>
      </c>
    </row>
    <row r="33" spans="1:13" ht="22.5">
      <c r="A33" s="1" t="s">
        <v>163</v>
      </c>
      <c r="C33" s="3">
        <v>2600000</v>
      </c>
      <c r="E33" s="3">
        <v>1000000</v>
      </c>
      <c r="G33" s="3">
        <v>908520</v>
      </c>
      <c r="I33" s="2" t="s">
        <v>267</v>
      </c>
      <c r="K33" s="3">
        <v>2362152000000</v>
      </c>
      <c r="M33" s="2" t="s">
        <v>569</v>
      </c>
    </row>
    <row r="34" spans="1:13" ht="22.5">
      <c r="A34" s="1" t="s">
        <v>169</v>
      </c>
      <c r="C34" s="3">
        <v>5999969</v>
      </c>
      <c r="E34" s="3">
        <v>964845</v>
      </c>
      <c r="G34" s="3">
        <v>963456.1446</v>
      </c>
      <c r="I34" s="2" t="s">
        <v>268</v>
      </c>
      <c r="K34" s="3">
        <v>5780707000459.5195</v>
      </c>
      <c r="M34" s="2" t="s">
        <v>569</v>
      </c>
    </row>
    <row r="35" spans="1:13" ht="22.5">
      <c r="A35" s="1" t="s">
        <v>206</v>
      </c>
      <c r="C35" s="3">
        <v>25041875</v>
      </c>
      <c r="E35" s="3">
        <v>937800</v>
      </c>
      <c r="G35" s="3">
        <v>884861.41</v>
      </c>
      <c r="I35" s="2" t="s">
        <v>269</v>
      </c>
      <c r="K35" s="3">
        <v>22158588821543.801</v>
      </c>
      <c r="M35" s="2" t="s">
        <v>569</v>
      </c>
    </row>
    <row r="36" spans="1:13" ht="22.5">
      <c r="A36" s="1" t="s">
        <v>209</v>
      </c>
      <c r="C36" s="3">
        <v>14033529</v>
      </c>
      <c r="E36" s="3">
        <v>948360</v>
      </c>
      <c r="G36" s="3">
        <v>865525</v>
      </c>
      <c r="I36" s="2" t="s">
        <v>270</v>
      </c>
      <c r="K36" s="3">
        <v>12146370187725</v>
      </c>
      <c r="M36" s="2" t="s">
        <v>569</v>
      </c>
    </row>
    <row r="37" spans="1:13" ht="22.5">
      <c r="A37" s="1" t="s">
        <v>189</v>
      </c>
      <c r="C37" s="3">
        <v>1480000</v>
      </c>
      <c r="E37" s="3">
        <v>922310</v>
      </c>
      <c r="G37" s="3">
        <v>930211.81810000003</v>
      </c>
      <c r="I37" s="2" t="s">
        <v>271</v>
      </c>
      <c r="K37" s="3">
        <v>1376713490788</v>
      </c>
      <c r="M37" s="2" t="s">
        <v>569</v>
      </c>
    </row>
    <row r="38" spans="1:13" ht="22.5">
      <c r="A38" s="1" t="s">
        <v>211</v>
      </c>
      <c r="C38" s="3">
        <v>9913595</v>
      </c>
      <c r="E38" s="3">
        <v>911710</v>
      </c>
      <c r="G38" s="3">
        <v>873597.41</v>
      </c>
      <c r="I38" s="2" t="s">
        <v>272</v>
      </c>
      <c r="K38" s="3">
        <v>8660490915788.9502</v>
      </c>
      <c r="M38" s="2" t="s">
        <v>569</v>
      </c>
    </row>
    <row r="39" spans="1:13" ht="22.5">
      <c r="A39" s="1" t="s">
        <v>232</v>
      </c>
      <c r="C39" s="3">
        <v>2450000</v>
      </c>
      <c r="E39" s="3">
        <v>941090</v>
      </c>
      <c r="G39" s="3">
        <v>950481.16130000004</v>
      </c>
      <c r="I39" s="2" t="s">
        <v>273</v>
      </c>
      <c r="K39" s="3">
        <v>2328678845185</v>
      </c>
      <c r="M39" s="2" t="s">
        <v>569</v>
      </c>
    </row>
    <row r="40" spans="1:13" ht="22.5">
      <c r="A40" s="1" t="s">
        <v>149</v>
      </c>
      <c r="C40" s="3">
        <v>4061300</v>
      </c>
      <c r="E40" s="3">
        <v>859449</v>
      </c>
      <c r="G40" s="3">
        <v>887956.97030000004</v>
      </c>
      <c r="I40" s="2" t="s">
        <v>274</v>
      </c>
      <c r="K40" s="3">
        <v>3606259643479.3901</v>
      </c>
      <c r="M40" s="2" t="s">
        <v>569</v>
      </c>
    </row>
    <row r="41" spans="1:13" ht="22.5">
      <c r="A41" s="1" t="s">
        <v>214</v>
      </c>
      <c r="C41" s="3">
        <v>2610000</v>
      </c>
      <c r="E41" s="3">
        <v>897450</v>
      </c>
      <c r="G41" s="3">
        <v>831074</v>
      </c>
      <c r="I41" s="2" t="s">
        <v>252</v>
      </c>
      <c r="K41" s="3">
        <v>2169103140000</v>
      </c>
      <c r="M41" s="2" t="s">
        <v>569</v>
      </c>
    </row>
    <row r="42" spans="1:13" ht="22.5">
      <c r="A42" s="1" t="s">
        <v>60</v>
      </c>
      <c r="C42" s="3">
        <v>3211100</v>
      </c>
      <c r="E42" s="3">
        <v>1200880</v>
      </c>
      <c r="G42" s="3">
        <v>1281312.1613</v>
      </c>
      <c r="I42" s="2" t="s">
        <v>275</v>
      </c>
      <c r="K42" s="3">
        <v>4114421481150.4302</v>
      </c>
      <c r="M42" s="2" t="s">
        <v>569</v>
      </c>
    </row>
    <row r="43" spans="1:13" ht="22.5">
      <c r="A43" s="1" t="s">
        <v>172</v>
      </c>
      <c r="C43" s="3">
        <v>1490625</v>
      </c>
      <c r="E43" s="3">
        <v>999800</v>
      </c>
      <c r="G43" s="3">
        <v>971964.07739999995</v>
      </c>
      <c r="I43" s="2" t="s">
        <v>276</v>
      </c>
      <c r="K43" s="3">
        <v>1448833952874.3799</v>
      </c>
      <c r="M43" s="2" t="s">
        <v>569</v>
      </c>
    </row>
    <row r="44" spans="1:13" ht="22.5">
      <c r="A44" s="1" t="s">
        <v>192</v>
      </c>
      <c r="C44" s="3">
        <v>1980000</v>
      </c>
      <c r="E44" s="3">
        <v>920000</v>
      </c>
      <c r="G44" s="3">
        <v>839390.60219999996</v>
      </c>
      <c r="I44" s="2" t="s">
        <v>277</v>
      </c>
      <c r="K44" s="3">
        <v>1661993392356</v>
      </c>
      <c r="M44" s="2" t="s">
        <v>569</v>
      </c>
    </row>
    <row r="45" spans="1:13" ht="22.5">
      <c r="A45" s="1" t="s">
        <v>68</v>
      </c>
      <c r="C45" s="3">
        <v>1412900</v>
      </c>
      <c r="E45" s="3">
        <v>3538500</v>
      </c>
      <c r="G45" s="3">
        <v>3578999.2352999998</v>
      </c>
      <c r="I45" s="2" t="s">
        <v>278</v>
      </c>
      <c r="K45" s="3">
        <v>5056768019555.3701</v>
      </c>
      <c r="M45" s="2" t="s">
        <v>569</v>
      </c>
    </row>
    <row r="46" spans="1:13" ht="22.5">
      <c r="A46" s="1" t="s">
        <v>64</v>
      </c>
      <c r="C46" s="3">
        <v>43164</v>
      </c>
      <c r="E46" s="3">
        <v>3439800</v>
      </c>
      <c r="G46" s="3">
        <v>3358250.0307999998</v>
      </c>
      <c r="I46" s="2" t="s">
        <v>279</v>
      </c>
      <c r="K46" s="3">
        <v>144955504329.45099</v>
      </c>
      <c r="M46" s="2" t="s">
        <v>569</v>
      </c>
    </row>
    <row r="47" spans="1:13" ht="22.5">
      <c r="A47" s="1" t="s">
        <v>67</v>
      </c>
      <c r="C47" s="3">
        <v>388476</v>
      </c>
      <c r="E47" s="3">
        <v>3439800</v>
      </c>
      <c r="G47" s="3">
        <v>3358250.0307999998</v>
      </c>
      <c r="I47" s="2" t="s">
        <v>279</v>
      </c>
      <c r="K47" s="3">
        <v>1304599538965.0601</v>
      </c>
      <c r="M47" s="2" t="s">
        <v>569</v>
      </c>
    </row>
    <row r="48" spans="1:13" ht="22.5">
      <c r="A48" s="1" t="s">
        <v>186</v>
      </c>
      <c r="C48" s="3">
        <v>1995000</v>
      </c>
      <c r="E48" s="3">
        <v>1000000</v>
      </c>
      <c r="G48" s="3">
        <v>977652.68530000001</v>
      </c>
      <c r="I48" s="2" t="s">
        <v>280</v>
      </c>
      <c r="K48" s="3">
        <v>1950417107173.5</v>
      </c>
      <c r="M48" s="2" t="s">
        <v>569</v>
      </c>
    </row>
    <row r="49" spans="11:11" ht="22.5" thickBot="1">
      <c r="K49" s="8">
        <f>SUM(K8:K48)</f>
        <v>168714748581481.22</v>
      </c>
    </row>
    <row r="50" spans="11:11" ht="22.5" thickTop="1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9"/>
  <sheetViews>
    <sheetView rightToLeft="1" workbookViewId="0">
      <selection activeCell="I13" sqref="I13"/>
    </sheetView>
  </sheetViews>
  <sheetFormatPr defaultRowHeight="21.75"/>
  <cols>
    <col min="1" max="1" width="27.7109375" style="2" customWidth="1"/>
    <col min="2" max="2" width="1" style="2" customWidth="1"/>
    <col min="3" max="3" width="28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4" style="2" customWidth="1"/>
    <col min="10" max="10" width="1" style="2" customWidth="1"/>
    <col min="11" max="11" width="24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4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2.5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</row>
    <row r="4" spans="1:19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6" spans="1:19" ht="22.5">
      <c r="A6" s="12" t="s">
        <v>282</v>
      </c>
      <c r="C6" s="12" t="s">
        <v>283</v>
      </c>
      <c r="D6" s="12" t="s">
        <v>283</v>
      </c>
      <c r="E6" s="12" t="s">
        <v>283</v>
      </c>
      <c r="F6" s="12" t="s">
        <v>283</v>
      </c>
      <c r="G6" s="12" t="s">
        <v>283</v>
      </c>
      <c r="H6" s="12" t="s">
        <v>283</v>
      </c>
      <c r="I6" s="12" t="s">
        <v>283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>
      <c r="A7" s="12" t="s">
        <v>282</v>
      </c>
      <c r="C7" s="12" t="s">
        <v>284</v>
      </c>
      <c r="E7" s="12" t="s">
        <v>285</v>
      </c>
      <c r="G7" s="12" t="s">
        <v>286</v>
      </c>
      <c r="I7" s="12" t="s">
        <v>58</v>
      </c>
      <c r="K7" s="12" t="s">
        <v>287</v>
      </c>
      <c r="M7" s="12" t="s">
        <v>288</v>
      </c>
      <c r="O7" s="12" t="s">
        <v>289</v>
      </c>
      <c r="Q7" s="12" t="s">
        <v>287</v>
      </c>
      <c r="S7" s="12" t="s">
        <v>281</v>
      </c>
    </row>
    <row r="8" spans="1:19" ht="22.5">
      <c r="A8" s="1" t="s">
        <v>290</v>
      </c>
      <c r="C8" s="2" t="s">
        <v>291</v>
      </c>
      <c r="E8" s="2" t="s">
        <v>292</v>
      </c>
      <c r="G8" s="2" t="s">
        <v>293</v>
      </c>
      <c r="I8" s="3">
        <v>0</v>
      </c>
      <c r="K8" s="3">
        <v>930355989</v>
      </c>
      <c r="M8" s="3">
        <v>8321411086178</v>
      </c>
      <c r="N8" s="3"/>
      <c r="O8" s="3">
        <v>6255853000000</v>
      </c>
      <c r="Q8" s="3">
        <v>2066488442167</v>
      </c>
      <c r="S8" s="2" t="s">
        <v>24</v>
      </c>
    </row>
    <row r="9" spans="1:19" ht="22.5">
      <c r="A9" s="1" t="s">
        <v>294</v>
      </c>
      <c r="C9" s="2" t="s">
        <v>295</v>
      </c>
      <c r="E9" s="2" t="s">
        <v>292</v>
      </c>
      <c r="G9" s="2" t="s">
        <v>296</v>
      </c>
      <c r="I9" s="3">
        <v>0</v>
      </c>
      <c r="K9" s="3">
        <v>2228518301753</v>
      </c>
      <c r="M9" s="3">
        <v>64053904645611</v>
      </c>
      <c r="N9" s="3"/>
      <c r="O9" s="3">
        <v>61225167310654</v>
      </c>
      <c r="Q9" s="3">
        <v>5057255636710</v>
      </c>
      <c r="S9" s="2" t="s">
        <v>71</v>
      </c>
    </row>
    <row r="10" spans="1:19" ht="22.5">
      <c r="A10" s="1" t="s">
        <v>297</v>
      </c>
      <c r="C10" s="2" t="s">
        <v>298</v>
      </c>
      <c r="E10" s="2" t="s">
        <v>292</v>
      </c>
      <c r="G10" s="2" t="s">
        <v>299</v>
      </c>
      <c r="I10" s="3">
        <v>0</v>
      </c>
      <c r="K10" s="3">
        <v>356250645</v>
      </c>
      <c r="M10" s="3">
        <v>8620438754415</v>
      </c>
      <c r="N10" s="3"/>
      <c r="O10" s="3">
        <v>7882501124000</v>
      </c>
      <c r="Q10" s="3">
        <v>738293881060</v>
      </c>
      <c r="S10" s="2" t="s">
        <v>300</v>
      </c>
    </row>
    <row r="11" spans="1:19" ht="22.5">
      <c r="A11" s="1" t="s">
        <v>301</v>
      </c>
      <c r="C11" s="2" t="s">
        <v>302</v>
      </c>
      <c r="E11" s="2" t="s">
        <v>292</v>
      </c>
      <c r="G11" s="2" t="s">
        <v>303</v>
      </c>
      <c r="I11" s="3">
        <v>0</v>
      </c>
      <c r="K11" s="3">
        <v>279726667724</v>
      </c>
      <c r="M11" s="3">
        <v>2920320687967</v>
      </c>
      <c r="N11" s="3"/>
      <c r="O11" s="3">
        <v>2784000600000</v>
      </c>
      <c r="Q11" s="3">
        <v>416046755691</v>
      </c>
      <c r="S11" s="2" t="s">
        <v>33</v>
      </c>
    </row>
    <row r="12" spans="1:19" ht="22.5">
      <c r="A12" s="1" t="s">
        <v>297</v>
      </c>
      <c r="C12" s="2" t="s">
        <v>304</v>
      </c>
      <c r="E12" s="2" t="s">
        <v>305</v>
      </c>
      <c r="G12" s="2" t="s">
        <v>306</v>
      </c>
      <c r="I12" s="3">
        <v>0</v>
      </c>
      <c r="K12" s="3">
        <v>330000</v>
      </c>
      <c r="M12" s="3">
        <v>0</v>
      </c>
      <c r="N12" s="3"/>
      <c r="O12" s="3">
        <v>0</v>
      </c>
      <c r="Q12" s="3">
        <v>330000</v>
      </c>
      <c r="S12" s="2" t="s">
        <v>22</v>
      </c>
    </row>
    <row r="13" spans="1:19" ht="22.5">
      <c r="A13" s="1" t="s">
        <v>297</v>
      </c>
      <c r="C13" s="2" t="s">
        <v>307</v>
      </c>
      <c r="E13" s="2" t="s">
        <v>308</v>
      </c>
      <c r="G13" s="2" t="s">
        <v>309</v>
      </c>
      <c r="I13" s="3" t="s">
        <v>578</v>
      </c>
      <c r="K13" s="3">
        <v>10000000000000</v>
      </c>
      <c r="M13" s="3">
        <v>5000000000000</v>
      </c>
      <c r="N13" s="3"/>
      <c r="O13" s="3">
        <v>5000000000000</v>
      </c>
      <c r="Q13" s="3">
        <v>10000000000000</v>
      </c>
      <c r="S13" s="2" t="s">
        <v>310</v>
      </c>
    </row>
    <row r="14" spans="1:19" ht="22.5">
      <c r="A14" s="1" t="s">
        <v>311</v>
      </c>
      <c r="C14" s="2" t="s">
        <v>312</v>
      </c>
      <c r="E14" s="2" t="s">
        <v>308</v>
      </c>
      <c r="G14" s="2" t="s">
        <v>309</v>
      </c>
      <c r="I14" s="3" t="s">
        <v>578</v>
      </c>
      <c r="K14" s="3">
        <v>3900000000000</v>
      </c>
      <c r="M14" s="3">
        <v>0</v>
      </c>
      <c r="N14" s="3"/>
      <c r="O14" s="3">
        <v>3900000000000</v>
      </c>
      <c r="Q14" s="3">
        <v>0</v>
      </c>
      <c r="S14" s="2" t="s">
        <v>22</v>
      </c>
    </row>
    <row r="15" spans="1:19" ht="22.5">
      <c r="A15" s="1" t="s">
        <v>313</v>
      </c>
      <c r="C15" s="2" t="s">
        <v>314</v>
      </c>
      <c r="E15" s="2" t="s">
        <v>292</v>
      </c>
      <c r="G15" s="2" t="s">
        <v>315</v>
      </c>
      <c r="I15" s="3">
        <v>0</v>
      </c>
      <c r="K15" s="3">
        <v>848526266111</v>
      </c>
      <c r="M15" s="3">
        <v>14202456525999</v>
      </c>
      <c r="N15" s="3"/>
      <c r="O15" s="3">
        <v>13892301122800</v>
      </c>
      <c r="Q15" s="3">
        <v>1158681669310</v>
      </c>
      <c r="S15" s="2" t="s">
        <v>316</v>
      </c>
    </row>
    <row r="16" spans="1:19" ht="22.5">
      <c r="A16" s="1" t="s">
        <v>311</v>
      </c>
      <c r="C16" s="2" t="s">
        <v>317</v>
      </c>
      <c r="E16" s="2" t="s">
        <v>308</v>
      </c>
      <c r="G16" s="2" t="s">
        <v>318</v>
      </c>
      <c r="I16" s="3" t="s">
        <v>578</v>
      </c>
      <c r="K16" s="3">
        <v>4000000000000</v>
      </c>
      <c r="M16" s="3">
        <v>0</v>
      </c>
      <c r="N16" s="3"/>
      <c r="O16" s="3">
        <v>2000000000000</v>
      </c>
      <c r="Q16" s="3">
        <v>2000000000000</v>
      </c>
      <c r="S16" s="2" t="s">
        <v>319</v>
      </c>
    </row>
    <row r="17" spans="1:19" ht="22.5">
      <c r="A17" s="1" t="s">
        <v>311</v>
      </c>
      <c r="C17" s="2" t="s">
        <v>320</v>
      </c>
      <c r="E17" s="2" t="s">
        <v>308</v>
      </c>
      <c r="G17" s="2" t="s">
        <v>321</v>
      </c>
      <c r="I17" s="3" t="s">
        <v>578</v>
      </c>
      <c r="K17" s="3">
        <v>5000000000000</v>
      </c>
      <c r="M17" s="3">
        <v>0</v>
      </c>
      <c r="N17" s="3"/>
      <c r="O17" s="3">
        <v>0</v>
      </c>
      <c r="Q17" s="3">
        <v>5000000000000</v>
      </c>
      <c r="S17" s="2" t="s">
        <v>322</v>
      </c>
    </row>
    <row r="18" spans="1:19" ht="22.5">
      <c r="A18" s="1" t="s">
        <v>311</v>
      </c>
      <c r="C18" s="2" t="s">
        <v>323</v>
      </c>
      <c r="E18" s="2" t="s">
        <v>308</v>
      </c>
      <c r="G18" s="2" t="s">
        <v>324</v>
      </c>
      <c r="I18" s="3" t="s">
        <v>578</v>
      </c>
      <c r="K18" s="3">
        <v>5000000000000</v>
      </c>
      <c r="M18" s="3">
        <v>0</v>
      </c>
      <c r="N18" s="3"/>
      <c r="O18" s="3">
        <v>0</v>
      </c>
      <c r="Q18" s="3">
        <v>5000000000000</v>
      </c>
      <c r="S18" s="2" t="s">
        <v>322</v>
      </c>
    </row>
    <row r="19" spans="1:19" ht="22.5">
      <c r="A19" s="1" t="s">
        <v>325</v>
      </c>
      <c r="C19" s="2" t="s">
        <v>326</v>
      </c>
      <c r="E19" s="2" t="s">
        <v>292</v>
      </c>
      <c r="G19" s="2" t="s">
        <v>327</v>
      </c>
      <c r="I19" s="3">
        <v>0</v>
      </c>
      <c r="K19" s="3">
        <v>786201610</v>
      </c>
      <c r="M19" s="3">
        <v>4319890551305</v>
      </c>
      <c r="N19" s="3"/>
      <c r="O19" s="3">
        <v>4320601104000</v>
      </c>
      <c r="Q19" s="3">
        <v>75648915</v>
      </c>
      <c r="S19" s="2" t="s">
        <v>22</v>
      </c>
    </row>
    <row r="20" spans="1:19" ht="22.5">
      <c r="A20" s="1" t="s">
        <v>311</v>
      </c>
      <c r="C20" s="2" t="s">
        <v>328</v>
      </c>
      <c r="E20" s="2" t="s">
        <v>308</v>
      </c>
      <c r="G20" s="2" t="s">
        <v>329</v>
      </c>
      <c r="I20" s="3" t="s">
        <v>578</v>
      </c>
      <c r="K20" s="3">
        <v>3000000000000</v>
      </c>
      <c r="M20" s="3">
        <v>0</v>
      </c>
      <c r="N20" s="3"/>
      <c r="O20" s="3">
        <v>0</v>
      </c>
      <c r="Q20" s="3">
        <v>3000000000000</v>
      </c>
      <c r="S20" s="2" t="s">
        <v>330</v>
      </c>
    </row>
    <row r="21" spans="1:19" ht="22.5">
      <c r="A21" s="1" t="s">
        <v>325</v>
      </c>
      <c r="C21" s="2" t="s">
        <v>331</v>
      </c>
      <c r="E21" s="2" t="s">
        <v>308</v>
      </c>
      <c r="G21" s="2" t="s">
        <v>187</v>
      </c>
      <c r="I21" s="3" t="s">
        <v>578</v>
      </c>
      <c r="K21" s="3">
        <v>5000000000000</v>
      </c>
      <c r="M21" s="3">
        <v>0</v>
      </c>
      <c r="N21" s="3"/>
      <c r="O21" s="3">
        <v>0</v>
      </c>
      <c r="Q21" s="3">
        <v>5000000000000</v>
      </c>
      <c r="S21" s="2" t="s">
        <v>322</v>
      </c>
    </row>
    <row r="22" spans="1:19" ht="22.5">
      <c r="A22" s="1" t="s">
        <v>313</v>
      </c>
      <c r="C22" s="2" t="s">
        <v>332</v>
      </c>
      <c r="E22" s="2" t="s">
        <v>308</v>
      </c>
      <c r="G22" s="2" t="s">
        <v>333</v>
      </c>
      <c r="I22" s="3" t="s">
        <v>578</v>
      </c>
      <c r="K22" s="3">
        <v>9500000000000</v>
      </c>
      <c r="M22" s="3">
        <v>0</v>
      </c>
      <c r="N22" s="3"/>
      <c r="O22" s="3">
        <v>0</v>
      </c>
      <c r="Q22" s="3">
        <v>9500000000000</v>
      </c>
      <c r="S22" s="2" t="s">
        <v>334</v>
      </c>
    </row>
    <row r="23" spans="1:19" ht="22.5">
      <c r="A23" s="1" t="s">
        <v>325</v>
      </c>
      <c r="C23" s="2" t="s">
        <v>335</v>
      </c>
      <c r="E23" s="2" t="s">
        <v>308</v>
      </c>
      <c r="G23" s="2" t="s">
        <v>336</v>
      </c>
      <c r="I23" s="3" t="s">
        <v>578</v>
      </c>
      <c r="K23" s="3">
        <v>2500000000000</v>
      </c>
      <c r="M23" s="3">
        <v>0</v>
      </c>
      <c r="N23" s="3"/>
      <c r="O23" s="3">
        <v>0</v>
      </c>
      <c r="Q23" s="3">
        <v>2500000000000</v>
      </c>
      <c r="S23" s="2" t="s">
        <v>337</v>
      </c>
    </row>
    <row r="24" spans="1:19" ht="22.5">
      <c r="A24" s="1" t="s">
        <v>338</v>
      </c>
      <c r="C24" s="2" t="s">
        <v>339</v>
      </c>
      <c r="E24" s="2" t="s">
        <v>308</v>
      </c>
      <c r="G24" s="2" t="s">
        <v>336</v>
      </c>
      <c r="I24" s="3" t="s">
        <v>578</v>
      </c>
      <c r="K24" s="3">
        <v>2500000000000</v>
      </c>
      <c r="M24" s="3">
        <v>0</v>
      </c>
      <c r="N24" s="3"/>
      <c r="O24" s="3">
        <v>0</v>
      </c>
      <c r="Q24" s="3">
        <v>2500000000000</v>
      </c>
      <c r="S24" s="2" t="s">
        <v>337</v>
      </c>
    </row>
    <row r="25" spans="1:19" ht="22.5">
      <c r="A25" s="1" t="s">
        <v>313</v>
      </c>
      <c r="C25" s="2" t="s">
        <v>340</v>
      </c>
      <c r="E25" s="2" t="s">
        <v>308</v>
      </c>
      <c r="G25" s="2" t="s">
        <v>341</v>
      </c>
      <c r="I25" s="3" t="s">
        <v>578</v>
      </c>
      <c r="K25" s="3">
        <v>4000000000000</v>
      </c>
      <c r="M25" s="3">
        <v>0</v>
      </c>
      <c r="N25" s="3"/>
      <c r="O25" s="3">
        <v>0</v>
      </c>
      <c r="Q25" s="3">
        <v>4000000000000</v>
      </c>
      <c r="S25" s="2" t="s">
        <v>342</v>
      </c>
    </row>
    <row r="26" spans="1:19" ht="22.5">
      <c r="A26" s="1" t="s">
        <v>325</v>
      </c>
      <c r="C26" s="2" t="s">
        <v>343</v>
      </c>
      <c r="E26" s="2" t="s">
        <v>308</v>
      </c>
      <c r="G26" s="2" t="s">
        <v>341</v>
      </c>
      <c r="I26" s="3" t="s">
        <v>578</v>
      </c>
      <c r="K26" s="3">
        <v>2000000000000</v>
      </c>
      <c r="M26" s="3">
        <v>0</v>
      </c>
      <c r="N26" s="3"/>
      <c r="O26" s="3">
        <v>0</v>
      </c>
      <c r="Q26" s="3">
        <v>2000000000000</v>
      </c>
      <c r="S26" s="2" t="s">
        <v>319</v>
      </c>
    </row>
    <row r="27" spans="1:19" ht="22.5">
      <c r="A27" s="1" t="s">
        <v>297</v>
      </c>
      <c r="C27" s="2" t="s">
        <v>344</v>
      </c>
      <c r="E27" s="2" t="s">
        <v>308</v>
      </c>
      <c r="G27" s="2" t="s">
        <v>341</v>
      </c>
      <c r="I27" s="3" t="s">
        <v>578</v>
      </c>
      <c r="K27" s="3">
        <v>11500000000000</v>
      </c>
      <c r="M27" s="3">
        <v>0</v>
      </c>
      <c r="N27" s="3"/>
      <c r="O27" s="3">
        <v>0</v>
      </c>
      <c r="Q27" s="3">
        <v>11500000000000</v>
      </c>
      <c r="S27" s="2" t="s">
        <v>345</v>
      </c>
    </row>
    <row r="28" spans="1:19" ht="22.5">
      <c r="A28" s="1" t="s">
        <v>297</v>
      </c>
      <c r="C28" s="2" t="s">
        <v>346</v>
      </c>
      <c r="E28" s="2" t="s">
        <v>308</v>
      </c>
      <c r="G28" s="2" t="s">
        <v>347</v>
      </c>
      <c r="I28" s="3" t="s">
        <v>578</v>
      </c>
      <c r="K28" s="3">
        <v>3000000000000</v>
      </c>
      <c r="M28" s="3">
        <v>0</v>
      </c>
      <c r="N28" s="3"/>
      <c r="O28" s="3">
        <v>0</v>
      </c>
      <c r="Q28" s="3">
        <v>3000000000000</v>
      </c>
      <c r="S28" s="2" t="s">
        <v>330</v>
      </c>
    </row>
    <row r="29" spans="1:19" ht="22.5">
      <c r="A29" s="1" t="s">
        <v>313</v>
      </c>
      <c r="C29" s="2" t="s">
        <v>348</v>
      </c>
      <c r="E29" s="2" t="s">
        <v>308</v>
      </c>
      <c r="G29" s="2" t="s">
        <v>347</v>
      </c>
      <c r="I29" s="3" t="s">
        <v>578</v>
      </c>
      <c r="K29" s="3">
        <v>3000000000000</v>
      </c>
      <c r="M29" s="3">
        <v>0</v>
      </c>
      <c r="N29" s="3"/>
      <c r="O29" s="3">
        <v>0</v>
      </c>
      <c r="Q29" s="3">
        <v>3000000000000</v>
      </c>
      <c r="S29" s="2" t="s">
        <v>330</v>
      </c>
    </row>
    <row r="30" spans="1:19" ht="22.5">
      <c r="A30" s="1" t="s">
        <v>349</v>
      </c>
      <c r="C30" s="2" t="s">
        <v>350</v>
      </c>
      <c r="E30" s="2" t="s">
        <v>292</v>
      </c>
      <c r="G30" s="2" t="s">
        <v>351</v>
      </c>
      <c r="I30" s="3">
        <v>0</v>
      </c>
      <c r="K30" s="3">
        <v>17071412</v>
      </c>
      <c r="M30" s="3">
        <v>9881516461016</v>
      </c>
      <c r="N30" s="3"/>
      <c r="O30" s="3">
        <v>9782704271128</v>
      </c>
      <c r="Q30" s="3">
        <v>98829261300</v>
      </c>
      <c r="S30" s="2" t="s">
        <v>18</v>
      </c>
    </row>
    <row r="31" spans="1:19" ht="22.5">
      <c r="A31" s="1" t="s">
        <v>349</v>
      </c>
      <c r="C31" s="2" t="s">
        <v>352</v>
      </c>
      <c r="E31" s="2" t="s">
        <v>308</v>
      </c>
      <c r="G31" s="2" t="s">
        <v>94</v>
      </c>
      <c r="I31" s="3" t="s">
        <v>578</v>
      </c>
      <c r="K31" s="3">
        <v>500000000000</v>
      </c>
      <c r="M31" s="3">
        <v>0</v>
      </c>
      <c r="N31" s="3"/>
      <c r="O31" s="3">
        <v>500000000000</v>
      </c>
      <c r="Q31" s="3">
        <v>0</v>
      </c>
      <c r="S31" s="2" t="s">
        <v>22</v>
      </c>
    </row>
    <row r="32" spans="1:19" ht="22.5">
      <c r="A32" s="1" t="s">
        <v>297</v>
      </c>
      <c r="C32" s="2" t="s">
        <v>353</v>
      </c>
      <c r="E32" s="2" t="s">
        <v>308</v>
      </c>
      <c r="G32" s="2" t="s">
        <v>354</v>
      </c>
      <c r="I32" s="3" t="s">
        <v>578</v>
      </c>
      <c r="K32" s="3">
        <v>5000000000000</v>
      </c>
      <c r="M32" s="3">
        <v>0</v>
      </c>
      <c r="N32" s="3"/>
      <c r="O32" s="3">
        <v>0</v>
      </c>
      <c r="Q32" s="3">
        <v>5000000000000</v>
      </c>
      <c r="S32" s="2" t="s">
        <v>322</v>
      </c>
    </row>
    <row r="33" spans="1:19" ht="22.5">
      <c r="A33" s="1" t="s">
        <v>313</v>
      </c>
      <c r="C33" s="2" t="s">
        <v>355</v>
      </c>
      <c r="E33" s="2" t="s">
        <v>308</v>
      </c>
      <c r="G33" s="2" t="s">
        <v>354</v>
      </c>
      <c r="I33" s="3" t="s">
        <v>578</v>
      </c>
      <c r="K33" s="3">
        <v>5000000000000</v>
      </c>
      <c r="M33" s="3">
        <v>0</v>
      </c>
      <c r="N33" s="3"/>
      <c r="O33" s="3">
        <v>0</v>
      </c>
      <c r="Q33" s="3">
        <v>5000000000000</v>
      </c>
      <c r="S33" s="2" t="s">
        <v>322</v>
      </c>
    </row>
    <row r="34" spans="1:19" ht="22.5">
      <c r="A34" s="1" t="s">
        <v>313</v>
      </c>
      <c r="C34" s="2" t="s">
        <v>356</v>
      </c>
      <c r="E34" s="2" t="s">
        <v>308</v>
      </c>
      <c r="G34" s="2" t="s">
        <v>357</v>
      </c>
      <c r="I34" s="3" t="s">
        <v>578</v>
      </c>
      <c r="K34" s="3">
        <v>7000000000000</v>
      </c>
      <c r="M34" s="3">
        <v>0</v>
      </c>
      <c r="N34" s="3"/>
      <c r="O34" s="3">
        <v>0</v>
      </c>
      <c r="Q34" s="3">
        <v>7000000000000</v>
      </c>
      <c r="S34" s="2" t="s">
        <v>358</v>
      </c>
    </row>
    <row r="35" spans="1:19" ht="22.5">
      <c r="A35" s="1" t="s">
        <v>359</v>
      </c>
      <c r="C35" s="2" t="s">
        <v>360</v>
      </c>
      <c r="E35" s="2" t="s">
        <v>308</v>
      </c>
      <c r="G35" s="2" t="s">
        <v>357</v>
      </c>
      <c r="I35" s="3" t="s">
        <v>578</v>
      </c>
      <c r="K35" s="3">
        <v>13000000000000</v>
      </c>
      <c r="M35" s="3">
        <v>0</v>
      </c>
      <c r="N35" s="3"/>
      <c r="O35" s="3">
        <v>4000000000000</v>
      </c>
      <c r="Q35" s="3">
        <v>9000000000000</v>
      </c>
      <c r="S35" s="2" t="s">
        <v>361</v>
      </c>
    </row>
    <row r="36" spans="1:19" ht="22.5">
      <c r="A36" s="1" t="s">
        <v>362</v>
      </c>
      <c r="C36" s="2" t="s">
        <v>363</v>
      </c>
      <c r="E36" s="2" t="s">
        <v>292</v>
      </c>
      <c r="G36" s="2" t="s">
        <v>364</v>
      </c>
      <c r="I36" s="3">
        <v>0</v>
      </c>
      <c r="K36" s="3">
        <v>1071435072</v>
      </c>
      <c r="M36" s="3">
        <v>10469389783397</v>
      </c>
      <c r="N36" s="3"/>
      <c r="O36" s="3">
        <v>10470001404000</v>
      </c>
      <c r="Q36" s="3">
        <v>459814469</v>
      </c>
      <c r="S36" s="2" t="s">
        <v>22</v>
      </c>
    </row>
    <row r="37" spans="1:19" ht="22.5">
      <c r="A37" s="1" t="s">
        <v>362</v>
      </c>
      <c r="C37" s="2" t="s">
        <v>365</v>
      </c>
      <c r="E37" s="2" t="s">
        <v>308</v>
      </c>
      <c r="G37" s="2" t="s">
        <v>364</v>
      </c>
      <c r="I37" s="3" t="s">
        <v>578</v>
      </c>
      <c r="K37" s="3">
        <v>6500000000000</v>
      </c>
      <c r="M37" s="3">
        <v>0</v>
      </c>
      <c r="N37" s="3"/>
      <c r="O37" s="3">
        <v>0</v>
      </c>
      <c r="Q37" s="3">
        <v>6500000000000</v>
      </c>
      <c r="S37" s="2" t="s">
        <v>366</v>
      </c>
    </row>
    <row r="38" spans="1:19" ht="22.5">
      <c r="A38" s="1" t="s">
        <v>367</v>
      </c>
      <c r="C38" s="2" t="s">
        <v>368</v>
      </c>
      <c r="E38" s="2" t="s">
        <v>308</v>
      </c>
      <c r="G38" s="2" t="s">
        <v>364</v>
      </c>
      <c r="I38" s="3" t="s">
        <v>578</v>
      </c>
      <c r="K38" s="3">
        <v>1500000000000</v>
      </c>
      <c r="M38" s="3">
        <v>0</v>
      </c>
      <c r="N38" s="3"/>
      <c r="O38" s="3">
        <v>0</v>
      </c>
      <c r="Q38" s="3">
        <v>1500000000000</v>
      </c>
      <c r="S38" s="2" t="s">
        <v>369</v>
      </c>
    </row>
    <row r="39" spans="1:19" ht="22.5">
      <c r="A39" s="1" t="s">
        <v>313</v>
      </c>
      <c r="C39" s="2" t="s">
        <v>370</v>
      </c>
      <c r="E39" s="2" t="s">
        <v>308</v>
      </c>
      <c r="G39" s="2" t="s">
        <v>371</v>
      </c>
      <c r="I39" s="3" t="s">
        <v>578</v>
      </c>
      <c r="K39" s="3">
        <v>3000000000000</v>
      </c>
      <c r="M39" s="3">
        <v>0</v>
      </c>
      <c r="N39" s="3"/>
      <c r="O39" s="3">
        <v>0</v>
      </c>
      <c r="Q39" s="3">
        <v>3000000000000</v>
      </c>
      <c r="S39" s="2" t="s">
        <v>330</v>
      </c>
    </row>
    <row r="40" spans="1:19" ht="22.5">
      <c r="A40" s="1" t="s">
        <v>372</v>
      </c>
      <c r="C40" s="2" t="s">
        <v>373</v>
      </c>
      <c r="E40" s="2" t="s">
        <v>308</v>
      </c>
      <c r="G40" s="2" t="s">
        <v>371</v>
      </c>
      <c r="I40" s="3" t="s">
        <v>578</v>
      </c>
      <c r="K40" s="3">
        <v>5000000000000</v>
      </c>
      <c r="M40" s="3">
        <v>0</v>
      </c>
      <c r="N40" s="3"/>
      <c r="O40" s="3">
        <v>0</v>
      </c>
      <c r="Q40" s="3">
        <v>5000000000000</v>
      </c>
      <c r="S40" s="2" t="s">
        <v>322</v>
      </c>
    </row>
    <row r="41" spans="1:19" ht="22.5">
      <c r="A41" s="1" t="s">
        <v>313</v>
      </c>
      <c r="C41" s="2" t="s">
        <v>374</v>
      </c>
      <c r="E41" s="2" t="s">
        <v>308</v>
      </c>
      <c r="G41" s="2" t="s">
        <v>375</v>
      </c>
      <c r="I41" s="3" t="s">
        <v>578</v>
      </c>
      <c r="K41" s="3">
        <v>3000000000000</v>
      </c>
      <c r="M41" s="3">
        <v>0</v>
      </c>
      <c r="N41" s="3"/>
      <c r="O41" s="3">
        <v>0</v>
      </c>
      <c r="Q41" s="3">
        <v>3000000000000</v>
      </c>
      <c r="S41" s="2" t="s">
        <v>330</v>
      </c>
    </row>
    <row r="42" spans="1:19" ht="22.5">
      <c r="A42" s="1" t="s">
        <v>297</v>
      </c>
      <c r="C42" s="2" t="s">
        <v>376</v>
      </c>
      <c r="E42" s="2" t="s">
        <v>308</v>
      </c>
      <c r="G42" s="2" t="s">
        <v>377</v>
      </c>
      <c r="I42" s="3" t="s">
        <v>578</v>
      </c>
      <c r="K42" s="3">
        <v>10000000000000</v>
      </c>
      <c r="M42" s="3">
        <v>0</v>
      </c>
      <c r="N42" s="3"/>
      <c r="O42" s="3">
        <v>0</v>
      </c>
      <c r="Q42" s="3">
        <v>10000000000000</v>
      </c>
      <c r="S42" s="2" t="s">
        <v>310</v>
      </c>
    </row>
    <row r="43" spans="1:19" ht="22.5">
      <c r="A43" s="1" t="s">
        <v>378</v>
      </c>
      <c r="C43" s="2" t="s">
        <v>379</v>
      </c>
      <c r="E43" s="2" t="s">
        <v>308</v>
      </c>
      <c r="G43" s="2" t="s">
        <v>380</v>
      </c>
      <c r="I43" s="3" t="s">
        <v>578</v>
      </c>
      <c r="K43" s="3">
        <v>3000000000000</v>
      </c>
      <c r="M43" s="3">
        <v>0</v>
      </c>
      <c r="N43" s="3"/>
      <c r="O43" s="3">
        <v>0</v>
      </c>
      <c r="Q43" s="3">
        <v>3000000000000</v>
      </c>
      <c r="S43" s="2" t="s">
        <v>330</v>
      </c>
    </row>
    <row r="44" spans="1:19" ht="22.5">
      <c r="A44" s="1" t="s">
        <v>381</v>
      </c>
      <c r="C44" s="2" t="s">
        <v>382</v>
      </c>
      <c r="E44" s="2" t="s">
        <v>308</v>
      </c>
      <c r="G44" s="2" t="s">
        <v>380</v>
      </c>
      <c r="I44" s="3" t="s">
        <v>578</v>
      </c>
      <c r="K44" s="3">
        <v>14000000000000</v>
      </c>
      <c r="M44" s="3">
        <v>0</v>
      </c>
      <c r="N44" s="3"/>
      <c r="O44" s="3">
        <v>0</v>
      </c>
      <c r="Q44" s="3">
        <v>14000000000000</v>
      </c>
      <c r="S44" s="2" t="s">
        <v>383</v>
      </c>
    </row>
    <row r="45" spans="1:19" ht="22.5">
      <c r="A45" s="1" t="s">
        <v>384</v>
      </c>
      <c r="C45" s="2" t="s">
        <v>385</v>
      </c>
      <c r="E45" s="2" t="s">
        <v>308</v>
      </c>
      <c r="G45" s="2" t="s">
        <v>386</v>
      </c>
      <c r="I45" s="3" t="s">
        <v>578</v>
      </c>
      <c r="K45" s="3">
        <v>5000000000000</v>
      </c>
      <c r="M45" s="3">
        <v>0</v>
      </c>
      <c r="N45" s="3"/>
      <c r="O45" s="3">
        <v>0</v>
      </c>
      <c r="Q45" s="3">
        <v>5000000000000</v>
      </c>
      <c r="S45" s="2" t="s">
        <v>322</v>
      </c>
    </row>
    <row r="46" spans="1:19" ht="22.5">
      <c r="A46" s="1" t="s">
        <v>384</v>
      </c>
      <c r="C46" s="2" t="s">
        <v>387</v>
      </c>
      <c r="E46" s="2" t="s">
        <v>308</v>
      </c>
      <c r="G46" s="2" t="s">
        <v>386</v>
      </c>
      <c r="I46" s="3" t="s">
        <v>578</v>
      </c>
      <c r="K46" s="3">
        <v>4000000000000</v>
      </c>
      <c r="M46" s="3">
        <v>0</v>
      </c>
      <c r="N46" s="3"/>
      <c r="O46" s="3">
        <v>0</v>
      </c>
      <c r="Q46" s="3">
        <v>4000000000000</v>
      </c>
      <c r="S46" s="2" t="s">
        <v>342</v>
      </c>
    </row>
    <row r="47" spans="1:19" ht="22.5">
      <c r="A47" s="1" t="s">
        <v>384</v>
      </c>
      <c r="C47" s="2" t="s">
        <v>388</v>
      </c>
      <c r="E47" s="2" t="s">
        <v>308</v>
      </c>
      <c r="G47" s="2" t="s">
        <v>386</v>
      </c>
      <c r="I47" s="3" t="s">
        <v>578</v>
      </c>
      <c r="K47" s="3">
        <v>3000000000000</v>
      </c>
      <c r="M47" s="3">
        <v>0</v>
      </c>
      <c r="N47" s="3"/>
      <c r="O47" s="3">
        <v>0</v>
      </c>
      <c r="Q47" s="3">
        <v>3000000000000</v>
      </c>
      <c r="S47" s="2" t="s">
        <v>330</v>
      </c>
    </row>
    <row r="48" spans="1:19" ht="22.5">
      <c r="A48" s="1" t="s">
        <v>384</v>
      </c>
      <c r="C48" s="2" t="s">
        <v>389</v>
      </c>
      <c r="E48" s="2" t="s">
        <v>308</v>
      </c>
      <c r="G48" s="2" t="s">
        <v>386</v>
      </c>
      <c r="I48" s="3" t="s">
        <v>578</v>
      </c>
      <c r="K48" s="3">
        <v>2000000000000</v>
      </c>
      <c r="M48" s="3">
        <v>0</v>
      </c>
      <c r="N48" s="3"/>
      <c r="O48" s="3">
        <v>0</v>
      </c>
      <c r="Q48" s="3">
        <v>2000000000000</v>
      </c>
      <c r="S48" s="2" t="s">
        <v>319</v>
      </c>
    </row>
    <row r="49" spans="1:19" ht="22.5">
      <c r="A49" s="1" t="s">
        <v>381</v>
      </c>
      <c r="C49" s="2" t="s">
        <v>390</v>
      </c>
      <c r="E49" s="2" t="s">
        <v>308</v>
      </c>
      <c r="G49" s="2" t="s">
        <v>391</v>
      </c>
      <c r="I49" s="3" t="s">
        <v>578</v>
      </c>
      <c r="K49" s="3">
        <v>6000000000000</v>
      </c>
      <c r="M49" s="3">
        <v>0</v>
      </c>
      <c r="N49" s="3"/>
      <c r="O49" s="3">
        <v>0</v>
      </c>
      <c r="Q49" s="3">
        <v>6000000000000</v>
      </c>
      <c r="S49" s="2" t="s">
        <v>392</v>
      </c>
    </row>
    <row r="50" spans="1:19" ht="22.5">
      <c r="A50" s="1" t="s">
        <v>393</v>
      </c>
      <c r="C50" s="2" t="s">
        <v>394</v>
      </c>
      <c r="E50" s="2" t="s">
        <v>308</v>
      </c>
      <c r="G50" s="2" t="s">
        <v>391</v>
      </c>
      <c r="I50" s="3" t="s">
        <v>578</v>
      </c>
      <c r="K50" s="3">
        <v>2000000000000</v>
      </c>
      <c r="M50" s="3">
        <v>0</v>
      </c>
      <c r="N50" s="3"/>
      <c r="O50" s="3">
        <v>0</v>
      </c>
      <c r="Q50" s="3">
        <v>2000000000000</v>
      </c>
      <c r="S50" s="2" t="s">
        <v>319</v>
      </c>
    </row>
    <row r="51" spans="1:19" ht="22.5">
      <c r="A51" s="1" t="s">
        <v>395</v>
      </c>
      <c r="C51" s="2" t="s">
        <v>396</v>
      </c>
      <c r="E51" s="2" t="s">
        <v>308</v>
      </c>
      <c r="G51" s="2" t="s">
        <v>391</v>
      </c>
      <c r="I51" s="3" t="s">
        <v>578</v>
      </c>
      <c r="K51" s="3">
        <v>1000000000000</v>
      </c>
      <c r="M51" s="3">
        <v>0</v>
      </c>
      <c r="N51" s="3"/>
      <c r="O51" s="3">
        <v>0</v>
      </c>
      <c r="Q51" s="3">
        <v>1000000000000</v>
      </c>
      <c r="S51" s="2" t="s">
        <v>397</v>
      </c>
    </row>
    <row r="52" spans="1:19" ht="22.5">
      <c r="A52" s="1" t="s">
        <v>325</v>
      </c>
      <c r="C52" s="2" t="s">
        <v>398</v>
      </c>
      <c r="E52" s="2" t="s">
        <v>308</v>
      </c>
      <c r="G52" s="2" t="s">
        <v>391</v>
      </c>
      <c r="I52" s="3" t="s">
        <v>578</v>
      </c>
      <c r="K52" s="3">
        <v>1000000000000</v>
      </c>
      <c r="M52" s="3">
        <v>0</v>
      </c>
      <c r="N52" s="3"/>
      <c r="O52" s="3">
        <v>0</v>
      </c>
      <c r="Q52" s="3">
        <v>1000000000000</v>
      </c>
      <c r="S52" s="2" t="s">
        <v>397</v>
      </c>
    </row>
    <row r="53" spans="1:19" ht="22.5">
      <c r="A53" s="1" t="s">
        <v>381</v>
      </c>
      <c r="C53" s="2" t="s">
        <v>399</v>
      </c>
      <c r="E53" s="2" t="s">
        <v>308</v>
      </c>
      <c r="G53" s="2" t="s">
        <v>400</v>
      </c>
      <c r="I53" s="3" t="s">
        <v>578</v>
      </c>
      <c r="K53" s="3">
        <v>2000000000000</v>
      </c>
      <c r="M53" s="3">
        <v>0</v>
      </c>
      <c r="N53" s="3"/>
      <c r="O53" s="3">
        <v>0</v>
      </c>
      <c r="Q53" s="3">
        <v>2000000000000</v>
      </c>
      <c r="S53" s="2" t="s">
        <v>319</v>
      </c>
    </row>
    <row r="54" spans="1:19" ht="22.5">
      <c r="A54" s="1" t="s">
        <v>338</v>
      </c>
      <c r="C54" s="2" t="s">
        <v>401</v>
      </c>
      <c r="E54" s="2" t="s">
        <v>308</v>
      </c>
      <c r="G54" s="2" t="s">
        <v>402</v>
      </c>
      <c r="I54" s="3" t="s">
        <v>578</v>
      </c>
      <c r="K54" s="3">
        <v>2000000000000</v>
      </c>
      <c r="M54" s="3">
        <v>0</v>
      </c>
      <c r="N54" s="3"/>
      <c r="O54" s="3">
        <v>0</v>
      </c>
      <c r="Q54" s="3">
        <v>2000000000000</v>
      </c>
      <c r="S54" s="2" t="s">
        <v>319</v>
      </c>
    </row>
    <row r="55" spans="1:19" ht="22.5">
      <c r="A55" s="1" t="s">
        <v>395</v>
      </c>
      <c r="C55" s="2" t="s">
        <v>403</v>
      </c>
      <c r="E55" s="2" t="s">
        <v>308</v>
      </c>
      <c r="G55" s="2" t="s">
        <v>4</v>
      </c>
      <c r="I55" s="3" t="s">
        <v>578</v>
      </c>
      <c r="K55" s="3">
        <v>2000000000000</v>
      </c>
      <c r="M55" s="3">
        <v>0</v>
      </c>
      <c r="N55" s="3"/>
      <c r="O55" s="3">
        <v>0</v>
      </c>
      <c r="Q55" s="3">
        <v>2000000000000</v>
      </c>
      <c r="S55" s="2" t="s">
        <v>319</v>
      </c>
    </row>
    <row r="56" spans="1:19" ht="22.5">
      <c r="A56" s="1" t="s">
        <v>404</v>
      </c>
      <c r="C56" s="2" t="s">
        <v>405</v>
      </c>
      <c r="E56" s="2" t="s">
        <v>308</v>
      </c>
      <c r="G56" s="2" t="s">
        <v>406</v>
      </c>
      <c r="I56" s="3" t="s">
        <v>578</v>
      </c>
      <c r="K56" s="3">
        <v>0</v>
      </c>
      <c r="M56" s="3">
        <v>1000000000000</v>
      </c>
      <c r="N56" s="3"/>
      <c r="O56" s="3">
        <v>0</v>
      </c>
      <c r="Q56" s="3">
        <v>1000000000000</v>
      </c>
      <c r="S56" s="2" t="s">
        <v>397</v>
      </c>
    </row>
    <row r="57" spans="1:19" ht="22.5">
      <c r="A57" s="1" t="s">
        <v>359</v>
      </c>
      <c r="C57" s="2" t="s">
        <v>407</v>
      </c>
      <c r="E57" s="2" t="s">
        <v>308</v>
      </c>
      <c r="G57" s="2" t="s">
        <v>406</v>
      </c>
      <c r="I57" s="3" t="s">
        <v>578</v>
      </c>
      <c r="K57" s="3">
        <v>0</v>
      </c>
      <c r="M57" s="3">
        <v>2000000000000</v>
      </c>
      <c r="N57" s="3"/>
      <c r="O57" s="3">
        <v>0</v>
      </c>
      <c r="Q57" s="3">
        <v>2000000000000</v>
      </c>
      <c r="S57" s="2" t="s">
        <v>319</v>
      </c>
    </row>
    <row r="58" spans="1:19" ht="22.5">
      <c r="A58" s="1" t="s">
        <v>313</v>
      </c>
      <c r="C58" s="2" t="s">
        <v>408</v>
      </c>
      <c r="E58" s="2" t="s">
        <v>308</v>
      </c>
      <c r="G58" s="2" t="s">
        <v>409</v>
      </c>
      <c r="I58" s="3" t="s">
        <v>578</v>
      </c>
      <c r="K58" s="3">
        <v>0</v>
      </c>
      <c r="M58" s="3">
        <v>10000000000000</v>
      </c>
      <c r="N58" s="3"/>
      <c r="O58" s="3">
        <v>0</v>
      </c>
      <c r="Q58" s="3">
        <v>10000000000000</v>
      </c>
      <c r="S58" s="2" t="s">
        <v>310</v>
      </c>
    </row>
    <row r="59" spans="1:19" ht="22.5">
      <c r="A59" s="1" t="s">
        <v>325</v>
      </c>
      <c r="C59" s="2" t="s">
        <v>410</v>
      </c>
      <c r="E59" s="2" t="s">
        <v>308</v>
      </c>
      <c r="G59" s="2" t="s">
        <v>411</v>
      </c>
      <c r="I59" s="3" t="s">
        <v>578</v>
      </c>
      <c r="K59" s="3">
        <v>0</v>
      </c>
      <c r="M59" s="3">
        <v>2000000000000</v>
      </c>
      <c r="N59" s="3"/>
      <c r="O59" s="3">
        <v>0</v>
      </c>
      <c r="Q59" s="3">
        <v>2000000000000</v>
      </c>
      <c r="S59" s="2" t="s">
        <v>319</v>
      </c>
    </row>
    <row r="60" spans="1:19" ht="22.5">
      <c r="A60" s="1" t="s">
        <v>359</v>
      </c>
      <c r="C60" s="2" t="s">
        <v>412</v>
      </c>
      <c r="E60" s="2" t="s">
        <v>308</v>
      </c>
      <c r="G60" s="2" t="s">
        <v>411</v>
      </c>
      <c r="I60" s="3" t="s">
        <v>578</v>
      </c>
      <c r="K60" s="3">
        <v>0</v>
      </c>
      <c r="M60" s="3">
        <v>3000000000000</v>
      </c>
      <c r="N60" s="3"/>
      <c r="O60" s="3">
        <v>0</v>
      </c>
      <c r="Q60" s="3">
        <v>3000000000000</v>
      </c>
      <c r="S60" s="2" t="s">
        <v>330</v>
      </c>
    </row>
    <row r="61" spans="1:19" ht="22.5">
      <c r="A61" s="1" t="s">
        <v>313</v>
      </c>
      <c r="C61" s="2" t="s">
        <v>413</v>
      </c>
      <c r="E61" s="2" t="s">
        <v>308</v>
      </c>
      <c r="G61" s="2" t="s">
        <v>414</v>
      </c>
      <c r="I61" s="3" t="s">
        <v>578</v>
      </c>
      <c r="K61" s="3">
        <v>0</v>
      </c>
      <c r="M61" s="3">
        <v>2000000000000</v>
      </c>
      <c r="N61" s="3"/>
      <c r="O61" s="3">
        <v>0</v>
      </c>
      <c r="Q61" s="3">
        <v>2000000000000</v>
      </c>
      <c r="S61" s="2" t="s">
        <v>319</v>
      </c>
    </row>
    <row r="62" spans="1:19" ht="22.5">
      <c r="A62" s="1" t="s">
        <v>313</v>
      </c>
      <c r="C62" s="2" t="s">
        <v>415</v>
      </c>
      <c r="E62" s="2" t="s">
        <v>308</v>
      </c>
      <c r="G62" s="2" t="s">
        <v>416</v>
      </c>
      <c r="I62" s="3" t="s">
        <v>578</v>
      </c>
      <c r="K62" s="3">
        <v>0</v>
      </c>
      <c r="M62" s="3">
        <v>1000000000000</v>
      </c>
      <c r="N62" s="3"/>
      <c r="O62" s="3">
        <v>0</v>
      </c>
      <c r="Q62" s="3">
        <v>1000000000000</v>
      </c>
      <c r="S62" s="2" t="s">
        <v>397</v>
      </c>
    </row>
    <row r="63" spans="1:19" ht="22.5">
      <c r="A63" s="1" t="s">
        <v>325</v>
      </c>
      <c r="C63" s="2" t="s">
        <v>417</v>
      </c>
      <c r="E63" s="2" t="s">
        <v>308</v>
      </c>
      <c r="G63" s="2" t="s">
        <v>416</v>
      </c>
      <c r="I63" s="3" t="s">
        <v>578</v>
      </c>
      <c r="K63" s="3">
        <v>0</v>
      </c>
      <c r="M63" s="3">
        <v>2000000000000</v>
      </c>
      <c r="N63" s="3"/>
      <c r="O63" s="3">
        <v>0</v>
      </c>
      <c r="Q63" s="3">
        <v>2000000000000</v>
      </c>
      <c r="S63" s="2" t="s">
        <v>319</v>
      </c>
    </row>
    <row r="64" spans="1:19" ht="22.5">
      <c r="A64" s="1" t="s">
        <v>297</v>
      </c>
      <c r="C64" s="2" t="s">
        <v>418</v>
      </c>
      <c r="E64" s="2" t="s">
        <v>308</v>
      </c>
      <c r="G64" s="2" t="s">
        <v>419</v>
      </c>
      <c r="I64" s="3" t="s">
        <v>578</v>
      </c>
      <c r="K64" s="3">
        <v>0</v>
      </c>
      <c r="M64" s="3">
        <v>5000000000000</v>
      </c>
      <c r="N64" s="3"/>
      <c r="O64" s="3">
        <v>0</v>
      </c>
      <c r="Q64" s="3">
        <v>5000000000000</v>
      </c>
      <c r="S64" s="2" t="s">
        <v>322</v>
      </c>
    </row>
    <row r="65" spans="1:19" ht="22.5">
      <c r="A65" s="1" t="s">
        <v>420</v>
      </c>
      <c r="C65" s="2" t="s">
        <v>421</v>
      </c>
      <c r="E65" s="2" t="s">
        <v>308</v>
      </c>
      <c r="G65" s="2" t="s">
        <v>419</v>
      </c>
      <c r="I65" s="3" t="s">
        <v>578</v>
      </c>
      <c r="K65" s="3">
        <v>0</v>
      </c>
      <c r="M65" s="3">
        <v>1500000000000</v>
      </c>
      <c r="N65" s="3"/>
      <c r="O65" s="3">
        <v>0</v>
      </c>
      <c r="Q65" s="3">
        <v>1500000000000</v>
      </c>
      <c r="S65" s="2" t="s">
        <v>369</v>
      </c>
    </row>
    <row r="66" spans="1:19" ht="22.5">
      <c r="A66" s="1" t="s">
        <v>297</v>
      </c>
      <c r="C66" s="2" t="s">
        <v>422</v>
      </c>
      <c r="E66" s="2" t="s">
        <v>308</v>
      </c>
      <c r="G66" s="2" t="s">
        <v>423</v>
      </c>
      <c r="I66" s="3" t="s">
        <v>578</v>
      </c>
      <c r="K66" s="3">
        <v>0</v>
      </c>
      <c r="M66" s="3">
        <v>2500000000000</v>
      </c>
      <c r="N66" s="3"/>
      <c r="O66" s="3">
        <v>0</v>
      </c>
      <c r="Q66" s="3">
        <v>2500000000000</v>
      </c>
      <c r="S66" s="2" t="s">
        <v>337</v>
      </c>
    </row>
    <row r="67" spans="1:19" ht="22.5">
      <c r="A67" s="1" t="s">
        <v>362</v>
      </c>
      <c r="C67" s="2" t="s">
        <v>424</v>
      </c>
      <c r="E67" s="2" t="s">
        <v>308</v>
      </c>
      <c r="G67" s="2" t="s">
        <v>425</v>
      </c>
      <c r="I67" s="3" t="s">
        <v>578</v>
      </c>
      <c r="K67" s="3">
        <v>0</v>
      </c>
      <c r="M67" s="3">
        <v>4000000000000</v>
      </c>
      <c r="N67" s="3"/>
      <c r="O67" s="3">
        <v>0</v>
      </c>
      <c r="Q67" s="3">
        <v>4000000000000</v>
      </c>
      <c r="S67" s="2" t="s">
        <v>342</v>
      </c>
    </row>
    <row r="68" spans="1:19" ht="22.5">
      <c r="A68" s="1" t="s">
        <v>372</v>
      </c>
      <c r="C68" s="2" t="s">
        <v>426</v>
      </c>
      <c r="E68" s="2" t="s">
        <v>308</v>
      </c>
      <c r="G68" s="2" t="s">
        <v>427</v>
      </c>
      <c r="I68" s="3" t="s">
        <v>578</v>
      </c>
      <c r="K68" s="3">
        <v>0</v>
      </c>
      <c r="M68" s="3">
        <v>5000000000000</v>
      </c>
      <c r="N68" s="3"/>
      <c r="O68" s="3">
        <v>0</v>
      </c>
      <c r="Q68" s="3">
        <v>5000000000000</v>
      </c>
      <c r="S68" s="2" t="s">
        <v>322</v>
      </c>
    </row>
    <row r="69" spans="1:19">
      <c r="A69" s="2" t="s">
        <v>41</v>
      </c>
      <c r="C69" s="2" t="s">
        <v>41</v>
      </c>
      <c r="E69" s="2" t="s">
        <v>41</v>
      </c>
      <c r="G69" s="2" t="s">
        <v>41</v>
      </c>
      <c r="I69" s="2" t="s">
        <v>41</v>
      </c>
      <c r="K69" s="5">
        <f>SUM(K8:K68)</f>
        <v>183759932880316</v>
      </c>
      <c r="M69" s="5">
        <f>SUM(M8:M68)</f>
        <v>168789328495888</v>
      </c>
      <c r="O69" s="5">
        <f>SUM(O8:O68)</f>
        <v>132013129936582</v>
      </c>
      <c r="Q69" s="5">
        <f>SUM(Q8:Q68)</f>
        <v>220536131439622</v>
      </c>
      <c r="S69" s="7" t="s">
        <v>428</v>
      </c>
    </row>
  </sheetData>
  <mergeCells count="17"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  <ignoredErrors>
    <ignoredError sqref="C8:C68 I13:I6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7" sqref="G17"/>
    </sheetView>
  </sheetViews>
  <sheetFormatPr defaultRowHeight="21.75"/>
  <cols>
    <col min="1" max="1" width="28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</row>
    <row r="3" spans="1:7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</row>
    <row r="4" spans="1:7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</row>
    <row r="6" spans="1:7" ht="22.5">
      <c r="A6" s="12" t="s">
        <v>433</v>
      </c>
      <c r="C6" s="12" t="s">
        <v>287</v>
      </c>
      <c r="E6" s="12" t="s">
        <v>517</v>
      </c>
      <c r="G6" s="12" t="s">
        <v>13</v>
      </c>
    </row>
    <row r="7" spans="1:7" ht="22.5">
      <c r="A7" s="1" t="s">
        <v>562</v>
      </c>
      <c r="C7" s="3">
        <f>'سرمایه‌گذاری در سهام'!I42</f>
        <v>-34048657664</v>
      </c>
      <c r="E7" s="4">
        <f>C7/$C$11</f>
        <v>-3.2934055686002343E-3</v>
      </c>
      <c r="G7" s="2" t="s">
        <v>518</v>
      </c>
    </row>
    <row r="8" spans="1:7" ht="22.5">
      <c r="A8" s="1" t="s">
        <v>563</v>
      </c>
      <c r="C8" s="3">
        <f>'سرمایه‌گذاری در اوراق بهادار'!I113</f>
        <v>5285790987367</v>
      </c>
      <c r="E8" s="4">
        <f t="shared" ref="E8:E10" si="0">C8/$C$11</f>
        <v>0.5112757643499507</v>
      </c>
      <c r="G8" s="2" t="s">
        <v>564</v>
      </c>
    </row>
    <row r="9" spans="1:7" ht="22.5">
      <c r="A9" s="1" t="s">
        <v>565</v>
      </c>
      <c r="C9" s="3">
        <f>'درآمد سپرده بانکی'!E104</f>
        <v>5086692143301</v>
      </c>
      <c r="E9" s="4">
        <f t="shared" si="0"/>
        <v>0.49201764121864949</v>
      </c>
      <c r="G9" s="2" t="s">
        <v>158</v>
      </c>
    </row>
    <row r="10" spans="1:7" ht="22.5">
      <c r="A10" s="1" t="s">
        <v>561</v>
      </c>
      <c r="C10" s="3">
        <v>0</v>
      </c>
      <c r="E10" s="4">
        <f t="shared" si="0"/>
        <v>0</v>
      </c>
    </row>
    <row r="11" spans="1:7">
      <c r="A11" s="2" t="s">
        <v>41</v>
      </c>
      <c r="C11" s="5">
        <f>SUM(C7:C10)</f>
        <v>10338434473004</v>
      </c>
      <c r="E11" s="6">
        <f>SUM(E7:E10)</f>
        <v>1</v>
      </c>
      <c r="G11" s="7" t="s">
        <v>566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9"/>
  <sheetViews>
    <sheetView rightToLeft="1" workbookViewId="0">
      <selection activeCell="E20" sqref="E20"/>
    </sheetView>
  </sheetViews>
  <sheetFormatPr defaultRowHeight="21.75"/>
  <cols>
    <col min="1" max="1" width="51.140625" style="2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2" style="2" customWidth="1"/>
    <col min="10" max="10" width="1" style="2" customWidth="1"/>
    <col min="11" max="11" width="20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3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  <c r="H3" s="13" t="s">
        <v>429</v>
      </c>
      <c r="I3" s="13" t="s">
        <v>429</v>
      </c>
      <c r="J3" s="13" t="s">
        <v>429</v>
      </c>
      <c r="K3" s="13" t="s">
        <v>429</v>
      </c>
      <c r="L3" s="13" t="s">
        <v>429</v>
      </c>
      <c r="M3" s="13" t="s">
        <v>429</v>
      </c>
      <c r="N3" s="13" t="s">
        <v>429</v>
      </c>
      <c r="O3" s="13" t="s">
        <v>429</v>
      </c>
      <c r="P3" s="13" t="s">
        <v>429</v>
      </c>
      <c r="Q3" s="13" t="s">
        <v>429</v>
      </c>
      <c r="R3" s="13" t="s">
        <v>429</v>
      </c>
      <c r="S3" s="13" t="s">
        <v>429</v>
      </c>
    </row>
    <row r="4" spans="1:19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6" spans="1:19" ht="22.5">
      <c r="A6" s="12" t="s">
        <v>430</v>
      </c>
      <c r="B6" s="12" t="s">
        <v>430</v>
      </c>
      <c r="C6" s="12" t="s">
        <v>430</v>
      </c>
      <c r="D6" s="12" t="s">
        <v>430</v>
      </c>
      <c r="E6" s="12" t="s">
        <v>430</v>
      </c>
      <c r="F6" s="12" t="s">
        <v>430</v>
      </c>
      <c r="G6" s="12" t="s">
        <v>430</v>
      </c>
      <c r="I6" s="12" t="s">
        <v>431</v>
      </c>
      <c r="J6" s="12" t="s">
        <v>431</v>
      </c>
      <c r="K6" s="12" t="s">
        <v>431</v>
      </c>
      <c r="L6" s="12" t="s">
        <v>431</v>
      </c>
      <c r="M6" s="12" t="s">
        <v>431</v>
      </c>
      <c r="O6" s="12" t="s">
        <v>432</v>
      </c>
      <c r="P6" s="12" t="s">
        <v>432</v>
      </c>
      <c r="Q6" s="12" t="s">
        <v>432</v>
      </c>
      <c r="R6" s="12" t="s">
        <v>432</v>
      </c>
      <c r="S6" s="12" t="s">
        <v>432</v>
      </c>
    </row>
    <row r="7" spans="1:19" ht="22.5">
      <c r="A7" s="12" t="s">
        <v>433</v>
      </c>
      <c r="C7" s="12" t="s">
        <v>434</v>
      </c>
      <c r="E7" s="12" t="s">
        <v>57</v>
      </c>
      <c r="G7" s="12" t="s">
        <v>58</v>
      </c>
      <c r="I7" s="12" t="s">
        <v>435</v>
      </c>
      <c r="K7" s="12" t="s">
        <v>436</v>
      </c>
      <c r="M7" s="12" t="s">
        <v>437</v>
      </c>
      <c r="O7" s="12" t="s">
        <v>435</v>
      </c>
      <c r="Q7" s="12" t="s">
        <v>436</v>
      </c>
      <c r="S7" s="12" t="s">
        <v>437</v>
      </c>
    </row>
    <row r="8" spans="1:19" ht="22.5">
      <c r="A8" s="1" t="s">
        <v>186</v>
      </c>
      <c r="C8" s="2" t="s">
        <v>41</v>
      </c>
      <c r="E8" s="2" t="s">
        <v>188</v>
      </c>
      <c r="G8" s="3">
        <v>23</v>
      </c>
      <c r="I8" s="3">
        <v>38093978423</v>
      </c>
      <c r="K8" s="2" t="s">
        <v>41</v>
      </c>
      <c r="M8" s="3">
        <v>38093978423</v>
      </c>
      <c r="O8" s="3">
        <v>166760546916</v>
      </c>
      <c r="Q8" s="2" t="s">
        <v>41</v>
      </c>
      <c r="S8" s="3">
        <v>166760546916</v>
      </c>
    </row>
    <row r="9" spans="1:19" ht="22.5">
      <c r="A9" s="1" t="s">
        <v>192</v>
      </c>
      <c r="C9" s="2" t="s">
        <v>41</v>
      </c>
      <c r="E9" s="2" t="s">
        <v>194</v>
      </c>
      <c r="G9" s="3">
        <v>23</v>
      </c>
      <c r="I9" s="3">
        <v>39202349997</v>
      </c>
      <c r="K9" s="2" t="s">
        <v>41</v>
      </c>
      <c r="M9" s="3">
        <v>39202349997</v>
      </c>
      <c r="O9" s="3">
        <v>237528491280</v>
      </c>
      <c r="Q9" s="2" t="s">
        <v>41</v>
      </c>
      <c r="S9" s="3">
        <v>237528491280</v>
      </c>
    </row>
    <row r="10" spans="1:19" ht="22.5">
      <c r="A10" s="1" t="s">
        <v>172</v>
      </c>
      <c r="C10" s="2" t="s">
        <v>41</v>
      </c>
      <c r="E10" s="2" t="s">
        <v>174</v>
      </c>
      <c r="G10" s="3">
        <v>23</v>
      </c>
      <c r="I10" s="3">
        <v>28498925857</v>
      </c>
      <c r="K10" s="2" t="s">
        <v>41</v>
      </c>
      <c r="M10" s="3">
        <v>28498925857</v>
      </c>
      <c r="O10" s="3">
        <v>281023764220</v>
      </c>
      <c r="Q10" s="2" t="s">
        <v>41</v>
      </c>
      <c r="S10" s="3">
        <v>281023764220</v>
      </c>
    </row>
    <row r="11" spans="1:19" ht="22.5">
      <c r="A11" s="1" t="s">
        <v>214</v>
      </c>
      <c r="C11" s="2" t="s">
        <v>41</v>
      </c>
      <c r="E11" s="2" t="s">
        <v>216</v>
      </c>
      <c r="G11" s="3">
        <v>20.5</v>
      </c>
      <c r="I11" s="3">
        <v>42658008469</v>
      </c>
      <c r="K11" s="2" t="s">
        <v>41</v>
      </c>
      <c r="M11" s="3">
        <v>42658008469</v>
      </c>
      <c r="O11" s="3">
        <v>277627834656</v>
      </c>
      <c r="Q11" s="2" t="s">
        <v>41</v>
      </c>
      <c r="S11" s="3">
        <v>277627834656</v>
      </c>
    </row>
    <row r="12" spans="1:19" ht="22.5">
      <c r="A12" s="1" t="s">
        <v>166</v>
      </c>
      <c r="C12" s="2" t="s">
        <v>41</v>
      </c>
      <c r="E12" s="2" t="s">
        <v>168</v>
      </c>
      <c r="G12" s="3">
        <v>18</v>
      </c>
      <c r="I12" s="3">
        <v>16337679896</v>
      </c>
      <c r="K12" s="2" t="s">
        <v>41</v>
      </c>
      <c r="M12" s="3">
        <v>16337679896</v>
      </c>
      <c r="O12" s="3">
        <v>162841572549</v>
      </c>
      <c r="Q12" s="2" t="s">
        <v>41</v>
      </c>
      <c r="S12" s="3">
        <v>162841572549</v>
      </c>
    </row>
    <row r="13" spans="1:19" ht="22.5">
      <c r="A13" s="1" t="s">
        <v>149</v>
      </c>
      <c r="C13" s="2" t="s">
        <v>41</v>
      </c>
      <c r="E13" s="2" t="s">
        <v>151</v>
      </c>
      <c r="G13" s="3">
        <v>19</v>
      </c>
      <c r="I13" s="3">
        <v>64958768230</v>
      </c>
      <c r="K13" s="2" t="s">
        <v>41</v>
      </c>
      <c r="M13" s="3">
        <v>64958768230</v>
      </c>
      <c r="O13" s="3">
        <v>461096193037</v>
      </c>
      <c r="Q13" s="2" t="s">
        <v>41</v>
      </c>
      <c r="S13" s="3">
        <v>461096193037</v>
      </c>
    </row>
    <row r="14" spans="1:19" ht="22.5">
      <c r="A14" s="1" t="s">
        <v>232</v>
      </c>
      <c r="C14" s="2" t="s">
        <v>41</v>
      </c>
      <c r="E14" s="2" t="s">
        <v>234</v>
      </c>
      <c r="G14" s="3">
        <v>23</v>
      </c>
      <c r="I14" s="3">
        <v>48397316780</v>
      </c>
      <c r="K14" s="2" t="s">
        <v>41</v>
      </c>
      <c r="M14" s="3">
        <v>48397316780</v>
      </c>
      <c r="O14" s="3">
        <v>372755358414</v>
      </c>
      <c r="Q14" s="2" t="s">
        <v>41</v>
      </c>
      <c r="S14" s="3">
        <v>372755358414</v>
      </c>
    </row>
    <row r="15" spans="1:19" ht="22.5">
      <c r="A15" s="1" t="s">
        <v>211</v>
      </c>
      <c r="C15" s="2" t="s">
        <v>41</v>
      </c>
      <c r="E15" s="2" t="s">
        <v>213</v>
      </c>
      <c r="G15" s="3">
        <v>20.5</v>
      </c>
      <c r="I15" s="3">
        <v>168875523420</v>
      </c>
      <c r="K15" s="2" t="s">
        <v>41</v>
      </c>
      <c r="M15" s="3">
        <v>168875523420</v>
      </c>
      <c r="O15" s="3">
        <v>1281628593556</v>
      </c>
      <c r="Q15" s="2" t="s">
        <v>41</v>
      </c>
      <c r="S15" s="3">
        <v>1281628593556</v>
      </c>
    </row>
    <row r="16" spans="1:19" ht="22.5">
      <c r="A16" s="1" t="s">
        <v>189</v>
      </c>
      <c r="C16" s="2" t="s">
        <v>41</v>
      </c>
      <c r="E16" s="2" t="s">
        <v>191</v>
      </c>
      <c r="G16" s="3">
        <v>23</v>
      </c>
      <c r="I16" s="3">
        <v>28079347304</v>
      </c>
      <c r="K16" s="2" t="s">
        <v>41</v>
      </c>
      <c r="M16" s="3">
        <v>28079347304</v>
      </c>
      <c r="O16" s="3">
        <v>196887070659</v>
      </c>
      <c r="Q16" s="2" t="s">
        <v>41</v>
      </c>
      <c r="S16" s="3">
        <v>196887070659</v>
      </c>
    </row>
    <row r="17" spans="1:19" ht="22.5">
      <c r="A17" s="1" t="s">
        <v>209</v>
      </c>
      <c r="C17" s="2" t="s">
        <v>41</v>
      </c>
      <c r="E17" s="2" t="s">
        <v>210</v>
      </c>
      <c r="G17" s="3">
        <v>20.5</v>
      </c>
      <c r="I17" s="3">
        <v>253969720799</v>
      </c>
      <c r="K17" s="2" t="s">
        <v>41</v>
      </c>
      <c r="M17" s="3">
        <v>253969720799</v>
      </c>
      <c r="O17" s="3">
        <v>1895692145613</v>
      </c>
      <c r="Q17" s="2" t="s">
        <v>41</v>
      </c>
      <c r="S17" s="3">
        <v>1895692145613</v>
      </c>
    </row>
    <row r="18" spans="1:19" ht="22.5">
      <c r="A18" s="1" t="s">
        <v>206</v>
      </c>
      <c r="C18" s="2" t="s">
        <v>41</v>
      </c>
      <c r="E18" s="2" t="s">
        <v>208</v>
      </c>
      <c r="G18" s="3">
        <v>20.5</v>
      </c>
      <c r="I18" s="3">
        <v>453090915281</v>
      </c>
      <c r="K18" s="2" t="s">
        <v>41</v>
      </c>
      <c r="M18" s="3">
        <v>453090915281</v>
      </c>
      <c r="O18" s="3">
        <v>2772808969997</v>
      </c>
      <c r="Q18" s="2" t="s">
        <v>41</v>
      </c>
      <c r="S18" s="3">
        <v>2772808969997</v>
      </c>
    </row>
    <row r="19" spans="1:19" ht="22.5">
      <c r="A19" s="1" t="s">
        <v>438</v>
      </c>
      <c r="C19" s="2" t="s">
        <v>41</v>
      </c>
      <c r="E19" s="2" t="s">
        <v>439</v>
      </c>
      <c r="G19" s="3">
        <v>16</v>
      </c>
      <c r="I19" s="3">
        <v>0</v>
      </c>
      <c r="K19" s="2" t="s">
        <v>41</v>
      </c>
      <c r="M19" s="3">
        <v>0</v>
      </c>
      <c r="O19" s="3">
        <v>59639220112</v>
      </c>
      <c r="Q19" s="2" t="s">
        <v>41</v>
      </c>
      <c r="S19" s="3">
        <v>59639220112</v>
      </c>
    </row>
    <row r="20" spans="1:19" ht="22.5">
      <c r="A20" s="1" t="s">
        <v>169</v>
      </c>
      <c r="C20" s="2" t="s">
        <v>41</v>
      </c>
      <c r="E20" s="2" t="s">
        <v>171</v>
      </c>
      <c r="G20" s="3">
        <v>18</v>
      </c>
      <c r="I20" s="3">
        <v>90669560050</v>
      </c>
      <c r="K20" s="2" t="s">
        <v>41</v>
      </c>
      <c r="M20" s="3">
        <v>90669560050</v>
      </c>
      <c r="O20" s="3">
        <v>668933451674</v>
      </c>
      <c r="Q20" s="2" t="s">
        <v>41</v>
      </c>
      <c r="S20" s="3">
        <v>668933451674</v>
      </c>
    </row>
    <row r="21" spans="1:19" ht="22.5">
      <c r="A21" s="1" t="s">
        <v>163</v>
      </c>
      <c r="C21" s="2" t="s">
        <v>41</v>
      </c>
      <c r="E21" s="2" t="s">
        <v>165</v>
      </c>
      <c r="G21" s="3">
        <v>18</v>
      </c>
      <c r="I21" s="3">
        <v>40570007129</v>
      </c>
      <c r="K21" s="2" t="s">
        <v>41</v>
      </c>
      <c r="M21" s="3">
        <v>40570007129</v>
      </c>
      <c r="O21" s="3">
        <v>519527350276</v>
      </c>
      <c r="Q21" s="2" t="s">
        <v>41</v>
      </c>
      <c r="S21" s="3">
        <v>519527350276</v>
      </c>
    </row>
    <row r="22" spans="1:19" ht="22.5">
      <c r="A22" s="1" t="s">
        <v>204</v>
      </c>
      <c r="C22" s="2" t="s">
        <v>41</v>
      </c>
      <c r="E22" s="2" t="s">
        <v>205</v>
      </c>
      <c r="G22" s="3">
        <v>18</v>
      </c>
      <c r="I22" s="3">
        <v>42114080737</v>
      </c>
      <c r="K22" s="2" t="s">
        <v>41</v>
      </c>
      <c r="M22" s="3">
        <v>42114080737</v>
      </c>
      <c r="O22" s="3">
        <v>329082913820</v>
      </c>
      <c r="Q22" s="2" t="s">
        <v>41</v>
      </c>
      <c r="S22" s="3">
        <v>329082913820</v>
      </c>
    </row>
    <row r="23" spans="1:19" ht="22.5">
      <c r="A23" s="1" t="s">
        <v>201</v>
      </c>
      <c r="C23" s="2" t="s">
        <v>41</v>
      </c>
      <c r="E23" s="2" t="s">
        <v>203</v>
      </c>
      <c r="G23" s="3">
        <v>18</v>
      </c>
      <c r="I23" s="3">
        <v>88482648506</v>
      </c>
      <c r="K23" s="2" t="s">
        <v>41</v>
      </c>
      <c r="M23" s="3">
        <v>88482648506</v>
      </c>
      <c r="O23" s="3">
        <v>436368742165</v>
      </c>
      <c r="Q23" s="2" t="s">
        <v>41</v>
      </c>
      <c r="S23" s="3">
        <v>436368742165</v>
      </c>
    </row>
    <row r="24" spans="1:19" ht="22.5">
      <c r="A24" s="1" t="s">
        <v>180</v>
      </c>
      <c r="C24" s="2" t="s">
        <v>41</v>
      </c>
      <c r="E24" s="2" t="s">
        <v>181</v>
      </c>
      <c r="G24" s="3">
        <v>18</v>
      </c>
      <c r="I24" s="3">
        <v>38395691754</v>
      </c>
      <c r="K24" s="2" t="s">
        <v>41</v>
      </c>
      <c r="M24" s="3">
        <v>38395691754</v>
      </c>
      <c r="O24" s="3">
        <v>323279693062</v>
      </c>
      <c r="Q24" s="2" t="s">
        <v>41</v>
      </c>
      <c r="S24" s="3">
        <v>323279693062</v>
      </c>
    </row>
    <row r="25" spans="1:19" ht="22.5">
      <c r="A25" s="1" t="s">
        <v>440</v>
      </c>
      <c r="C25" s="2" t="s">
        <v>41</v>
      </c>
      <c r="E25" s="2" t="s">
        <v>441</v>
      </c>
      <c r="G25" s="3">
        <v>18</v>
      </c>
      <c r="I25" s="3">
        <v>0</v>
      </c>
      <c r="K25" s="2" t="s">
        <v>41</v>
      </c>
      <c r="M25" s="3">
        <v>0</v>
      </c>
      <c r="O25" s="3">
        <v>112665566866</v>
      </c>
      <c r="Q25" s="2" t="s">
        <v>41</v>
      </c>
      <c r="S25" s="3">
        <v>112665566866</v>
      </c>
    </row>
    <row r="26" spans="1:19" ht="22.5">
      <c r="A26" s="1" t="s">
        <v>442</v>
      </c>
      <c r="C26" s="2" t="s">
        <v>41</v>
      </c>
      <c r="E26" s="2" t="s">
        <v>443</v>
      </c>
      <c r="G26" s="3">
        <v>18</v>
      </c>
      <c r="I26" s="3">
        <v>0</v>
      </c>
      <c r="K26" s="2" t="s">
        <v>41</v>
      </c>
      <c r="M26" s="3">
        <v>0</v>
      </c>
      <c r="O26" s="3">
        <v>123125170149</v>
      </c>
      <c r="Q26" s="2" t="s">
        <v>41</v>
      </c>
      <c r="S26" s="3">
        <v>123125170149</v>
      </c>
    </row>
    <row r="27" spans="1:19" ht="22.5">
      <c r="A27" s="1" t="s">
        <v>444</v>
      </c>
      <c r="C27" s="2" t="s">
        <v>41</v>
      </c>
      <c r="E27" s="2" t="s">
        <v>445</v>
      </c>
      <c r="G27" s="3">
        <v>19</v>
      </c>
      <c r="I27" s="3">
        <v>0</v>
      </c>
      <c r="K27" s="2" t="s">
        <v>41</v>
      </c>
      <c r="M27" s="3">
        <v>0</v>
      </c>
      <c r="O27" s="3">
        <v>129588298170</v>
      </c>
      <c r="Q27" s="2" t="s">
        <v>41</v>
      </c>
      <c r="S27" s="3">
        <v>129588298170</v>
      </c>
    </row>
    <row r="28" spans="1:19" ht="22.5">
      <c r="A28" s="1" t="s">
        <v>446</v>
      </c>
      <c r="C28" s="2" t="s">
        <v>41</v>
      </c>
      <c r="E28" s="2" t="s">
        <v>447</v>
      </c>
      <c r="G28" s="3">
        <v>18</v>
      </c>
      <c r="I28" s="3">
        <v>0</v>
      </c>
      <c r="K28" s="2" t="s">
        <v>41</v>
      </c>
      <c r="M28" s="3">
        <v>0</v>
      </c>
      <c r="O28" s="3">
        <v>730440000000</v>
      </c>
      <c r="Q28" s="2" t="s">
        <v>41</v>
      </c>
      <c r="S28" s="3">
        <v>730440000000</v>
      </c>
    </row>
    <row r="29" spans="1:19" ht="22.5">
      <c r="A29" s="1" t="s">
        <v>198</v>
      </c>
      <c r="C29" s="2" t="s">
        <v>41</v>
      </c>
      <c r="E29" s="2" t="s">
        <v>200</v>
      </c>
      <c r="G29" s="3">
        <v>18</v>
      </c>
      <c r="I29" s="3">
        <v>3001693897</v>
      </c>
      <c r="K29" s="2" t="s">
        <v>41</v>
      </c>
      <c r="M29" s="3">
        <v>3001693897</v>
      </c>
      <c r="O29" s="3">
        <v>23232472598</v>
      </c>
      <c r="Q29" s="2" t="s">
        <v>41</v>
      </c>
      <c r="S29" s="3">
        <v>23232472598</v>
      </c>
    </row>
    <row r="30" spans="1:19" ht="22.5">
      <c r="A30" s="1" t="s">
        <v>195</v>
      </c>
      <c r="C30" s="2" t="s">
        <v>41</v>
      </c>
      <c r="E30" s="2" t="s">
        <v>197</v>
      </c>
      <c r="G30" s="3">
        <v>18</v>
      </c>
      <c r="I30" s="3">
        <v>95246163013</v>
      </c>
      <c r="K30" s="2" t="s">
        <v>41</v>
      </c>
      <c r="M30" s="3">
        <v>95246163013</v>
      </c>
      <c r="O30" s="3">
        <v>709762169679</v>
      </c>
      <c r="Q30" s="2" t="s">
        <v>41</v>
      </c>
      <c r="S30" s="3">
        <v>709762169679</v>
      </c>
    </row>
    <row r="31" spans="1:19" ht="22.5">
      <c r="A31" s="1" t="s">
        <v>448</v>
      </c>
      <c r="C31" s="2" t="s">
        <v>41</v>
      </c>
      <c r="E31" s="2" t="s">
        <v>4</v>
      </c>
      <c r="G31" s="3">
        <v>18</v>
      </c>
      <c r="I31" s="3">
        <v>0</v>
      </c>
      <c r="K31" s="2" t="s">
        <v>41</v>
      </c>
      <c r="M31" s="3">
        <v>0</v>
      </c>
      <c r="O31" s="3">
        <v>418139066218</v>
      </c>
      <c r="Q31" s="2" t="s">
        <v>41</v>
      </c>
      <c r="S31" s="3">
        <v>418139066218</v>
      </c>
    </row>
    <row r="32" spans="1:19" ht="22.5">
      <c r="A32" s="1" t="s">
        <v>139</v>
      </c>
      <c r="C32" s="2" t="s">
        <v>41</v>
      </c>
      <c r="E32" s="2" t="s">
        <v>141</v>
      </c>
      <c r="G32" s="3">
        <v>20</v>
      </c>
      <c r="I32" s="3">
        <v>34891398072</v>
      </c>
      <c r="K32" s="2" t="s">
        <v>41</v>
      </c>
      <c r="M32" s="3">
        <v>34891398072</v>
      </c>
      <c r="O32" s="3">
        <v>265412316577</v>
      </c>
      <c r="Q32" s="2" t="s">
        <v>41</v>
      </c>
      <c r="S32" s="3">
        <v>265412316577</v>
      </c>
    </row>
    <row r="33" spans="1:19" ht="22.5">
      <c r="A33" s="1" t="s">
        <v>449</v>
      </c>
      <c r="C33" s="2" t="s">
        <v>41</v>
      </c>
      <c r="E33" s="2" t="s">
        <v>450</v>
      </c>
      <c r="G33" s="3">
        <v>18</v>
      </c>
      <c r="I33" s="3">
        <v>0</v>
      </c>
      <c r="K33" s="2" t="s">
        <v>41</v>
      </c>
      <c r="M33" s="3">
        <v>0</v>
      </c>
      <c r="O33" s="3">
        <v>226938915109</v>
      </c>
      <c r="Q33" s="2" t="s">
        <v>41</v>
      </c>
      <c r="S33" s="3">
        <v>226938915109</v>
      </c>
    </row>
    <row r="34" spans="1:19" ht="22.5">
      <c r="A34" s="1" t="s">
        <v>451</v>
      </c>
      <c r="C34" s="2" t="s">
        <v>41</v>
      </c>
      <c r="E34" s="2" t="s">
        <v>179</v>
      </c>
      <c r="G34" s="3">
        <v>18</v>
      </c>
      <c r="I34" s="3">
        <v>0</v>
      </c>
      <c r="K34" s="2" t="s">
        <v>41</v>
      </c>
      <c r="M34" s="3">
        <v>0</v>
      </c>
      <c r="O34" s="3">
        <v>8680264275</v>
      </c>
      <c r="Q34" s="2" t="s">
        <v>41</v>
      </c>
      <c r="S34" s="3">
        <v>8680264275</v>
      </c>
    </row>
    <row r="35" spans="1:19" ht="22.5">
      <c r="A35" s="1" t="s">
        <v>177</v>
      </c>
      <c r="C35" s="2" t="s">
        <v>41</v>
      </c>
      <c r="E35" s="2" t="s">
        <v>179</v>
      </c>
      <c r="G35" s="3">
        <v>18</v>
      </c>
      <c r="I35" s="3">
        <v>38847382369</v>
      </c>
      <c r="K35" s="2" t="s">
        <v>41</v>
      </c>
      <c r="M35" s="3">
        <v>38847382369</v>
      </c>
      <c r="O35" s="3">
        <v>604885089178</v>
      </c>
      <c r="Q35" s="2" t="s">
        <v>41</v>
      </c>
      <c r="S35" s="3">
        <v>604885089178</v>
      </c>
    </row>
    <row r="36" spans="1:19" ht="22.5">
      <c r="A36" s="1" t="s">
        <v>229</v>
      </c>
      <c r="C36" s="2" t="s">
        <v>41</v>
      </c>
      <c r="E36" s="2" t="s">
        <v>231</v>
      </c>
      <c r="G36" s="3">
        <v>17</v>
      </c>
      <c r="I36" s="3">
        <v>86909847215</v>
      </c>
      <c r="K36" s="2" t="s">
        <v>41</v>
      </c>
      <c r="M36" s="3">
        <v>86909847215</v>
      </c>
      <c r="O36" s="3">
        <v>673891097784</v>
      </c>
      <c r="Q36" s="2" t="s">
        <v>41</v>
      </c>
      <c r="S36" s="3">
        <v>673891097784</v>
      </c>
    </row>
    <row r="37" spans="1:19" ht="22.5">
      <c r="A37" s="1" t="s">
        <v>235</v>
      </c>
      <c r="C37" s="2" t="s">
        <v>41</v>
      </c>
      <c r="E37" s="2" t="s">
        <v>83</v>
      </c>
      <c r="G37" s="3">
        <v>18</v>
      </c>
      <c r="I37" s="3">
        <v>126409689627</v>
      </c>
      <c r="K37" s="2" t="s">
        <v>41</v>
      </c>
      <c r="M37" s="3">
        <v>126409689627</v>
      </c>
      <c r="O37" s="3">
        <v>612822605946</v>
      </c>
      <c r="Q37" s="2" t="s">
        <v>41</v>
      </c>
      <c r="S37" s="3">
        <v>612822605946</v>
      </c>
    </row>
    <row r="38" spans="1:19" ht="22.5">
      <c r="A38" s="1" t="s">
        <v>452</v>
      </c>
      <c r="C38" s="2" t="s">
        <v>41</v>
      </c>
      <c r="E38" s="2" t="s">
        <v>453</v>
      </c>
      <c r="G38" s="3">
        <v>15</v>
      </c>
      <c r="I38" s="3">
        <v>0</v>
      </c>
      <c r="K38" s="2" t="s">
        <v>41</v>
      </c>
      <c r="M38" s="3">
        <v>0</v>
      </c>
      <c r="O38" s="3">
        <v>264113827095</v>
      </c>
      <c r="Q38" s="2" t="s">
        <v>41</v>
      </c>
      <c r="S38" s="3">
        <v>264113827095</v>
      </c>
    </row>
    <row r="39" spans="1:19" ht="22.5">
      <c r="A39" s="1" t="s">
        <v>160</v>
      </c>
      <c r="C39" s="2" t="s">
        <v>41</v>
      </c>
      <c r="E39" s="2" t="s">
        <v>162</v>
      </c>
      <c r="G39" s="3">
        <v>18</v>
      </c>
      <c r="I39" s="3">
        <v>70537870077</v>
      </c>
      <c r="K39" s="2" t="s">
        <v>41</v>
      </c>
      <c r="M39" s="3">
        <v>70537870077</v>
      </c>
      <c r="O39" s="3">
        <v>507427456170</v>
      </c>
      <c r="Q39" s="2" t="s">
        <v>41</v>
      </c>
      <c r="S39" s="3">
        <v>507427456170</v>
      </c>
    </row>
    <row r="40" spans="1:19" ht="22.5">
      <c r="A40" s="1" t="s">
        <v>145</v>
      </c>
      <c r="C40" s="2" t="s">
        <v>41</v>
      </c>
      <c r="E40" s="2" t="s">
        <v>147</v>
      </c>
      <c r="G40" s="3">
        <v>18</v>
      </c>
      <c r="I40" s="3">
        <v>76746047529</v>
      </c>
      <c r="K40" s="2" t="s">
        <v>41</v>
      </c>
      <c r="M40" s="3">
        <v>76746047529</v>
      </c>
      <c r="O40" s="3">
        <v>505614717184</v>
      </c>
      <c r="Q40" s="2" t="s">
        <v>41</v>
      </c>
      <c r="S40" s="3">
        <v>505614717184</v>
      </c>
    </row>
    <row r="41" spans="1:19" ht="22.5">
      <c r="A41" s="1" t="s">
        <v>454</v>
      </c>
      <c r="C41" s="2" t="s">
        <v>41</v>
      </c>
      <c r="E41" s="2" t="s">
        <v>455</v>
      </c>
      <c r="G41" s="3">
        <v>18</v>
      </c>
      <c r="I41" s="3">
        <v>0</v>
      </c>
      <c r="K41" s="2" t="s">
        <v>41</v>
      </c>
      <c r="M41" s="3">
        <v>0</v>
      </c>
      <c r="O41" s="3">
        <v>22418136987</v>
      </c>
      <c r="Q41" s="2" t="s">
        <v>41</v>
      </c>
      <c r="S41" s="3">
        <v>22418136987</v>
      </c>
    </row>
    <row r="42" spans="1:19" ht="22.5">
      <c r="A42" s="1" t="s">
        <v>456</v>
      </c>
      <c r="C42" s="2" t="s">
        <v>41</v>
      </c>
      <c r="E42" s="2" t="s">
        <v>457</v>
      </c>
      <c r="G42" s="3">
        <v>17</v>
      </c>
      <c r="I42" s="3">
        <v>0</v>
      </c>
      <c r="K42" s="2" t="s">
        <v>41</v>
      </c>
      <c r="M42" s="3">
        <v>0</v>
      </c>
      <c r="O42" s="3">
        <v>29782466021</v>
      </c>
      <c r="Q42" s="2" t="s">
        <v>41</v>
      </c>
      <c r="S42" s="3">
        <v>29782466021</v>
      </c>
    </row>
    <row r="43" spans="1:19" ht="22.5">
      <c r="A43" s="1" t="s">
        <v>75</v>
      </c>
      <c r="C43" s="2" t="s">
        <v>41</v>
      </c>
      <c r="E43" s="2" t="s">
        <v>77</v>
      </c>
      <c r="G43" s="3">
        <v>18</v>
      </c>
      <c r="I43" s="3">
        <v>41842450430</v>
      </c>
      <c r="K43" s="2" t="s">
        <v>41</v>
      </c>
      <c r="M43" s="3">
        <v>41842450430</v>
      </c>
      <c r="O43" s="3">
        <v>371112649106</v>
      </c>
      <c r="Q43" s="2" t="s">
        <v>41</v>
      </c>
      <c r="S43" s="3">
        <v>371112649106</v>
      </c>
    </row>
    <row r="44" spans="1:19" ht="22.5">
      <c r="A44" s="1" t="s">
        <v>185</v>
      </c>
      <c r="C44" s="2" t="s">
        <v>41</v>
      </c>
      <c r="E44" s="2" t="s">
        <v>184</v>
      </c>
      <c r="G44" s="3">
        <v>18.5</v>
      </c>
      <c r="I44" s="3">
        <v>156629016230</v>
      </c>
      <c r="K44" s="2" t="s">
        <v>41</v>
      </c>
      <c r="M44" s="3">
        <v>156629016230</v>
      </c>
      <c r="O44" s="3">
        <v>1220267771615</v>
      </c>
      <c r="Q44" s="2" t="s">
        <v>41</v>
      </c>
      <c r="S44" s="3">
        <v>1220267771615</v>
      </c>
    </row>
    <row r="45" spans="1:19" ht="22.5">
      <c r="A45" s="1" t="s">
        <v>182</v>
      </c>
      <c r="C45" s="2" t="s">
        <v>41</v>
      </c>
      <c r="E45" s="2" t="s">
        <v>184</v>
      </c>
      <c r="G45" s="3">
        <v>18.5</v>
      </c>
      <c r="I45" s="3">
        <v>68258877628</v>
      </c>
      <c r="K45" s="2" t="s">
        <v>41</v>
      </c>
      <c r="M45" s="3">
        <v>68258877628</v>
      </c>
      <c r="O45" s="3">
        <v>798409105642</v>
      </c>
      <c r="Q45" s="2" t="s">
        <v>41</v>
      </c>
      <c r="S45" s="3">
        <v>798409105642</v>
      </c>
    </row>
    <row r="46" spans="1:19" ht="22.5">
      <c r="A46" s="1" t="s">
        <v>78</v>
      </c>
      <c r="C46" s="2" t="s">
        <v>41</v>
      </c>
      <c r="E46" s="2" t="s">
        <v>80</v>
      </c>
      <c r="G46" s="3">
        <v>18</v>
      </c>
      <c r="I46" s="3">
        <v>124231585872</v>
      </c>
      <c r="K46" s="2" t="s">
        <v>41</v>
      </c>
      <c r="M46" s="3">
        <v>124231585872</v>
      </c>
      <c r="O46" s="3">
        <v>994397079021</v>
      </c>
      <c r="Q46" s="2" t="s">
        <v>41</v>
      </c>
      <c r="S46" s="3">
        <v>994397079021</v>
      </c>
    </row>
    <row r="47" spans="1:19" ht="22.5">
      <c r="A47" s="1" t="s">
        <v>142</v>
      </c>
      <c r="C47" s="2" t="s">
        <v>41</v>
      </c>
      <c r="E47" s="2" t="s">
        <v>144</v>
      </c>
      <c r="G47" s="3">
        <v>18</v>
      </c>
      <c r="I47" s="3">
        <v>113823062592</v>
      </c>
      <c r="K47" s="2" t="s">
        <v>41</v>
      </c>
      <c r="M47" s="3">
        <v>113823062592</v>
      </c>
      <c r="O47" s="3">
        <v>872450950072</v>
      </c>
      <c r="Q47" s="2" t="s">
        <v>41</v>
      </c>
      <c r="S47" s="3">
        <v>872450950072</v>
      </c>
    </row>
    <row r="48" spans="1:19" ht="22.5">
      <c r="A48" s="1" t="s">
        <v>458</v>
      </c>
      <c r="C48" s="2" t="s">
        <v>41</v>
      </c>
      <c r="E48" s="2" t="s">
        <v>228</v>
      </c>
      <c r="G48" s="3">
        <v>20</v>
      </c>
      <c r="I48" s="3">
        <v>0</v>
      </c>
      <c r="K48" s="2" t="s">
        <v>41</v>
      </c>
      <c r="M48" s="3">
        <v>0</v>
      </c>
      <c r="O48" s="3">
        <v>285984814631</v>
      </c>
      <c r="Q48" s="2" t="s">
        <v>41</v>
      </c>
      <c r="S48" s="3">
        <v>285984814631</v>
      </c>
    </row>
    <row r="49" spans="1:19" ht="22.5">
      <c r="A49" s="1" t="s">
        <v>226</v>
      </c>
      <c r="C49" s="2" t="s">
        <v>41</v>
      </c>
      <c r="E49" s="2" t="s">
        <v>228</v>
      </c>
      <c r="G49" s="3">
        <v>18</v>
      </c>
      <c r="I49" s="3">
        <v>750673845</v>
      </c>
      <c r="K49" s="2" t="s">
        <v>41</v>
      </c>
      <c r="M49" s="3">
        <v>750673845</v>
      </c>
      <c r="O49" s="3">
        <v>13482992461</v>
      </c>
      <c r="Q49" s="2" t="s">
        <v>41</v>
      </c>
      <c r="S49" s="3">
        <v>13482992461</v>
      </c>
    </row>
    <row r="50" spans="1:19" ht="22.5">
      <c r="A50" s="1" t="s">
        <v>223</v>
      </c>
      <c r="C50" s="2" t="s">
        <v>41</v>
      </c>
      <c r="E50" s="2" t="s">
        <v>225</v>
      </c>
      <c r="G50" s="3">
        <v>18</v>
      </c>
      <c r="I50" s="3">
        <v>2694006864</v>
      </c>
      <c r="K50" s="2" t="s">
        <v>41</v>
      </c>
      <c r="M50" s="3">
        <v>2694006864</v>
      </c>
      <c r="O50" s="3">
        <v>20398556641</v>
      </c>
      <c r="Q50" s="2" t="s">
        <v>41</v>
      </c>
      <c r="S50" s="3">
        <v>20398556641</v>
      </c>
    </row>
    <row r="51" spans="1:19" ht="22.5">
      <c r="A51" s="1" t="s">
        <v>220</v>
      </c>
      <c r="C51" s="2" t="s">
        <v>41</v>
      </c>
      <c r="E51" s="2" t="s">
        <v>222</v>
      </c>
      <c r="G51" s="3">
        <v>18</v>
      </c>
      <c r="I51" s="3">
        <v>2014530765</v>
      </c>
      <c r="K51" s="2" t="s">
        <v>41</v>
      </c>
      <c r="M51" s="3">
        <v>2014530765</v>
      </c>
      <c r="O51" s="3">
        <v>15066027381</v>
      </c>
      <c r="Q51" s="2" t="s">
        <v>41</v>
      </c>
      <c r="S51" s="3">
        <v>15066027381</v>
      </c>
    </row>
    <row r="52" spans="1:19" ht="22.5">
      <c r="A52" s="1" t="s">
        <v>459</v>
      </c>
      <c r="C52" s="2" t="s">
        <v>41</v>
      </c>
      <c r="E52" s="2" t="s">
        <v>460</v>
      </c>
      <c r="G52" s="3">
        <v>17</v>
      </c>
      <c r="I52" s="3">
        <v>0</v>
      </c>
      <c r="K52" s="2" t="s">
        <v>41</v>
      </c>
      <c r="M52" s="3">
        <v>0</v>
      </c>
      <c r="O52" s="3">
        <v>37919768878</v>
      </c>
      <c r="Q52" s="2" t="s">
        <v>41</v>
      </c>
      <c r="S52" s="3">
        <v>37919768878</v>
      </c>
    </row>
    <row r="53" spans="1:19" ht="22.5">
      <c r="A53" s="1" t="s">
        <v>461</v>
      </c>
      <c r="C53" s="2" t="s">
        <v>41</v>
      </c>
      <c r="E53" s="2" t="s">
        <v>329</v>
      </c>
      <c r="G53" s="3">
        <v>17</v>
      </c>
      <c r="I53" s="3">
        <v>0</v>
      </c>
      <c r="K53" s="2" t="s">
        <v>41</v>
      </c>
      <c r="M53" s="3">
        <v>0</v>
      </c>
      <c r="O53" s="3">
        <v>293577386691</v>
      </c>
      <c r="Q53" s="2" t="s">
        <v>41</v>
      </c>
      <c r="S53" s="3">
        <v>293577386691</v>
      </c>
    </row>
    <row r="54" spans="1:19" ht="22.5">
      <c r="A54" s="1" t="s">
        <v>81</v>
      </c>
      <c r="C54" s="2" t="s">
        <v>41</v>
      </c>
      <c r="E54" s="2" t="s">
        <v>83</v>
      </c>
      <c r="G54" s="3">
        <v>18</v>
      </c>
      <c r="I54" s="3">
        <v>76357951163</v>
      </c>
      <c r="K54" s="2" t="s">
        <v>41</v>
      </c>
      <c r="M54" s="3">
        <v>76357951163</v>
      </c>
      <c r="O54" s="3">
        <v>597778499108</v>
      </c>
      <c r="Q54" s="2" t="s">
        <v>41</v>
      </c>
      <c r="S54" s="3">
        <v>597778499108</v>
      </c>
    </row>
    <row r="55" spans="1:19" ht="22.5">
      <c r="A55" s="1" t="s">
        <v>159</v>
      </c>
      <c r="C55" s="2" t="s">
        <v>41</v>
      </c>
      <c r="E55" s="2" t="s">
        <v>157</v>
      </c>
      <c r="G55" s="3">
        <v>20</v>
      </c>
      <c r="I55" s="3">
        <v>33565217391</v>
      </c>
      <c r="K55" s="2" t="s">
        <v>41</v>
      </c>
      <c r="M55" s="3">
        <v>33565217391</v>
      </c>
      <c r="O55" s="3">
        <v>265546952544</v>
      </c>
      <c r="Q55" s="2" t="s">
        <v>41</v>
      </c>
      <c r="S55" s="3">
        <v>265546952544</v>
      </c>
    </row>
    <row r="56" spans="1:19" ht="22.5">
      <c r="A56" s="1" t="s">
        <v>155</v>
      </c>
      <c r="C56" s="2" t="s">
        <v>41</v>
      </c>
      <c r="E56" s="2" t="s">
        <v>157</v>
      </c>
      <c r="G56" s="3">
        <v>20</v>
      </c>
      <c r="I56" s="3">
        <v>87269565217</v>
      </c>
      <c r="K56" s="2" t="s">
        <v>41</v>
      </c>
      <c r="M56" s="3">
        <v>87269565217</v>
      </c>
      <c r="O56" s="3">
        <v>688132970949</v>
      </c>
      <c r="Q56" s="2" t="s">
        <v>41</v>
      </c>
      <c r="S56" s="3">
        <v>688132970949</v>
      </c>
    </row>
    <row r="57" spans="1:19" ht="22.5">
      <c r="A57" s="1" t="s">
        <v>217</v>
      </c>
      <c r="C57" s="2" t="s">
        <v>41</v>
      </c>
      <c r="E57" s="2" t="s">
        <v>219</v>
      </c>
      <c r="G57" s="3">
        <v>18</v>
      </c>
      <c r="I57" s="3">
        <v>14742858641</v>
      </c>
      <c r="K57" s="2" t="s">
        <v>41</v>
      </c>
      <c r="M57" s="3">
        <v>14742858641</v>
      </c>
      <c r="O57" s="3">
        <v>44403766995</v>
      </c>
      <c r="Q57" s="2" t="s">
        <v>41</v>
      </c>
      <c r="S57" s="3">
        <v>44403766995</v>
      </c>
    </row>
    <row r="58" spans="1:19" ht="22.5">
      <c r="A58" s="1" t="s">
        <v>462</v>
      </c>
      <c r="C58" s="2" t="s">
        <v>41</v>
      </c>
      <c r="E58" s="2" t="s">
        <v>318</v>
      </c>
      <c r="G58" s="3">
        <v>17</v>
      </c>
      <c r="I58" s="3">
        <v>0</v>
      </c>
      <c r="K58" s="2" t="s">
        <v>41</v>
      </c>
      <c r="M58" s="3">
        <v>0</v>
      </c>
      <c r="O58" s="3">
        <v>185102520603</v>
      </c>
      <c r="Q58" s="2" t="s">
        <v>41</v>
      </c>
      <c r="S58" s="3">
        <v>185102520603</v>
      </c>
    </row>
    <row r="59" spans="1:19" ht="22.5">
      <c r="A59" s="1" t="s">
        <v>175</v>
      </c>
      <c r="C59" s="2" t="s">
        <v>41</v>
      </c>
      <c r="E59" s="2" t="s">
        <v>101</v>
      </c>
      <c r="G59" s="3">
        <v>18</v>
      </c>
      <c r="I59" s="3">
        <v>44920827872</v>
      </c>
      <c r="K59" s="2" t="s">
        <v>41</v>
      </c>
      <c r="M59" s="3">
        <v>44920827872</v>
      </c>
      <c r="O59" s="3">
        <v>357575397442</v>
      </c>
      <c r="Q59" s="2" t="s">
        <v>41</v>
      </c>
      <c r="S59" s="3">
        <v>357575397442</v>
      </c>
    </row>
    <row r="60" spans="1:19" ht="22.5">
      <c r="A60" s="1" t="s">
        <v>463</v>
      </c>
      <c r="C60" s="2" t="s">
        <v>41</v>
      </c>
      <c r="E60" s="2" t="s">
        <v>101</v>
      </c>
      <c r="G60" s="3">
        <v>18</v>
      </c>
      <c r="I60" s="3">
        <v>0</v>
      </c>
      <c r="K60" s="2" t="s">
        <v>41</v>
      </c>
      <c r="M60" s="3">
        <v>0</v>
      </c>
      <c r="O60" s="3">
        <v>229272329420</v>
      </c>
      <c r="Q60" s="2" t="s">
        <v>41</v>
      </c>
      <c r="S60" s="3">
        <v>229272329420</v>
      </c>
    </row>
    <row r="61" spans="1:19" ht="22.5">
      <c r="A61" s="1" t="s">
        <v>152</v>
      </c>
      <c r="C61" s="2" t="s">
        <v>41</v>
      </c>
      <c r="E61" s="2" t="s">
        <v>154</v>
      </c>
      <c r="G61" s="3">
        <v>18</v>
      </c>
      <c r="I61" s="3">
        <v>59357957909</v>
      </c>
      <c r="K61" s="2" t="s">
        <v>41</v>
      </c>
      <c r="M61" s="3">
        <v>59357957909</v>
      </c>
      <c r="O61" s="3">
        <v>427262229590</v>
      </c>
      <c r="Q61" s="2" t="s">
        <v>41</v>
      </c>
      <c r="S61" s="3">
        <v>427262229590</v>
      </c>
    </row>
    <row r="62" spans="1:19" ht="22.5">
      <c r="A62" s="1" t="s">
        <v>464</v>
      </c>
      <c r="C62" s="2" t="s">
        <v>41</v>
      </c>
      <c r="E62" s="2" t="s">
        <v>465</v>
      </c>
      <c r="G62" s="3">
        <v>21</v>
      </c>
      <c r="I62" s="3">
        <v>0</v>
      </c>
      <c r="K62" s="2" t="s">
        <v>41</v>
      </c>
      <c r="M62" s="3">
        <v>0</v>
      </c>
      <c r="O62" s="3">
        <v>110964935767</v>
      </c>
      <c r="Q62" s="2" t="s">
        <v>41</v>
      </c>
      <c r="S62" s="3">
        <v>110964935767</v>
      </c>
    </row>
    <row r="63" spans="1:19" ht="22.5">
      <c r="A63" s="1" t="s">
        <v>466</v>
      </c>
      <c r="C63" s="2" t="s">
        <v>41</v>
      </c>
      <c r="E63" s="2" t="s">
        <v>467</v>
      </c>
      <c r="G63" s="3">
        <v>18</v>
      </c>
      <c r="I63" s="3">
        <v>0</v>
      </c>
      <c r="K63" s="2" t="s">
        <v>41</v>
      </c>
      <c r="M63" s="3">
        <v>0</v>
      </c>
      <c r="O63" s="3">
        <v>217565099103</v>
      </c>
      <c r="Q63" s="2" t="s">
        <v>41</v>
      </c>
      <c r="S63" s="3">
        <v>217565099103</v>
      </c>
    </row>
    <row r="64" spans="1:19" ht="22.5">
      <c r="A64" s="1" t="s">
        <v>468</v>
      </c>
      <c r="C64" s="2" t="s">
        <v>41</v>
      </c>
      <c r="E64" s="2" t="s">
        <v>469</v>
      </c>
      <c r="G64" s="3">
        <v>20</v>
      </c>
      <c r="I64" s="3">
        <v>0</v>
      </c>
      <c r="K64" s="2" t="s">
        <v>41</v>
      </c>
      <c r="M64" s="3">
        <v>0</v>
      </c>
      <c r="O64" s="3">
        <v>-1</v>
      </c>
      <c r="Q64" s="2" t="s">
        <v>41</v>
      </c>
      <c r="S64" s="3">
        <v>-1</v>
      </c>
    </row>
    <row r="65" spans="1:19" ht="22.5">
      <c r="A65" s="1" t="s">
        <v>470</v>
      </c>
      <c r="C65" s="2" t="s">
        <v>41</v>
      </c>
      <c r="E65" s="2" t="s">
        <v>471</v>
      </c>
      <c r="G65" s="3">
        <v>18</v>
      </c>
      <c r="I65" s="3">
        <v>0</v>
      </c>
      <c r="K65" s="2" t="s">
        <v>41</v>
      </c>
      <c r="M65" s="3">
        <v>0</v>
      </c>
      <c r="O65" s="3">
        <v>-1</v>
      </c>
      <c r="Q65" s="2" t="s">
        <v>41</v>
      </c>
      <c r="S65" s="3">
        <v>-1</v>
      </c>
    </row>
    <row r="66" spans="1:19" ht="22.5">
      <c r="A66" s="1" t="s">
        <v>572</v>
      </c>
      <c r="E66" s="2" t="s">
        <v>74</v>
      </c>
      <c r="G66" s="3">
        <v>27</v>
      </c>
      <c r="I66" s="3">
        <v>38535547952</v>
      </c>
      <c r="M66" s="3">
        <v>38535547952</v>
      </c>
      <c r="O66" s="3">
        <v>134252876733</v>
      </c>
      <c r="S66" s="3">
        <v>134252876733</v>
      </c>
    </row>
    <row r="67" spans="1:19" ht="22.5">
      <c r="A67" s="1" t="s">
        <v>574</v>
      </c>
      <c r="G67" s="3"/>
      <c r="I67" s="3"/>
      <c r="M67" s="3"/>
      <c r="O67" s="3">
        <v>2920492164</v>
      </c>
      <c r="S67" s="3">
        <v>2920492164</v>
      </c>
    </row>
    <row r="68" spans="1:19" ht="22.5">
      <c r="A68" s="1" t="s">
        <v>575</v>
      </c>
      <c r="G68" s="3"/>
      <c r="I68" s="3"/>
      <c r="M68" s="3"/>
      <c r="O68" s="3">
        <v>380000000000</v>
      </c>
      <c r="S68" s="3">
        <v>380000000000</v>
      </c>
    </row>
    <row r="69" spans="1:19" ht="22.5">
      <c r="A69" s="1" t="s">
        <v>576</v>
      </c>
      <c r="G69" s="3"/>
      <c r="I69" s="3"/>
      <c r="M69" s="3"/>
      <c r="O69" s="3">
        <v>540000000000</v>
      </c>
      <c r="S69" s="3">
        <v>540000000000</v>
      </c>
    </row>
    <row r="70" spans="1:19" ht="22.5">
      <c r="A70" s="1" t="s">
        <v>570</v>
      </c>
      <c r="G70" s="3"/>
      <c r="I70" s="3">
        <v>43035450850</v>
      </c>
      <c r="M70" s="3">
        <v>43035450850</v>
      </c>
      <c r="O70" s="3">
        <v>82921075728</v>
      </c>
      <c r="S70" s="3">
        <v>82921075728</v>
      </c>
    </row>
    <row r="71" spans="1:19" ht="22.5">
      <c r="A71" s="1" t="s">
        <v>571</v>
      </c>
      <c r="G71" s="3"/>
      <c r="I71" s="3">
        <v>13737254905</v>
      </c>
      <c r="M71" s="3">
        <v>13737254905</v>
      </c>
      <c r="O71" s="3">
        <v>106796078455</v>
      </c>
      <c r="S71" s="3">
        <v>106796078455</v>
      </c>
    </row>
    <row r="72" spans="1:19" ht="22.5">
      <c r="A72" s="1" t="s">
        <v>573</v>
      </c>
      <c r="G72" s="3"/>
      <c r="I72" s="3">
        <v>0</v>
      </c>
      <c r="M72" s="3">
        <v>0</v>
      </c>
      <c r="O72" s="3">
        <v>47578288299</v>
      </c>
      <c r="S72" s="3">
        <v>47578288299</v>
      </c>
    </row>
    <row r="73" spans="1:19" ht="22.5">
      <c r="A73" s="1" t="s">
        <v>290</v>
      </c>
      <c r="C73" s="3">
        <v>1</v>
      </c>
      <c r="E73" s="2" t="s">
        <v>41</v>
      </c>
      <c r="G73" s="3">
        <v>0</v>
      </c>
      <c r="I73" s="3">
        <v>299454</v>
      </c>
      <c r="K73" s="3">
        <v>0</v>
      </c>
      <c r="M73" s="3">
        <v>299454</v>
      </c>
      <c r="O73" s="3">
        <v>9523765963</v>
      </c>
      <c r="Q73" s="3">
        <v>0</v>
      </c>
      <c r="S73" s="3">
        <v>9523765963</v>
      </c>
    </row>
    <row r="74" spans="1:19" ht="22.5">
      <c r="A74" s="1" t="s">
        <v>294</v>
      </c>
      <c r="C74" s="3">
        <v>1</v>
      </c>
      <c r="E74" s="2" t="s">
        <v>41</v>
      </c>
      <c r="G74" s="3">
        <v>0</v>
      </c>
      <c r="I74" s="3">
        <v>35406756748</v>
      </c>
      <c r="K74" s="3">
        <v>0</v>
      </c>
      <c r="M74" s="3">
        <v>35406756748</v>
      </c>
      <c r="O74" s="3">
        <v>504664563346</v>
      </c>
      <c r="Q74" s="3">
        <v>0</v>
      </c>
      <c r="S74" s="3">
        <v>504664563346</v>
      </c>
    </row>
    <row r="75" spans="1:19" ht="22.5">
      <c r="A75" s="1" t="s">
        <v>297</v>
      </c>
      <c r="C75" s="3">
        <v>17</v>
      </c>
      <c r="E75" s="2" t="s">
        <v>41</v>
      </c>
      <c r="G75" s="3">
        <v>0</v>
      </c>
      <c r="I75" s="3">
        <v>0</v>
      </c>
      <c r="K75" s="3">
        <v>0</v>
      </c>
      <c r="M75" s="3">
        <v>0</v>
      </c>
      <c r="O75" s="3">
        <v>123724065408</v>
      </c>
      <c r="Q75" s="3">
        <v>0</v>
      </c>
      <c r="S75" s="3">
        <v>123724065408</v>
      </c>
    </row>
    <row r="76" spans="1:19" ht="22.5">
      <c r="A76" s="1" t="s">
        <v>297</v>
      </c>
      <c r="C76" s="3">
        <v>13</v>
      </c>
      <c r="E76" s="2" t="s">
        <v>41</v>
      </c>
      <c r="G76" s="3" t="s">
        <v>578</v>
      </c>
      <c r="I76" s="3">
        <v>0</v>
      </c>
      <c r="K76" s="3">
        <v>0</v>
      </c>
      <c r="M76" s="3">
        <v>0</v>
      </c>
      <c r="O76" s="3">
        <v>27419960242</v>
      </c>
      <c r="Q76" s="3">
        <v>0</v>
      </c>
      <c r="S76" s="3">
        <v>27419960242</v>
      </c>
    </row>
    <row r="77" spans="1:19" ht="22.5">
      <c r="A77" s="1" t="s">
        <v>297</v>
      </c>
      <c r="C77" s="3">
        <v>13</v>
      </c>
      <c r="E77" s="2" t="s">
        <v>41</v>
      </c>
      <c r="G77" s="3" t="s">
        <v>578</v>
      </c>
      <c r="I77" s="3">
        <v>0</v>
      </c>
      <c r="K77" s="3">
        <v>0</v>
      </c>
      <c r="M77" s="3">
        <v>0</v>
      </c>
      <c r="O77" s="3">
        <v>79890410992</v>
      </c>
      <c r="Q77" s="3">
        <v>0</v>
      </c>
      <c r="S77" s="3">
        <v>79890410992</v>
      </c>
    </row>
    <row r="78" spans="1:19" ht="22.5">
      <c r="A78" s="1" t="s">
        <v>378</v>
      </c>
      <c r="C78" s="3">
        <v>1</v>
      </c>
      <c r="E78" s="2" t="s">
        <v>41</v>
      </c>
      <c r="G78" s="3">
        <v>18</v>
      </c>
      <c r="I78" s="3">
        <v>0</v>
      </c>
      <c r="K78" s="3">
        <v>0</v>
      </c>
      <c r="M78" s="3">
        <v>0</v>
      </c>
      <c r="O78" s="3">
        <v>71013698656</v>
      </c>
      <c r="Q78" s="3">
        <v>0</v>
      </c>
      <c r="S78" s="3">
        <v>71013698656</v>
      </c>
    </row>
    <row r="79" spans="1:19" ht="22.5">
      <c r="A79" s="1" t="s">
        <v>301</v>
      </c>
      <c r="C79" s="3">
        <v>1</v>
      </c>
      <c r="E79" s="2" t="s">
        <v>41</v>
      </c>
      <c r="G79" s="3">
        <v>18</v>
      </c>
      <c r="I79" s="3">
        <v>0</v>
      </c>
      <c r="K79" s="3">
        <v>0</v>
      </c>
      <c r="M79" s="3">
        <v>0</v>
      </c>
      <c r="O79" s="3">
        <v>122301369889</v>
      </c>
      <c r="Q79" s="3">
        <v>0</v>
      </c>
      <c r="S79" s="3">
        <v>122301369889</v>
      </c>
    </row>
    <row r="80" spans="1:19" ht="22.5">
      <c r="A80" s="1" t="s">
        <v>301</v>
      </c>
      <c r="C80" s="3">
        <v>1</v>
      </c>
      <c r="E80" s="2" t="s">
        <v>41</v>
      </c>
      <c r="G80" s="3">
        <v>0</v>
      </c>
      <c r="I80" s="3">
        <v>476324</v>
      </c>
      <c r="K80" s="3">
        <v>0</v>
      </c>
      <c r="M80" s="3">
        <v>476324</v>
      </c>
      <c r="O80" s="3">
        <v>9793070</v>
      </c>
      <c r="Q80" s="3">
        <v>0</v>
      </c>
      <c r="S80" s="3">
        <v>9793070</v>
      </c>
    </row>
    <row r="81" spans="1:19" ht="22.5">
      <c r="A81" s="1" t="s">
        <v>378</v>
      </c>
      <c r="C81" s="3">
        <v>1</v>
      </c>
      <c r="E81" s="2" t="s">
        <v>41</v>
      </c>
      <c r="G81" s="3">
        <v>18</v>
      </c>
      <c r="I81" s="3">
        <v>0</v>
      </c>
      <c r="K81" s="3">
        <v>0</v>
      </c>
      <c r="M81" s="3">
        <v>0</v>
      </c>
      <c r="O81" s="3">
        <v>187890410984</v>
      </c>
      <c r="Q81" s="3">
        <v>0</v>
      </c>
      <c r="S81" s="3">
        <v>187890410984</v>
      </c>
    </row>
    <row r="82" spans="1:19" ht="22.5">
      <c r="A82" s="1" t="s">
        <v>301</v>
      </c>
      <c r="C82" s="3">
        <v>1</v>
      </c>
      <c r="E82" s="2" t="s">
        <v>41</v>
      </c>
      <c r="G82" s="3">
        <v>18</v>
      </c>
      <c r="I82" s="3">
        <v>0</v>
      </c>
      <c r="K82" s="3">
        <v>0</v>
      </c>
      <c r="M82" s="3">
        <v>0</v>
      </c>
      <c r="O82" s="3">
        <v>193808219203</v>
      </c>
      <c r="Q82" s="3">
        <v>0</v>
      </c>
      <c r="S82" s="3">
        <v>193808219203</v>
      </c>
    </row>
    <row r="83" spans="1:19" ht="22.5">
      <c r="A83" s="1" t="s">
        <v>393</v>
      </c>
      <c r="C83" s="3">
        <v>1</v>
      </c>
      <c r="E83" s="2" t="s">
        <v>41</v>
      </c>
      <c r="G83" s="3">
        <v>18</v>
      </c>
      <c r="I83" s="3">
        <v>0</v>
      </c>
      <c r="K83" s="3">
        <v>0</v>
      </c>
      <c r="M83" s="3">
        <v>0</v>
      </c>
      <c r="O83" s="3">
        <v>260383561667</v>
      </c>
      <c r="Q83" s="3">
        <v>0</v>
      </c>
      <c r="S83" s="3">
        <v>260383561667</v>
      </c>
    </row>
    <row r="84" spans="1:19" ht="22.5">
      <c r="A84" s="1" t="s">
        <v>472</v>
      </c>
      <c r="C84" s="3">
        <v>1</v>
      </c>
      <c r="E84" s="2" t="s">
        <v>41</v>
      </c>
      <c r="G84" s="3" t="s">
        <v>578</v>
      </c>
      <c r="I84" s="3">
        <v>0</v>
      </c>
      <c r="K84" s="3">
        <v>0</v>
      </c>
      <c r="M84" s="3">
        <v>0</v>
      </c>
      <c r="O84" s="3">
        <v>272438356190</v>
      </c>
      <c r="Q84" s="3">
        <v>0</v>
      </c>
      <c r="S84" s="3">
        <v>272438356190</v>
      </c>
    </row>
    <row r="85" spans="1:19" ht="22.5">
      <c r="A85" s="1" t="s">
        <v>381</v>
      </c>
      <c r="C85" s="3">
        <v>30</v>
      </c>
      <c r="E85" s="2" t="s">
        <v>41</v>
      </c>
      <c r="G85" s="3" t="s">
        <v>578</v>
      </c>
      <c r="I85" s="3">
        <v>0</v>
      </c>
      <c r="K85" s="3">
        <v>0</v>
      </c>
      <c r="M85" s="3">
        <v>0</v>
      </c>
      <c r="O85" s="3">
        <v>102575342466</v>
      </c>
      <c r="Q85" s="3">
        <v>0</v>
      </c>
      <c r="S85" s="3">
        <v>102575342466</v>
      </c>
    </row>
    <row r="86" spans="1:19" ht="22.5">
      <c r="A86" s="1" t="s">
        <v>297</v>
      </c>
      <c r="C86" s="3">
        <v>30</v>
      </c>
      <c r="E86" s="2" t="s">
        <v>41</v>
      </c>
      <c r="G86" s="3" t="s">
        <v>578</v>
      </c>
      <c r="I86" s="3">
        <v>257103825125</v>
      </c>
      <c r="K86" s="3">
        <v>1302423323</v>
      </c>
      <c r="M86" s="3">
        <f>I86-K86</f>
        <v>255801401802</v>
      </c>
      <c r="O86" s="3">
        <v>1663793697115</v>
      </c>
      <c r="Q86" s="3">
        <v>1499144634</v>
      </c>
      <c r="S86" s="3">
        <v>1662294552481</v>
      </c>
    </row>
    <row r="87" spans="1:19" ht="22.5">
      <c r="A87" s="1" t="s">
        <v>311</v>
      </c>
      <c r="C87" s="3">
        <v>30</v>
      </c>
      <c r="E87" s="2" t="s">
        <v>41</v>
      </c>
      <c r="G87" s="3" t="s">
        <v>578</v>
      </c>
      <c r="I87" s="3">
        <v>0</v>
      </c>
      <c r="K87" s="3">
        <v>0</v>
      </c>
      <c r="M87" s="3">
        <f t="shared" ref="M87:M150" si="0">I87-K87</f>
        <v>0</v>
      </c>
      <c r="O87" s="3">
        <v>1132128768419</v>
      </c>
      <c r="Q87" s="3">
        <v>249895460</v>
      </c>
      <c r="S87" s="3">
        <v>1131878872959</v>
      </c>
    </row>
    <row r="88" spans="1:19" ht="22.5">
      <c r="A88" s="1" t="s">
        <v>381</v>
      </c>
      <c r="C88" s="3">
        <v>30</v>
      </c>
      <c r="E88" s="2" t="s">
        <v>41</v>
      </c>
      <c r="G88" s="3" t="s">
        <v>578</v>
      </c>
      <c r="I88" s="3">
        <v>0</v>
      </c>
      <c r="K88" s="3">
        <v>0</v>
      </c>
      <c r="M88" s="3">
        <f t="shared" si="0"/>
        <v>0</v>
      </c>
      <c r="O88" s="3">
        <v>174520547945</v>
      </c>
      <c r="Q88" s="3">
        <v>0</v>
      </c>
      <c r="S88" s="3">
        <v>174520547945</v>
      </c>
    </row>
    <row r="89" spans="1:19" ht="22.5">
      <c r="A89" s="1" t="s">
        <v>311</v>
      </c>
      <c r="C89" s="3">
        <v>7</v>
      </c>
      <c r="E89" s="2" t="s">
        <v>41</v>
      </c>
      <c r="G89" s="3" t="s">
        <v>578</v>
      </c>
      <c r="I89" s="3">
        <v>0</v>
      </c>
      <c r="K89" s="3">
        <v>0</v>
      </c>
      <c r="M89" s="3">
        <f t="shared" si="0"/>
        <v>0</v>
      </c>
      <c r="O89" s="3">
        <v>117534246574</v>
      </c>
      <c r="Q89" s="3">
        <v>0</v>
      </c>
      <c r="S89" s="3">
        <v>117534246574</v>
      </c>
    </row>
    <row r="90" spans="1:19" ht="22.5">
      <c r="A90" s="1" t="s">
        <v>297</v>
      </c>
      <c r="C90" s="3">
        <v>7</v>
      </c>
      <c r="E90" s="2" t="s">
        <v>41</v>
      </c>
      <c r="G90" s="3" t="s">
        <v>578</v>
      </c>
      <c r="I90" s="3">
        <v>0</v>
      </c>
      <c r="K90" s="3">
        <v>0</v>
      </c>
      <c r="M90" s="3">
        <f t="shared" si="0"/>
        <v>0</v>
      </c>
      <c r="O90" s="3">
        <v>305410958906</v>
      </c>
      <c r="Q90" s="3">
        <v>0</v>
      </c>
      <c r="S90" s="3">
        <v>305410958906</v>
      </c>
    </row>
    <row r="91" spans="1:19" ht="22.5">
      <c r="A91" s="1" t="s">
        <v>313</v>
      </c>
      <c r="C91" s="3">
        <v>30</v>
      </c>
      <c r="E91" s="2" t="s">
        <v>41</v>
      </c>
      <c r="G91" s="3">
        <v>0</v>
      </c>
      <c r="I91" s="3">
        <v>241862</v>
      </c>
      <c r="K91" s="3">
        <v>0</v>
      </c>
      <c r="M91" s="3">
        <f t="shared" si="0"/>
        <v>241862</v>
      </c>
      <c r="O91" s="3">
        <v>9694431736</v>
      </c>
      <c r="Q91" s="3">
        <v>0</v>
      </c>
      <c r="S91" s="3">
        <v>9694431736</v>
      </c>
    </row>
    <row r="92" spans="1:19" ht="22.5">
      <c r="A92" s="1" t="s">
        <v>473</v>
      </c>
      <c r="C92" s="3">
        <v>30</v>
      </c>
      <c r="E92" s="2" t="s">
        <v>41</v>
      </c>
      <c r="G92" s="3" t="s">
        <v>578</v>
      </c>
      <c r="I92" s="3">
        <v>0</v>
      </c>
      <c r="K92" s="3">
        <v>0</v>
      </c>
      <c r="M92" s="3">
        <f t="shared" si="0"/>
        <v>0</v>
      </c>
      <c r="O92" s="3">
        <v>181369862994</v>
      </c>
      <c r="Q92" s="3">
        <v>0</v>
      </c>
      <c r="S92" s="3">
        <v>181369862994</v>
      </c>
    </row>
    <row r="93" spans="1:19" ht="22.5">
      <c r="A93" s="1" t="s">
        <v>313</v>
      </c>
      <c r="C93" s="3">
        <v>30</v>
      </c>
      <c r="E93" s="2" t="s">
        <v>41</v>
      </c>
      <c r="G93" s="3" t="s">
        <v>578</v>
      </c>
      <c r="I93" s="3">
        <v>0</v>
      </c>
      <c r="K93" s="3">
        <v>0</v>
      </c>
      <c r="M93" s="3">
        <f t="shared" si="0"/>
        <v>0</v>
      </c>
      <c r="O93" s="3">
        <v>151635616433</v>
      </c>
      <c r="Q93" s="3">
        <v>0</v>
      </c>
      <c r="S93" s="3">
        <v>151635616433</v>
      </c>
    </row>
    <row r="94" spans="1:19" ht="22.5">
      <c r="A94" s="1" t="s">
        <v>313</v>
      </c>
      <c r="C94" s="3">
        <v>30</v>
      </c>
      <c r="E94" s="2" t="s">
        <v>41</v>
      </c>
      <c r="G94" s="3" t="s">
        <v>578</v>
      </c>
      <c r="I94" s="3">
        <v>0</v>
      </c>
      <c r="K94" s="3">
        <v>0</v>
      </c>
      <c r="M94" s="3">
        <f t="shared" si="0"/>
        <v>0</v>
      </c>
      <c r="O94" s="3">
        <v>86986301363</v>
      </c>
      <c r="Q94" s="3">
        <v>0</v>
      </c>
      <c r="S94" s="3">
        <v>86986301363</v>
      </c>
    </row>
    <row r="95" spans="1:19" ht="22.5">
      <c r="A95" s="1" t="s">
        <v>311</v>
      </c>
      <c r="C95" s="3">
        <v>30</v>
      </c>
      <c r="E95" s="2" t="s">
        <v>41</v>
      </c>
      <c r="G95" s="3" t="s">
        <v>578</v>
      </c>
      <c r="I95" s="3">
        <v>74590163919</v>
      </c>
      <c r="K95" s="3">
        <v>0</v>
      </c>
      <c r="M95" s="3">
        <f t="shared" si="0"/>
        <v>74590163919</v>
      </c>
      <c r="O95" s="3">
        <v>547827442147</v>
      </c>
      <c r="Q95" s="3">
        <v>292452541</v>
      </c>
      <c r="S95" s="3">
        <v>547534989606</v>
      </c>
    </row>
    <row r="96" spans="1:19" ht="22.5">
      <c r="A96" s="1" t="s">
        <v>311</v>
      </c>
      <c r="C96" s="3">
        <v>30</v>
      </c>
      <c r="E96" s="2" t="s">
        <v>41</v>
      </c>
      <c r="G96" s="3" t="s">
        <v>578</v>
      </c>
      <c r="I96" s="3">
        <v>122814207649</v>
      </c>
      <c r="K96" s="3">
        <v>0</v>
      </c>
      <c r="M96" s="3">
        <f t="shared" si="0"/>
        <v>122814207649</v>
      </c>
      <c r="O96" s="3">
        <v>703812485952</v>
      </c>
      <c r="Q96" s="3">
        <v>183972314</v>
      </c>
      <c r="S96" s="3">
        <v>703628513638</v>
      </c>
    </row>
    <row r="97" spans="1:19" ht="22.5">
      <c r="A97" s="1" t="s">
        <v>311</v>
      </c>
      <c r="C97" s="3">
        <v>2</v>
      </c>
      <c r="E97" s="2" t="s">
        <v>41</v>
      </c>
      <c r="G97" s="3" t="s">
        <v>578</v>
      </c>
      <c r="I97" s="3">
        <v>122814207649</v>
      </c>
      <c r="K97" s="3">
        <v>0</v>
      </c>
      <c r="M97" s="3">
        <f t="shared" si="0"/>
        <v>122814207649</v>
      </c>
      <c r="O97" s="3">
        <v>695758065688</v>
      </c>
      <c r="Q97" s="3">
        <v>188047428</v>
      </c>
      <c r="S97" s="3">
        <v>695570018260</v>
      </c>
    </row>
    <row r="98" spans="1:19" ht="22.5">
      <c r="A98" s="1" t="s">
        <v>313</v>
      </c>
      <c r="C98" s="3">
        <v>3</v>
      </c>
      <c r="E98" s="2" t="s">
        <v>41</v>
      </c>
      <c r="G98" s="3" t="s">
        <v>578</v>
      </c>
      <c r="I98" s="3">
        <v>0</v>
      </c>
      <c r="K98" s="3">
        <v>0</v>
      </c>
      <c r="M98" s="3">
        <f t="shared" si="0"/>
        <v>0</v>
      </c>
      <c r="O98" s="3">
        <v>114945205477</v>
      </c>
      <c r="Q98" s="3">
        <v>0</v>
      </c>
      <c r="S98" s="3">
        <v>114945205477</v>
      </c>
    </row>
    <row r="99" spans="1:19" ht="22.5">
      <c r="A99" s="1" t="s">
        <v>313</v>
      </c>
      <c r="C99" s="3">
        <v>5</v>
      </c>
      <c r="E99" s="2" t="s">
        <v>41</v>
      </c>
      <c r="G99" s="3" t="s">
        <v>578</v>
      </c>
      <c r="I99" s="3">
        <v>0</v>
      </c>
      <c r="K99" s="3">
        <v>0</v>
      </c>
      <c r="M99" s="3">
        <f t="shared" si="0"/>
        <v>0</v>
      </c>
      <c r="O99" s="3">
        <v>110506849313</v>
      </c>
      <c r="Q99" s="3">
        <v>0</v>
      </c>
      <c r="S99" s="3">
        <v>110506849313</v>
      </c>
    </row>
    <row r="100" spans="1:19" ht="22.5">
      <c r="A100" s="1" t="s">
        <v>313</v>
      </c>
      <c r="C100" s="3">
        <v>6</v>
      </c>
      <c r="E100" s="2" t="s">
        <v>41</v>
      </c>
      <c r="G100" s="3" t="s">
        <v>578</v>
      </c>
      <c r="I100" s="3">
        <v>0</v>
      </c>
      <c r="K100" s="3">
        <v>0</v>
      </c>
      <c r="M100" s="3">
        <f t="shared" si="0"/>
        <v>0</v>
      </c>
      <c r="O100" s="3">
        <v>72191780820</v>
      </c>
      <c r="Q100" s="3">
        <v>0</v>
      </c>
      <c r="S100" s="3">
        <v>72191780820</v>
      </c>
    </row>
    <row r="101" spans="1:19" ht="22.5">
      <c r="A101" s="1" t="s">
        <v>313</v>
      </c>
      <c r="C101" s="3">
        <v>9</v>
      </c>
      <c r="E101" s="2" t="s">
        <v>41</v>
      </c>
      <c r="G101" s="3" t="s">
        <v>578</v>
      </c>
      <c r="I101" s="3">
        <v>0</v>
      </c>
      <c r="K101" s="3">
        <v>0</v>
      </c>
      <c r="M101" s="3">
        <f t="shared" si="0"/>
        <v>0</v>
      </c>
      <c r="O101" s="3">
        <v>101630136984</v>
      </c>
      <c r="Q101" s="3">
        <v>0</v>
      </c>
      <c r="S101" s="3">
        <v>101630136984</v>
      </c>
    </row>
    <row r="102" spans="1:19" ht="22.5">
      <c r="A102" s="1" t="s">
        <v>381</v>
      </c>
      <c r="C102" s="3">
        <v>30</v>
      </c>
      <c r="E102" s="2" t="s">
        <v>41</v>
      </c>
      <c r="G102" s="3" t="s">
        <v>578</v>
      </c>
      <c r="I102" s="3">
        <v>0</v>
      </c>
      <c r="K102" s="3">
        <v>0</v>
      </c>
      <c r="M102" s="3">
        <f t="shared" si="0"/>
        <v>0</v>
      </c>
      <c r="O102" s="3">
        <v>355753424657</v>
      </c>
      <c r="Q102" s="3">
        <v>0</v>
      </c>
      <c r="S102" s="3">
        <v>355753424657</v>
      </c>
    </row>
    <row r="103" spans="1:19" ht="22.5">
      <c r="A103" s="1" t="s">
        <v>381</v>
      </c>
      <c r="C103" s="3">
        <v>30</v>
      </c>
      <c r="E103" s="2" t="s">
        <v>41</v>
      </c>
      <c r="G103" s="3" t="s">
        <v>578</v>
      </c>
      <c r="I103" s="3">
        <v>0</v>
      </c>
      <c r="K103" s="3">
        <v>0</v>
      </c>
      <c r="M103" s="3">
        <f t="shared" si="0"/>
        <v>0</v>
      </c>
      <c r="O103" s="3">
        <v>152465753425</v>
      </c>
      <c r="Q103" s="3">
        <v>0</v>
      </c>
      <c r="S103" s="3">
        <v>152465753425</v>
      </c>
    </row>
    <row r="104" spans="1:19" ht="22.5">
      <c r="A104" s="1" t="s">
        <v>381</v>
      </c>
      <c r="C104" s="3">
        <v>30</v>
      </c>
      <c r="E104" s="2" t="s">
        <v>41</v>
      </c>
      <c r="G104" s="3" t="s">
        <v>578</v>
      </c>
      <c r="I104" s="3">
        <v>0</v>
      </c>
      <c r="K104" s="3">
        <v>0</v>
      </c>
      <c r="M104" s="3">
        <f t="shared" si="0"/>
        <v>0</v>
      </c>
      <c r="O104" s="3">
        <v>254109589041</v>
      </c>
      <c r="Q104" s="3">
        <v>0</v>
      </c>
      <c r="S104" s="3">
        <v>254109589041</v>
      </c>
    </row>
    <row r="105" spans="1:19" ht="22.5">
      <c r="A105" s="1" t="s">
        <v>297</v>
      </c>
      <c r="C105" s="3">
        <v>10</v>
      </c>
      <c r="E105" s="2" t="s">
        <v>41</v>
      </c>
      <c r="G105" s="3" t="s">
        <v>578</v>
      </c>
      <c r="I105" s="3">
        <v>0</v>
      </c>
      <c r="K105" s="3">
        <v>0</v>
      </c>
      <c r="M105" s="3">
        <f t="shared" si="0"/>
        <v>0</v>
      </c>
      <c r="O105" s="3">
        <v>74246575342</v>
      </c>
      <c r="Q105" s="3">
        <v>0</v>
      </c>
      <c r="S105" s="3">
        <v>74246575342</v>
      </c>
    </row>
    <row r="106" spans="1:19" ht="22.5">
      <c r="A106" s="1" t="s">
        <v>313</v>
      </c>
      <c r="C106" s="3">
        <v>11</v>
      </c>
      <c r="E106" s="2" t="s">
        <v>41</v>
      </c>
      <c r="G106" s="3" t="s">
        <v>578</v>
      </c>
      <c r="I106" s="3">
        <v>0</v>
      </c>
      <c r="K106" s="3">
        <v>0</v>
      </c>
      <c r="M106" s="3">
        <f t="shared" si="0"/>
        <v>0</v>
      </c>
      <c r="O106" s="3">
        <v>64794520546</v>
      </c>
      <c r="Q106" s="3">
        <v>0</v>
      </c>
      <c r="S106" s="3">
        <v>64794520546</v>
      </c>
    </row>
    <row r="107" spans="1:19" ht="22.5">
      <c r="A107" s="1" t="s">
        <v>474</v>
      </c>
      <c r="C107" s="3">
        <v>11</v>
      </c>
      <c r="E107" s="2" t="s">
        <v>41</v>
      </c>
      <c r="G107" s="3" t="s">
        <v>578</v>
      </c>
      <c r="I107" s="3">
        <v>0</v>
      </c>
      <c r="K107" s="3">
        <v>0</v>
      </c>
      <c r="M107" s="3">
        <f t="shared" si="0"/>
        <v>0</v>
      </c>
      <c r="O107" s="3">
        <v>18191780822</v>
      </c>
      <c r="Q107" s="3">
        <v>0</v>
      </c>
      <c r="S107" s="3">
        <v>18191780822</v>
      </c>
    </row>
    <row r="108" spans="1:19" ht="22.5">
      <c r="A108" s="1" t="s">
        <v>325</v>
      </c>
      <c r="C108" s="3">
        <v>24</v>
      </c>
      <c r="E108" s="2" t="s">
        <v>41</v>
      </c>
      <c r="G108" s="3">
        <v>0</v>
      </c>
      <c r="I108" s="3">
        <v>140347</v>
      </c>
      <c r="K108" s="3">
        <v>0</v>
      </c>
      <c r="M108" s="3">
        <f t="shared" si="0"/>
        <v>140347</v>
      </c>
      <c r="O108" s="3">
        <v>167764</v>
      </c>
      <c r="Q108" s="3">
        <v>0</v>
      </c>
      <c r="S108" s="3">
        <v>167764</v>
      </c>
    </row>
    <row r="109" spans="1:19" ht="22.5">
      <c r="A109" s="1" t="s">
        <v>297</v>
      </c>
      <c r="C109" s="3">
        <v>24</v>
      </c>
      <c r="E109" s="2" t="s">
        <v>41</v>
      </c>
      <c r="G109" s="3" t="s">
        <v>578</v>
      </c>
      <c r="I109" s="3">
        <v>0</v>
      </c>
      <c r="K109" s="3">
        <v>0</v>
      </c>
      <c r="M109" s="3">
        <f t="shared" si="0"/>
        <v>0</v>
      </c>
      <c r="O109" s="3">
        <v>53534246575</v>
      </c>
      <c r="Q109" s="3">
        <v>0</v>
      </c>
      <c r="S109" s="3">
        <v>53534246575</v>
      </c>
    </row>
    <row r="110" spans="1:19" ht="22.5">
      <c r="A110" s="1" t="s">
        <v>338</v>
      </c>
      <c r="C110" s="3">
        <v>25</v>
      </c>
      <c r="E110" s="2" t="s">
        <v>41</v>
      </c>
      <c r="G110" s="3" t="s">
        <v>578</v>
      </c>
      <c r="I110" s="3">
        <v>0</v>
      </c>
      <c r="K110" s="3">
        <v>0</v>
      </c>
      <c r="M110" s="3">
        <f t="shared" si="0"/>
        <v>0</v>
      </c>
      <c r="O110" s="3">
        <v>55479452054</v>
      </c>
      <c r="Q110" s="3">
        <v>0</v>
      </c>
      <c r="S110" s="3">
        <v>55479452054</v>
      </c>
    </row>
    <row r="111" spans="1:19" ht="22.5">
      <c r="A111" s="1" t="s">
        <v>325</v>
      </c>
      <c r="C111" s="3">
        <v>25</v>
      </c>
      <c r="E111" s="2" t="s">
        <v>41</v>
      </c>
      <c r="G111" s="3" t="s">
        <v>578</v>
      </c>
      <c r="I111" s="3">
        <v>0</v>
      </c>
      <c r="K111" s="3">
        <v>0</v>
      </c>
      <c r="M111" s="3">
        <f t="shared" si="0"/>
        <v>0</v>
      </c>
      <c r="O111" s="3">
        <v>55479452054</v>
      </c>
      <c r="Q111" s="3">
        <v>0</v>
      </c>
      <c r="S111" s="3">
        <v>55479452054</v>
      </c>
    </row>
    <row r="112" spans="1:19" ht="22.5">
      <c r="A112" s="1" t="s">
        <v>311</v>
      </c>
      <c r="C112" s="3">
        <v>25</v>
      </c>
      <c r="E112" s="2" t="s">
        <v>41</v>
      </c>
      <c r="G112" s="3" t="s">
        <v>578</v>
      </c>
      <c r="I112" s="3">
        <v>73688524589</v>
      </c>
      <c r="K112" s="3">
        <v>0</v>
      </c>
      <c r="M112" s="3">
        <f t="shared" si="0"/>
        <v>73688524589</v>
      </c>
      <c r="O112" s="3">
        <v>366057264756</v>
      </c>
      <c r="Q112" s="3">
        <v>323202266</v>
      </c>
      <c r="S112" s="3">
        <v>365734062490</v>
      </c>
    </row>
    <row r="113" spans="1:19" ht="22.5">
      <c r="A113" s="1" t="s">
        <v>475</v>
      </c>
      <c r="C113" s="3">
        <v>30</v>
      </c>
      <c r="E113" s="2" t="s">
        <v>41</v>
      </c>
      <c r="G113" s="3" t="s">
        <v>578</v>
      </c>
      <c r="I113" s="3">
        <v>0</v>
      </c>
      <c r="K113" s="3">
        <v>0</v>
      </c>
      <c r="M113" s="3">
        <f t="shared" si="0"/>
        <v>0</v>
      </c>
      <c r="O113" s="3">
        <v>97164308673</v>
      </c>
      <c r="Q113" s="3">
        <v>0</v>
      </c>
      <c r="S113" s="3">
        <v>97164308673</v>
      </c>
    </row>
    <row r="114" spans="1:19" ht="22.5">
      <c r="A114" s="1" t="s">
        <v>325</v>
      </c>
      <c r="C114" s="3">
        <v>30</v>
      </c>
      <c r="E114" s="2" t="s">
        <v>41</v>
      </c>
      <c r="G114" s="3" t="s">
        <v>578</v>
      </c>
      <c r="I114" s="3">
        <v>127049180305</v>
      </c>
      <c r="K114" s="3">
        <v>60687177</v>
      </c>
      <c r="M114" s="3">
        <f t="shared" si="0"/>
        <v>126988493128</v>
      </c>
      <c r="O114" s="3">
        <v>554423983807</v>
      </c>
      <c r="Q114" s="3">
        <v>257408488</v>
      </c>
      <c r="S114" s="3">
        <v>554166575319</v>
      </c>
    </row>
    <row r="115" spans="1:19" ht="22.5">
      <c r="A115" s="1" t="s">
        <v>313</v>
      </c>
      <c r="C115" s="3">
        <v>30</v>
      </c>
      <c r="E115" s="2" t="s">
        <v>41</v>
      </c>
      <c r="G115" s="3" t="s">
        <v>578</v>
      </c>
      <c r="I115" s="3">
        <v>244897559368</v>
      </c>
      <c r="K115" s="3">
        <v>0</v>
      </c>
      <c r="M115" s="3">
        <f t="shared" si="0"/>
        <v>244897559368</v>
      </c>
      <c r="O115" s="3">
        <v>1626097424607</v>
      </c>
      <c r="Q115" s="3">
        <v>0</v>
      </c>
      <c r="S115" s="3">
        <v>1626097424607</v>
      </c>
    </row>
    <row r="116" spans="1:19" ht="22.5">
      <c r="A116" s="1" t="s">
        <v>325</v>
      </c>
      <c r="C116" s="3">
        <v>30</v>
      </c>
      <c r="E116" s="2" t="s">
        <v>41</v>
      </c>
      <c r="G116" s="3" t="s">
        <v>578</v>
      </c>
      <c r="I116" s="3">
        <v>63524590137</v>
      </c>
      <c r="K116" s="3">
        <v>30343588</v>
      </c>
      <c r="M116" s="3">
        <f t="shared" si="0"/>
        <v>63494246549</v>
      </c>
      <c r="O116" s="3">
        <v>262828430243</v>
      </c>
      <c r="Q116" s="3">
        <v>128704244</v>
      </c>
      <c r="S116" s="3">
        <v>262699725999</v>
      </c>
    </row>
    <row r="117" spans="1:19" ht="22.5">
      <c r="A117" s="1" t="s">
        <v>338</v>
      </c>
      <c r="C117" s="3">
        <v>30</v>
      </c>
      <c r="E117" s="2" t="s">
        <v>41</v>
      </c>
      <c r="G117" s="3" t="s">
        <v>578</v>
      </c>
      <c r="I117" s="3">
        <v>63524590137</v>
      </c>
      <c r="K117" s="3">
        <v>30343588</v>
      </c>
      <c r="M117" s="3">
        <f t="shared" si="0"/>
        <v>63494246549</v>
      </c>
      <c r="O117" s="3">
        <v>262828430243</v>
      </c>
      <c r="Q117" s="3">
        <v>128704244</v>
      </c>
      <c r="S117" s="3">
        <v>262699725999</v>
      </c>
    </row>
    <row r="118" spans="1:19" ht="22.5">
      <c r="A118" s="1" t="s">
        <v>313</v>
      </c>
      <c r="C118" s="3">
        <v>30</v>
      </c>
      <c r="E118" s="2" t="s">
        <v>41</v>
      </c>
      <c r="G118" s="3" t="s">
        <v>578</v>
      </c>
      <c r="I118" s="3">
        <v>103114754104</v>
      </c>
      <c r="K118" s="3">
        <v>0</v>
      </c>
      <c r="M118" s="3">
        <f t="shared" si="0"/>
        <v>103114754104</v>
      </c>
      <c r="O118" s="3">
        <v>404859196031</v>
      </c>
      <c r="Q118" s="3">
        <v>0</v>
      </c>
      <c r="S118" s="3">
        <v>404859196031</v>
      </c>
    </row>
    <row r="119" spans="1:19" ht="22.5">
      <c r="A119" s="1" t="s">
        <v>325</v>
      </c>
      <c r="C119" s="3">
        <v>30</v>
      </c>
      <c r="E119" s="2" t="s">
        <v>41</v>
      </c>
      <c r="G119" s="3" t="s">
        <v>578</v>
      </c>
      <c r="I119" s="3">
        <v>50819672122</v>
      </c>
      <c r="K119" s="3">
        <v>24274870</v>
      </c>
      <c r="M119" s="3">
        <f t="shared" si="0"/>
        <v>50795397252</v>
      </c>
      <c r="O119" s="3">
        <v>202043566126</v>
      </c>
      <c r="Q119" s="3">
        <v>102963395</v>
      </c>
      <c r="S119" s="3">
        <v>201940602731</v>
      </c>
    </row>
    <row r="120" spans="1:19" ht="22.5">
      <c r="A120" s="1" t="s">
        <v>297</v>
      </c>
      <c r="C120" s="3">
        <v>30</v>
      </c>
      <c r="E120" s="2" t="s">
        <v>41</v>
      </c>
      <c r="G120" s="3" t="s">
        <v>578</v>
      </c>
      <c r="I120" s="3">
        <v>295669398898</v>
      </c>
      <c r="K120" s="3">
        <v>1497786821</v>
      </c>
      <c r="M120" s="3">
        <f t="shared" si="0"/>
        <v>294171612077</v>
      </c>
      <c r="O120" s="3">
        <v>1152472340729</v>
      </c>
      <c r="Q120" s="3">
        <v>1724016329</v>
      </c>
      <c r="S120" s="3">
        <v>1150748324400</v>
      </c>
    </row>
    <row r="121" spans="1:19" ht="22.5">
      <c r="A121" s="1" t="s">
        <v>301</v>
      </c>
      <c r="C121" s="3">
        <v>1</v>
      </c>
      <c r="E121" s="2" t="s">
        <v>41</v>
      </c>
      <c r="G121" s="3" t="s">
        <v>578</v>
      </c>
      <c r="I121" s="3">
        <v>0</v>
      </c>
      <c r="K121" s="3">
        <v>0</v>
      </c>
      <c r="M121" s="3">
        <f t="shared" si="0"/>
        <v>0</v>
      </c>
      <c r="O121" s="3">
        <v>78204057152</v>
      </c>
      <c r="Q121" s="3">
        <v>0</v>
      </c>
      <c r="S121" s="3">
        <v>78204057152</v>
      </c>
    </row>
    <row r="122" spans="1:19" ht="22.5">
      <c r="A122" s="1" t="s">
        <v>297</v>
      </c>
      <c r="C122" s="3">
        <v>7</v>
      </c>
      <c r="E122" s="2" t="s">
        <v>41</v>
      </c>
      <c r="G122" s="3" t="s">
        <v>578</v>
      </c>
      <c r="I122" s="3">
        <v>77339995517</v>
      </c>
      <c r="K122" s="3">
        <v>11040419</v>
      </c>
      <c r="M122" s="3">
        <f t="shared" si="0"/>
        <v>77328955098</v>
      </c>
      <c r="O122" s="3">
        <v>284294857394</v>
      </c>
      <c r="Q122" s="3">
        <v>361755878</v>
      </c>
      <c r="S122" s="3">
        <v>283933101516</v>
      </c>
    </row>
    <row r="123" spans="1:19" ht="22.5">
      <c r="A123" s="1" t="s">
        <v>313</v>
      </c>
      <c r="C123" s="3">
        <v>30</v>
      </c>
      <c r="E123" s="2" t="s">
        <v>41</v>
      </c>
      <c r="G123" s="3" t="s">
        <v>578</v>
      </c>
      <c r="I123" s="3">
        <v>77336065585</v>
      </c>
      <c r="K123" s="3">
        <v>0</v>
      </c>
      <c r="M123" s="3">
        <f t="shared" si="0"/>
        <v>77336065585</v>
      </c>
      <c r="O123" s="3">
        <v>286507410729</v>
      </c>
      <c r="Q123" s="3">
        <v>0</v>
      </c>
      <c r="S123" s="3">
        <v>286507410729</v>
      </c>
    </row>
    <row r="124" spans="1:19" ht="22.5">
      <c r="A124" s="1" t="s">
        <v>378</v>
      </c>
      <c r="C124" s="3">
        <v>1</v>
      </c>
      <c r="E124" s="2" t="s">
        <v>41</v>
      </c>
      <c r="G124" s="3" t="s">
        <v>578</v>
      </c>
      <c r="I124" s="3">
        <v>0</v>
      </c>
      <c r="K124" s="3">
        <v>0</v>
      </c>
      <c r="M124" s="3">
        <f t="shared" si="0"/>
        <v>0</v>
      </c>
      <c r="O124" s="3">
        <v>110818549255</v>
      </c>
      <c r="Q124" s="3">
        <v>0</v>
      </c>
      <c r="S124" s="3">
        <v>110818549255</v>
      </c>
    </row>
    <row r="125" spans="1:19" ht="22.5">
      <c r="A125" s="1" t="s">
        <v>301</v>
      </c>
      <c r="C125" s="3">
        <v>1</v>
      </c>
      <c r="E125" s="2" t="s">
        <v>41</v>
      </c>
      <c r="G125" s="3" t="s">
        <v>578</v>
      </c>
      <c r="I125" s="3">
        <v>0</v>
      </c>
      <c r="K125" s="3">
        <v>0</v>
      </c>
      <c r="M125" s="3">
        <f t="shared" si="0"/>
        <v>0</v>
      </c>
      <c r="O125" s="3">
        <v>104648551502</v>
      </c>
      <c r="Q125" s="3">
        <v>0</v>
      </c>
      <c r="S125" s="3">
        <v>104648551502</v>
      </c>
    </row>
    <row r="126" spans="1:19" ht="22.5">
      <c r="A126" s="1" t="s">
        <v>393</v>
      </c>
      <c r="C126" s="3">
        <v>1</v>
      </c>
      <c r="E126" s="2" t="s">
        <v>41</v>
      </c>
      <c r="G126" s="3" t="s">
        <v>578</v>
      </c>
      <c r="I126" s="3">
        <v>0</v>
      </c>
      <c r="K126" s="3">
        <v>0</v>
      </c>
      <c r="M126" s="3">
        <f t="shared" si="0"/>
        <v>0</v>
      </c>
      <c r="O126" s="3">
        <v>114933752514</v>
      </c>
      <c r="Q126" s="3">
        <v>0</v>
      </c>
      <c r="S126" s="3">
        <v>114933752514</v>
      </c>
    </row>
    <row r="127" spans="1:19" ht="22.5">
      <c r="A127" s="1" t="s">
        <v>472</v>
      </c>
      <c r="C127" s="3">
        <v>1</v>
      </c>
      <c r="E127" s="2" t="s">
        <v>41</v>
      </c>
      <c r="G127" s="3" t="s">
        <v>578</v>
      </c>
      <c r="I127" s="3">
        <v>0</v>
      </c>
      <c r="K127" s="3">
        <v>0</v>
      </c>
      <c r="M127" s="3">
        <f t="shared" si="0"/>
        <v>0</v>
      </c>
      <c r="O127" s="3">
        <v>128572497929</v>
      </c>
      <c r="Q127" s="3">
        <v>0</v>
      </c>
      <c r="S127" s="3">
        <v>128572497929</v>
      </c>
    </row>
    <row r="128" spans="1:19" ht="22.5">
      <c r="A128" s="1" t="s">
        <v>349</v>
      </c>
      <c r="C128" s="3">
        <v>1</v>
      </c>
      <c r="E128" s="2" t="s">
        <v>41</v>
      </c>
      <c r="G128" s="3">
        <v>0</v>
      </c>
      <c r="I128" s="3">
        <v>67576</v>
      </c>
      <c r="K128" s="3">
        <v>0</v>
      </c>
      <c r="M128" s="3">
        <f t="shared" si="0"/>
        <v>67576</v>
      </c>
      <c r="O128" s="3">
        <v>743668</v>
      </c>
      <c r="Q128" s="3">
        <v>0</v>
      </c>
      <c r="S128" s="3">
        <v>743668</v>
      </c>
    </row>
    <row r="129" spans="1:19" ht="22.5">
      <c r="A129" s="1" t="s">
        <v>381</v>
      </c>
      <c r="C129" s="3">
        <v>30</v>
      </c>
      <c r="E129" s="2" t="s">
        <v>41</v>
      </c>
      <c r="G129" s="3" t="s">
        <v>578</v>
      </c>
      <c r="I129" s="3">
        <v>0</v>
      </c>
      <c r="K129" s="3">
        <v>0</v>
      </c>
      <c r="M129" s="3">
        <f t="shared" si="0"/>
        <v>0</v>
      </c>
      <c r="O129" s="3">
        <v>353673179130</v>
      </c>
      <c r="Q129" s="3">
        <v>0</v>
      </c>
      <c r="S129" s="3">
        <v>353673179130</v>
      </c>
    </row>
    <row r="130" spans="1:19" ht="22.5">
      <c r="A130" s="1" t="s">
        <v>349</v>
      </c>
      <c r="C130" s="3">
        <v>20</v>
      </c>
      <c r="E130" s="2" t="s">
        <v>41</v>
      </c>
      <c r="G130" s="3" t="s">
        <v>578</v>
      </c>
      <c r="I130" s="3">
        <v>4357923493</v>
      </c>
      <c r="K130" s="3">
        <v>0</v>
      </c>
      <c r="M130" s="3">
        <f t="shared" si="0"/>
        <v>4357923493</v>
      </c>
      <c r="O130" s="3">
        <v>145857474328</v>
      </c>
      <c r="Q130" s="3">
        <v>6926133</v>
      </c>
      <c r="S130" s="3">
        <v>145850548195</v>
      </c>
    </row>
    <row r="131" spans="1:19" ht="22.5">
      <c r="A131" s="1" t="s">
        <v>297</v>
      </c>
      <c r="C131" s="3">
        <v>27</v>
      </c>
      <c r="E131" s="2" t="s">
        <v>41</v>
      </c>
      <c r="G131" s="3" t="s">
        <v>578</v>
      </c>
      <c r="I131" s="3">
        <v>128551912547</v>
      </c>
      <c r="K131" s="3">
        <v>593312611</v>
      </c>
      <c r="M131" s="3">
        <f t="shared" si="0"/>
        <v>127958599936</v>
      </c>
      <c r="O131" s="3">
        <v>395619058285</v>
      </c>
      <c r="Q131" s="3">
        <v>1037000412</v>
      </c>
      <c r="S131" s="3">
        <v>394582057873</v>
      </c>
    </row>
    <row r="132" spans="1:19" ht="22.5">
      <c r="A132" s="1" t="s">
        <v>313</v>
      </c>
      <c r="C132" s="3">
        <v>30</v>
      </c>
      <c r="E132" s="2" t="s">
        <v>41</v>
      </c>
      <c r="G132" s="3" t="s">
        <v>578</v>
      </c>
      <c r="I132" s="3">
        <v>128893442623</v>
      </c>
      <c r="K132" s="3">
        <v>0</v>
      </c>
      <c r="M132" s="3">
        <f t="shared" si="0"/>
        <v>128893442623</v>
      </c>
      <c r="O132" s="3">
        <v>395320570376</v>
      </c>
      <c r="Q132" s="3">
        <v>0</v>
      </c>
      <c r="S132" s="3">
        <v>395320570376</v>
      </c>
    </row>
    <row r="133" spans="1:19" ht="22.5">
      <c r="A133" s="1" t="s">
        <v>381</v>
      </c>
      <c r="C133" s="3">
        <v>30</v>
      </c>
      <c r="E133" s="2" t="s">
        <v>41</v>
      </c>
      <c r="G133" s="3" t="s">
        <v>578</v>
      </c>
      <c r="I133" s="3">
        <v>0</v>
      </c>
      <c r="K133" s="3">
        <v>0</v>
      </c>
      <c r="M133" s="3">
        <f t="shared" si="0"/>
        <v>0</v>
      </c>
      <c r="O133" s="3">
        <v>126254210645</v>
      </c>
      <c r="Q133" s="3">
        <v>0</v>
      </c>
      <c r="S133" s="3">
        <v>126254210645</v>
      </c>
    </row>
    <row r="134" spans="1:19" ht="22.5">
      <c r="A134" s="1" t="s">
        <v>313</v>
      </c>
      <c r="C134" s="3">
        <v>30</v>
      </c>
      <c r="E134" s="2" t="s">
        <v>41</v>
      </c>
      <c r="G134" s="3" t="s">
        <v>578</v>
      </c>
      <c r="I134" s="3">
        <v>180450819663</v>
      </c>
      <c r="K134" s="3">
        <v>0</v>
      </c>
      <c r="M134" s="3">
        <f t="shared" si="0"/>
        <v>180450819663</v>
      </c>
      <c r="O134" s="3">
        <v>507499999989</v>
      </c>
      <c r="Q134" s="3">
        <v>0</v>
      </c>
      <c r="S134" s="3">
        <v>507499999989</v>
      </c>
    </row>
    <row r="135" spans="1:19" ht="22.5">
      <c r="A135" s="1" t="s">
        <v>359</v>
      </c>
      <c r="C135" s="3">
        <v>6</v>
      </c>
      <c r="E135" s="2" t="s">
        <v>41</v>
      </c>
      <c r="G135" s="3" t="s">
        <v>578</v>
      </c>
      <c r="I135" s="3">
        <v>289999999991</v>
      </c>
      <c r="K135" s="3">
        <v>0</v>
      </c>
      <c r="M135" s="3">
        <f t="shared" si="0"/>
        <v>289999999991</v>
      </c>
      <c r="O135" s="3">
        <v>877131147529</v>
      </c>
      <c r="Q135" s="3">
        <v>877285894</v>
      </c>
      <c r="S135" s="3">
        <v>876253861635</v>
      </c>
    </row>
    <row r="136" spans="1:19" ht="22.5">
      <c r="A136" s="1" t="s">
        <v>362</v>
      </c>
      <c r="C136" s="3">
        <v>30</v>
      </c>
      <c r="E136" s="2" t="s">
        <v>41</v>
      </c>
      <c r="G136" s="3">
        <v>0</v>
      </c>
      <c r="I136" s="3">
        <v>4537498</v>
      </c>
      <c r="K136" s="3">
        <v>0</v>
      </c>
      <c r="M136" s="3">
        <f t="shared" si="0"/>
        <v>4537498</v>
      </c>
      <c r="O136" s="3">
        <v>4545968</v>
      </c>
      <c r="Q136" s="3">
        <v>0</v>
      </c>
      <c r="S136" s="3">
        <v>4545968</v>
      </c>
    </row>
    <row r="137" spans="1:19" ht="22.5">
      <c r="A137" s="1" t="s">
        <v>362</v>
      </c>
      <c r="C137" s="3">
        <v>8</v>
      </c>
      <c r="E137" s="2" t="s">
        <v>41</v>
      </c>
      <c r="G137" s="3" t="s">
        <v>578</v>
      </c>
      <c r="I137" s="3">
        <v>148647540977</v>
      </c>
      <c r="K137" s="3">
        <v>0</v>
      </c>
      <c r="M137" s="3">
        <f t="shared" si="0"/>
        <v>148647540977</v>
      </c>
      <c r="O137" s="3">
        <v>412377049162</v>
      </c>
      <c r="Q137" s="3">
        <v>0</v>
      </c>
      <c r="S137" s="3">
        <v>412377049162</v>
      </c>
    </row>
    <row r="138" spans="1:19" ht="22.5">
      <c r="A138" s="1" t="s">
        <v>367</v>
      </c>
      <c r="C138" s="3">
        <v>8</v>
      </c>
      <c r="E138" s="2" t="s">
        <v>41</v>
      </c>
      <c r="G138" s="3" t="s">
        <v>578</v>
      </c>
      <c r="I138" s="3">
        <v>34303278687</v>
      </c>
      <c r="K138" s="3">
        <v>0</v>
      </c>
      <c r="M138" s="3">
        <f t="shared" si="0"/>
        <v>34303278687</v>
      </c>
      <c r="O138" s="3">
        <v>95163934422</v>
      </c>
      <c r="Q138" s="3">
        <v>0</v>
      </c>
      <c r="S138" s="3">
        <v>95163934422</v>
      </c>
    </row>
    <row r="139" spans="1:19" ht="22.5">
      <c r="A139" s="1" t="s">
        <v>313</v>
      </c>
      <c r="C139" s="3">
        <v>30</v>
      </c>
      <c r="E139" s="2" t="s">
        <v>41</v>
      </c>
      <c r="G139" s="3" t="s">
        <v>578</v>
      </c>
      <c r="I139" s="3">
        <v>77336065585</v>
      </c>
      <c r="K139" s="3">
        <v>0</v>
      </c>
      <c r="M139" s="3">
        <f t="shared" si="0"/>
        <v>77336065585</v>
      </c>
      <c r="O139" s="3">
        <v>205204918029</v>
      </c>
      <c r="Q139" s="3">
        <v>0</v>
      </c>
      <c r="S139" s="3">
        <v>205204918029</v>
      </c>
    </row>
    <row r="140" spans="1:19" ht="22.5">
      <c r="A140" s="1" t="s">
        <v>372</v>
      </c>
      <c r="C140" s="3">
        <v>11</v>
      </c>
      <c r="E140" s="2" t="s">
        <v>41</v>
      </c>
      <c r="G140" s="3" t="s">
        <v>578</v>
      </c>
      <c r="I140" s="3">
        <v>114344262290</v>
      </c>
      <c r="K140" s="3">
        <v>0</v>
      </c>
      <c r="M140" s="3">
        <f t="shared" si="0"/>
        <v>114344262290</v>
      </c>
      <c r="O140" s="3">
        <v>306147540970</v>
      </c>
      <c r="Q140" s="3">
        <v>0</v>
      </c>
      <c r="S140" s="3">
        <v>306147540970</v>
      </c>
    </row>
    <row r="141" spans="1:19" ht="22.5">
      <c r="A141" s="1" t="s">
        <v>313</v>
      </c>
      <c r="C141" s="3">
        <v>30</v>
      </c>
      <c r="E141" s="2" t="s">
        <v>41</v>
      </c>
      <c r="G141" s="3" t="s">
        <v>578</v>
      </c>
      <c r="I141" s="3">
        <v>77336065585</v>
      </c>
      <c r="K141" s="3">
        <v>0</v>
      </c>
      <c r="M141" s="3">
        <f t="shared" si="0"/>
        <v>77336065585</v>
      </c>
      <c r="O141" s="3">
        <v>180614754094</v>
      </c>
      <c r="Q141" s="3">
        <v>0</v>
      </c>
      <c r="S141" s="3">
        <v>180614754094</v>
      </c>
    </row>
    <row r="142" spans="1:19" ht="22.5">
      <c r="A142" s="1" t="s">
        <v>297</v>
      </c>
      <c r="C142" s="3">
        <v>27</v>
      </c>
      <c r="E142" s="2" t="s">
        <v>41</v>
      </c>
      <c r="G142" s="3" t="s">
        <v>578</v>
      </c>
      <c r="I142" s="3">
        <v>257103825125</v>
      </c>
      <c r="K142" s="3">
        <v>1186625221</v>
      </c>
      <c r="M142" s="3">
        <f t="shared" si="0"/>
        <v>255917199904</v>
      </c>
      <c r="O142" s="3">
        <v>552881952227</v>
      </c>
      <c r="Q142" s="3">
        <v>2074000824</v>
      </c>
      <c r="S142" s="3">
        <v>550807951403</v>
      </c>
    </row>
    <row r="143" spans="1:19" ht="22.5">
      <c r="A143" s="1" t="s">
        <v>378</v>
      </c>
      <c r="C143" s="3">
        <v>1</v>
      </c>
      <c r="E143" s="2" t="s">
        <v>41</v>
      </c>
      <c r="G143" s="3" t="s">
        <v>578</v>
      </c>
      <c r="I143" s="3">
        <v>71147540977</v>
      </c>
      <c r="K143" s="3">
        <v>0</v>
      </c>
      <c r="M143" s="3">
        <f t="shared" si="0"/>
        <v>71147540977</v>
      </c>
      <c r="O143" s="3">
        <v>140163934413</v>
      </c>
      <c r="Q143" s="3">
        <v>0</v>
      </c>
      <c r="S143" s="3">
        <v>140163934413</v>
      </c>
    </row>
    <row r="144" spans="1:19" ht="22.5">
      <c r="A144" s="1" t="s">
        <v>381</v>
      </c>
      <c r="C144" s="3">
        <v>30</v>
      </c>
      <c r="E144" s="2" t="s">
        <v>41</v>
      </c>
      <c r="G144" s="3" t="s">
        <v>578</v>
      </c>
      <c r="I144" s="3">
        <v>355737704918</v>
      </c>
      <c r="K144" s="3">
        <v>0</v>
      </c>
      <c r="M144" s="3">
        <f t="shared" si="0"/>
        <v>355737704918</v>
      </c>
      <c r="O144" s="3">
        <v>700000000000</v>
      </c>
      <c r="Q144" s="3">
        <v>275409836</v>
      </c>
      <c r="S144" s="3">
        <v>699724590164</v>
      </c>
    </row>
    <row r="145" spans="1:19" ht="22.5">
      <c r="A145" s="1" t="s">
        <v>384</v>
      </c>
      <c r="C145" s="3">
        <v>31</v>
      </c>
      <c r="E145" s="2" t="s">
        <v>41</v>
      </c>
      <c r="G145" s="3" t="s">
        <v>578</v>
      </c>
      <c r="I145" s="3">
        <v>118579234972</v>
      </c>
      <c r="K145" s="3">
        <v>0</v>
      </c>
      <c r="M145" s="3">
        <f t="shared" si="0"/>
        <v>118579234972</v>
      </c>
      <c r="O145" s="3">
        <v>229781420763</v>
      </c>
      <c r="Q145" s="3">
        <v>0</v>
      </c>
      <c r="S145" s="3">
        <v>229781420763</v>
      </c>
    </row>
    <row r="146" spans="1:19" ht="22.5">
      <c r="A146" s="1" t="s">
        <v>384</v>
      </c>
      <c r="C146" s="3">
        <v>31</v>
      </c>
      <c r="E146" s="2" t="s">
        <v>41</v>
      </c>
      <c r="G146" s="3" t="s">
        <v>578</v>
      </c>
      <c r="I146" s="3">
        <v>94863387959</v>
      </c>
      <c r="K146" s="3">
        <v>0</v>
      </c>
      <c r="M146" s="3">
        <f t="shared" si="0"/>
        <v>94863387959</v>
      </c>
      <c r="O146" s="3">
        <v>183825136575</v>
      </c>
      <c r="Q146" s="3">
        <v>0</v>
      </c>
      <c r="S146" s="3">
        <v>183825136575</v>
      </c>
    </row>
    <row r="147" spans="1:19" ht="22.5">
      <c r="A147" s="1" t="s">
        <v>384</v>
      </c>
      <c r="C147" s="3">
        <v>31</v>
      </c>
      <c r="E147" s="2" t="s">
        <v>41</v>
      </c>
      <c r="G147" s="3" t="s">
        <v>578</v>
      </c>
      <c r="I147" s="3">
        <v>71147540977</v>
      </c>
      <c r="K147" s="3">
        <v>0</v>
      </c>
      <c r="M147" s="3">
        <f t="shared" si="0"/>
        <v>71147540977</v>
      </c>
      <c r="O147" s="3">
        <v>137868852446</v>
      </c>
      <c r="Q147" s="3">
        <v>0</v>
      </c>
      <c r="S147" s="3">
        <v>137868852446</v>
      </c>
    </row>
    <row r="148" spans="1:19" ht="22.5">
      <c r="A148" s="1" t="s">
        <v>384</v>
      </c>
      <c r="C148" s="3">
        <v>31</v>
      </c>
      <c r="E148" s="2" t="s">
        <v>41</v>
      </c>
      <c r="G148" s="3" t="s">
        <v>578</v>
      </c>
      <c r="I148" s="3">
        <v>47431693964</v>
      </c>
      <c r="K148" s="3">
        <v>0</v>
      </c>
      <c r="M148" s="3">
        <f t="shared" si="0"/>
        <v>47431693964</v>
      </c>
      <c r="O148" s="3">
        <v>91912568258</v>
      </c>
      <c r="Q148" s="3">
        <v>0</v>
      </c>
      <c r="S148" s="3">
        <v>91912568258</v>
      </c>
    </row>
    <row r="149" spans="1:19" ht="22.5">
      <c r="A149" s="1" t="s">
        <v>381</v>
      </c>
      <c r="C149" s="3">
        <v>30</v>
      </c>
      <c r="E149" s="2" t="s">
        <v>41</v>
      </c>
      <c r="G149" s="3" t="s">
        <v>578</v>
      </c>
      <c r="I149" s="3">
        <v>152459016393</v>
      </c>
      <c r="K149" s="3">
        <v>0</v>
      </c>
      <c r="M149" s="3">
        <f t="shared" si="0"/>
        <v>152459016393</v>
      </c>
      <c r="O149" s="3">
        <v>270491803277</v>
      </c>
      <c r="Q149" s="3">
        <v>118032787</v>
      </c>
      <c r="S149" s="3">
        <v>270373770490</v>
      </c>
    </row>
    <row r="150" spans="1:19" ht="22.5">
      <c r="A150" s="1" t="s">
        <v>393</v>
      </c>
      <c r="C150" s="3">
        <v>31</v>
      </c>
      <c r="E150" s="2" t="s">
        <v>41</v>
      </c>
      <c r="G150" s="3" t="s">
        <v>578</v>
      </c>
      <c r="I150" s="3">
        <v>47431693964</v>
      </c>
      <c r="K150" s="3">
        <v>0</v>
      </c>
      <c r="M150" s="3">
        <f t="shared" si="0"/>
        <v>47431693964</v>
      </c>
      <c r="O150" s="3">
        <v>84262295038</v>
      </c>
      <c r="Q150" s="3">
        <v>0</v>
      </c>
      <c r="S150" s="3">
        <v>84262295038</v>
      </c>
    </row>
    <row r="151" spans="1:19" ht="22.5">
      <c r="A151" s="1" t="s">
        <v>395</v>
      </c>
      <c r="C151" s="3">
        <v>31</v>
      </c>
      <c r="E151" s="2" t="s">
        <v>41</v>
      </c>
      <c r="G151" s="3" t="s">
        <v>578</v>
      </c>
      <c r="I151" s="3">
        <v>23715846982</v>
      </c>
      <c r="K151" s="3">
        <v>0</v>
      </c>
      <c r="M151" s="3">
        <f t="shared" ref="M151:M168" si="1">I151-K151</f>
        <v>23715846982</v>
      </c>
      <c r="O151" s="3">
        <v>42131147519</v>
      </c>
      <c r="Q151" s="3">
        <v>0</v>
      </c>
      <c r="S151" s="3">
        <v>42131147519</v>
      </c>
    </row>
    <row r="152" spans="1:19" ht="22.5">
      <c r="A152" s="1" t="s">
        <v>325</v>
      </c>
      <c r="C152" s="3">
        <v>31</v>
      </c>
      <c r="E152" s="2" t="s">
        <v>41</v>
      </c>
      <c r="G152" s="3" t="s">
        <v>578</v>
      </c>
      <c r="I152" s="3">
        <v>25039336770</v>
      </c>
      <c r="K152" s="3">
        <v>0</v>
      </c>
      <c r="M152" s="3">
        <f t="shared" si="1"/>
        <v>25039336770</v>
      </c>
      <c r="O152" s="3">
        <v>44383599042</v>
      </c>
      <c r="Q152" s="3">
        <v>0</v>
      </c>
      <c r="S152" s="3">
        <v>44383599042</v>
      </c>
    </row>
    <row r="153" spans="1:19" ht="22.5">
      <c r="A153" s="1" t="s">
        <v>381</v>
      </c>
      <c r="C153" s="3">
        <v>30</v>
      </c>
      <c r="E153" s="2" t="s">
        <v>41</v>
      </c>
      <c r="G153" s="3" t="s">
        <v>578</v>
      </c>
      <c r="I153" s="3">
        <v>50819672131</v>
      </c>
      <c r="K153" s="3">
        <v>0</v>
      </c>
      <c r="M153" s="3">
        <f t="shared" si="1"/>
        <v>50819672131</v>
      </c>
      <c r="O153" s="3">
        <v>85245901639</v>
      </c>
      <c r="Q153" s="3">
        <v>39344262</v>
      </c>
      <c r="S153" s="3">
        <v>85206557377</v>
      </c>
    </row>
    <row r="154" spans="1:19" ht="22.5">
      <c r="A154" s="1" t="s">
        <v>338</v>
      </c>
      <c r="C154" s="3">
        <v>30</v>
      </c>
      <c r="E154" s="2" t="s">
        <v>41</v>
      </c>
      <c r="G154" s="3" t="s">
        <v>578</v>
      </c>
      <c r="I154" s="3">
        <v>50819672122</v>
      </c>
      <c r="K154" s="3">
        <v>1180220076</v>
      </c>
      <c r="M154" s="3">
        <f t="shared" si="1"/>
        <v>49639452046</v>
      </c>
      <c r="O154" s="3">
        <v>55737704908</v>
      </c>
      <c r="Q154" s="3">
        <v>1298252863</v>
      </c>
      <c r="S154" s="3">
        <v>54439452045</v>
      </c>
    </row>
    <row r="155" spans="1:19" ht="22.5">
      <c r="A155" s="1" t="s">
        <v>395</v>
      </c>
      <c r="C155" s="3">
        <v>31</v>
      </c>
      <c r="E155" s="2" t="s">
        <v>41</v>
      </c>
      <c r="G155" s="3" t="s">
        <v>578</v>
      </c>
      <c r="I155" s="3">
        <v>47431693964</v>
      </c>
      <c r="K155" s="3">
        <v>0</v>
      </c>
      <c r="M155" s="3">
        <f t="shared" si="1"/>
        <v>47431693964</v>
      </c>
      <c r="O155" s="3">
        <v>49071038226</v>
      </c>
      <c r="Q155" s="3">
        <v>0</v>
      </c>
      <c r="S155" s="3">
        <v>49071038226</v>
      </c>
    </row>
    <row r="156" spans="1:19" ht="22.5">
      <c r="A156" s="1" t="s">
        <v>404</v>
      </c>
      <c r="C156" s="3">
        <v>31</v>
      </c>
      <c r="E156" s="2" t="s">
        <v>41</v>
      </c>
      <c r="G156" s="3" t="s">
        <v>578</v>
      </c>
      <c r="I156" s="3">
        <v>22950819660</v>
      </c>
      <c r="K156" s="3">
        <v>0</v>
      </c>
      <c r="M156" s="3">
        <f t="shared" si="1"/>
        <v>22950819660</v>
      </c>
      <c r="O156" s="3">
        <v>22950819660</v>
      </c>
      <c r="Q156" s="3">
        <v>0</v>
      </c>
      <c r="S156" s="3">
        <v>22950819660</v>
      </c>
    </row>
    <row r="157" spans="1:19" ht="22.5">
      <c r="A157" s="1" t="s">
        <v>359</v>
      </c>
      <c r="C157" s="3">
        <v>30</v>
      </c>
      <c r="E157" s="2" t="s">
        <v>41</v>
      </c>
      <c r="G157" s="3" t="s">
        <v>578</v>
      </c>
      <c r="I157" s="3">
        <v>49125683043</v>
      </c>
      <c r="K157" s="3">
        <v>1140628349</v>
      </c>
      <c r="M157" s="3">
        <f t="shared" si="1"/>
        <v>47985054694</v>
      </c>
      <c r="O157" s="3">
        <v>49125683043</v>
      </c>
      <c r="Q157" s="3">
        <v>1140628349</v>
      </c>
      <c r="S157" s="3">
        <v>47985054694</v>
      </c>
    </row>
    <row r="158" spans="1:19" ht="22.5">
      <c r="A158" s="1" t="s">
        <v>313</v>
      </c>
      <c r="C158" s="3">
        <v>31</v>
      </c>
      <c r="E158" s="2" t="s">
        <v>41</v>
      </c>
      <c r="G158" s="3" t="s">
        <v>578</v>
      </c>
      <c r="I158" s="3">
        <v>224999999991</v>
      </c>
      <c r="K158" s="3">
        <v>0</v>
      </c>
      <c r="M158" s="3">
        <f t="shared" si="1"/>
        <v>224999999991</v>
      </c>
      <c r="O158" s="3">
        <v>224999999991</v>
      </c>
      <c r="Q158" s="3">
        <v>0</v>
      </c>
      <c r="S158" s="3">
        <v>224999999991</v>
      </c>
    </row>
    <row r="159" spans="1:19" ht="22.5">
      <c r="A159" s="1" t="s">
        <v>325</v>
      </c>
      <c r="C159" s="3">
        <v>1</v>
      </c>
      <c r="E159" s="2" t="s">
        <v>41</v>
      </c>
      <c r="G159" s="3" t="s">
        <v>578</v>
      </c>
      <c r="I159" s="3">
        <v>42622950812</v>
      </c>
      <c r="K159" s="3">
        <v>34908232</v>
      </c>
      <c r="M159" s="3">
        <f t="shared" si="1"/>
        <v>42588042580</v>
      </c>
      <c r="O159" s="3">
        <v>42622950812</v>
      </c>
      <c r="Q159" s="3">
        <v>34908232</v>
      </c>
      <c r="S159" s="3">
        <v>42588042580</v>
      </c>
    </row>
    <row r="160" spans="1:19" ht="22.5">
      <c r="A160" s="1" t="s">
        <v>359</v>
      </c>
      <c r="C160" s="3">
        <v>6</v>
      </c>
      <c r="E160" s="2" t="s">
        <v>41</v>
      </c>
      <c r="G160" s="3" t="s">
        <v>578</v>
      </c>
      <c r="I160" s="3">
        <v>61803278680</v>
      </c>
      <c r="K160" s="3">
        <v>292428631</v>
      </c>
      <c r="M160" s="3">
        <f t="shared" si="1"/>
        <v>61510850049</v>
      </c>
      <c r="O160" s="3">
        <v>61803278680</v>
      </c>
      <c r="Q160" s="3">
        <v>292428631</v>
      </c>
      <c r="S160" s="3">
        <v>61510850049</v>
      </c>
    </row>
    <row r="161" spans="1:19" ht="22.5">
      <c r="A161" s="1" t="s">
        <v>313</v>
      </c>
      <c r="C161" s="3">
        <v>31</v>
      </c>
      <c r="E161" s="2" t="s">
        <v>41</v>
      </c>
      <c r="G161" s="3" t="s">
        <v>578</v>
      </c>
      <c r="I161" s="3">
        <v>39999999984</v>
      </c>
      <c r="K161" s="3">
        <v>0</v>
      </c>
      <c r="M161" s="3">
        <f t="shared" si="1"/>
        <v>39999999984</v>
      </c>
      <c r="O161" s="3">
        <v>39999999984</v>
      </c>
      <c r="Q161" s="3">
        <v>0</v>
      </c>
      <c r="S161" s="3">
        <v>39999999984</v>
      </c>
    </row>
    <row r="162" spans="1:19" ht="22.5">
      <c r="A162" s="1" t="s">
        <v>313</v>
      </c>
      <c r="C162" s="3">
        <v>31</v>
      </c>
      <c r="E162" s="2" t="s">
        <v>41</v>
      </c>
      <c r="G162" s="3" t="s">
        <v>578</v>
      </c>
      <c r="I162" s="3">
        <v>19166666659</v>
      </c>
      <c r="K162" s="3">
        <v>0</v>
      </c>
      <c r="M162" s="3">
        <f t="shared" si="1"/>
        <v>19166666659</v>
      </c>
      <c r="O162" s="3">
        <v>19166666659</v>
      </c>
      <c r="Q162" s="3">
        <v>0</v>
      </c>
      <c r="S162" s="3">
        <v>19166666659</v>
      </c>
    </row>
    <row r="163" spans="1:19" ht="22.5">
      <c r="A163" s="1" t="s">
        <v>325</v>
      </c>
      <c r="C163" s="3">
        <v>1</v>
      </c>
      <c r="E163" s="2" t="s">
        <v>41</v>
      </c>
      <c r="G163" s="3" t="s">
        <v>578</v>
      </c>
      <c r="I163" s="3">
        <v>37704918026</v>
      </c>
      <c r="K163" s="3">
        <v>30880359</v>
      </c>
      <c r="M163" s="3">
        <f t="shared" si="1"/>
        <v>37674037667</v>
      </c>
      <c r="O163" s="3">
        <v>37704918026</v>
      </c>
      <c r="Q163" s="3">
        <v>30880359</v>
      </c>
      <c r="S163" s="3">
        <v>37674037667</v>
      </c>
    </row>
    <row r="164" spans="1:19" ht="22.5">
      <c r="A164" s="1" t="s">
        <v>297</v>
      </c>
      <c r="C164" s="3">
        <v>10</v>
      </c>
      <c r="E164" s="2" t="s">
        <v>41</v>
      </c>
      <c r="G164" s="3" t="s">
        <v>578</v>
      </c>
      <c r="I164" s="3">
        <v>87499999988</v>
      </c>
      <c r="K164" s="3">
        <v>723140496</v>
      </c>
      <c r="M164" s="3">
        <f t="shared" si="1"/>
        <v>86776859492</v>
      </c>
      <c r="O164" s="3">
        <v>87499999988</v>
      </c>
      <c r="Q164" s="3">
        <v>723140496</v>
      </c>
      <c r="S164" s="3">
        <v>86776859492</v>
      </c>
    </row>
    <row r="165" spans="1:19" ht="22.5">
      <c r="A165" s="1" t="s">
        <v>420</v>
      </c>
      <c r="C165" s="3">
        <v>31</v>
      </c>
      <c r="E165" s="2" t="s">
        <v>41</v>
      </c>
      <c r="G165" s="3" t="s">
        <v>578</v>
      </c>
      <c r="I165" s="3">
        <v>25245901626</v>
      </c>
      <c r="K165" s="3">
        <v>0</v>
      </c>
      <c r="M165" s="3">
        <f t="shared" si="1"/>
        <v>25245901626</v>
      </c>
      <c r="O165" s="3">
        <v>25245901626</v>
      </c>
      <c r="Q165" s="3">
        <v>0</v>
      </c>
      <c r="S165" s="3">
        <v>25245901626</v>
      </c>
    </row>
    <row r="166" spans="1:19" ht="22.5">
      <c r="A166" s="1" t="s">
        <v>297</v>
      </c>
      <c r="C166" s="3">
        <v>16</v>
      </c>
      <c r="E166" s="2" t="s">
        <v>41</v>
      </c>
      <c r="G166" s="3" t="s">
        <v>578</v>
      </c>
      <c r="I166" s="3">
        <v>33333333328</v>
      </c>
      <c r="K166" s="3">
        <v>438596491</v>
      </c>
      <c r="M166" s="3">
        <f t="shared" si="1"/>
        <v>32894736837</v>
      </c>
      <c r="O166" s="3">
        <v>33333333328</v>
      </c>
      <c r="Q166" s="3">
        <v>438596491</v>
      </c>
      <c r="S166" s="3">
        <v>32894736837</v>
      </c>
    </row>
    <row r="167" spans="1:19" ht="22.5">
      <c r="A167" s="1" t="s">
        <v>362</v>
      </c>
      <c r="C167" s="3">
        <v>21</v>
      </c>
      <c r="E167" s="2" t="s">
        <v>41</v>
      </c>
      <c r="G167" s="3" t="s">
        <v>578</v>
      </c>
      <c r="I167" s="3">
        <v>32459016392</v>
      </c>
      <c r="K167" s="3">
        <v>0</v>
      </c>
      <c r="M167" s="3">
        <f t="shared" si="1"/>
        <v>32459016392</v>
      </c>
      <c r="O167" s="3">
        <v>32459016392</v>
      </c>
      <c r="Q167" s="3">
        <v>0</v>
      </c>
      <c r="S167" s="3">
        <v>32459016392</v>
      </c>
    </row>
    <row r="168" spans="1:19" ht="22.5">
      <c r="A168" s="1" t="s">
        <v>372</v>
      </c>
      <c r="C168" s="3">
        <v>27</v>
      </c>
      <c r="E168" s="2" t="s">
        <v>41</v>
      </c>
      <c r="G168" s="3" t="s">
        <v>578</v>
      </c>
      <c r="I168" s="3">
        <v>22131147540</v>
      </c>
      <c r="K168" s="3">
        <v>0</v>
      </c>
      <c r="M168" s="3">
        <f t="shared" si="1"/>
        <v>22131147540</v>
      </c>
      <c r="O168" s="3">
        <v>22131147540</v>
      </c>
      <c r="Q168" s="3">
        <v>0</v>
      </c>
      <c r="S168" s="3">
        <v>22131147540</v>
      </c>
    </row>
    <row r="169" spans="1:19">
      <c r="A169" s="2" t="s">
        <v>41</v>
      </c>
      <c r="C169" s="2" t="s">
        <v>41</v>
      </c>
      <c r="E169" s="2" t="s">
        <v>41</v>
      </c>
      <c r="G169" s="3"/>
      <c r="I169" s="5">
        <f>SUM(I8:I168)</f>
        <v>8023443593858</v>
      </c>
      <c r="K169" s="5">
        <f>SUM(K8:K168)</f>
        <v>8577640252</v>
      </c>
      <c r="M169" s="5">
        <f>SUM(M8:M168)</f>
        <v>8014865953606</v>
      </c>
      <c r="O169" s="5">
        <f>SUM(O8:O168)</f>
        <v>48367431859616</v>
      </c>
      <c r="Q169" s="5">
        <f>SUM(Q8:Q168)</f>
        <v>13827102790</v>
      </c>
      <c r="S169" s="5">
        <f>SUM(S8:S168)</f>
        <v>48353604756826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  <ignoredErrors>
    <ignoredError sqref="G76:G16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tabSelected="1" workbookViewId="0">
      <selection activeCell="C24" sqref="C24"/>
    </sheetView>
  </sheetViews>
  <sheetFormatPr defaultRowHeight="21.75"/>
  <cols>
    <col min="1" max="1" width="40.42578125" style="2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1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  <c r="H3" s="13" t="s">
        <v>429</v>
      </c>
      <c r="I3" s="13" t="s">
        <v>429</v>
      </c>
      <c r="J3" s="13" t="s">
        <v>429</v>
      </c>
      <c r="K3" s="13" t="s">
        <v>429</v>
      </c>
      <c r="L3" s="13" t="s">
        <v>429</v>
      </c>
      <c r="M3" s="13" t="s">
        <v>429</v>
      </c>
      <c r="N3" s="13" t="s">
        <v>429</v>
      </c>
      <c r="O3" s="13" t="s">
        <v>429</v>
      </c>
      <c r="P3" s="13" t="s">
        <v>429</v>
      </c>
      <c r="Q3" s="13" t="s">
        <v>429</v>
      </c>
      <c r="R3" s="13" t="s">
        <v>429</v>
      </c>
      <c r="S3" s="13" t="s">
        <v>429</v>
      </c>
    </row>
    <row r="4" spans="1:19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6" spans="1:19" ht="22.5">
      <c r="A6" s="12" t="s">
        <v>3</v>
      </c>
      <c r="C6" s="12" t="s">
        <v>476</v>
      </c>
      <c r="D6" s="12" t="s">
        <v>476</v>
      </c>
      <c r="E6" s="12" t="s">
        <v>476</v>
      </c>
      <c r="F6" s="12" t="s">
        <v>476</v>
      </c>
      <c r="G6" s="12" t="s">
        <v>476</v>
      </c>
      <c r="I6" s="12" t="s">
        <v>431</v>
      </c>
      <c r="J6" s="12" t="s">
        <v>431</v>
      </c>
      <c r="K6" s="12" t="s">
        <v>431</v>
      </c>
      <c r="L6" s="12" t="s">
        <v>431</v>
      </c>
      <c r="M6" s="12" t="s">
        <v>431</v>
      </c>
      <c r="O6" s="12" t="s">
        <v>432</v>
      </c>
      <c r="P6" s="12" t="s">
        <v>432</v>
      </c>
      <c r="Q6" s="12" t="s">
        <v>432</v>
      </c>
      <c r="R6" s="12" t="s">
        <v>432</v>
      </c>
      <c r="S6" s="12" t="s">
        <v>432</v>
      </c>
    </row>
    <row r="7" spans="1:19" ht="22.5">
      <c r="A7" s="12" t="s">
        <v>3</v>
      </c>
      <c r="C7" s="12" t="s">
        <v>477</v>
      </c>
      <c r="E7" s="12" t="s">
        <v>478</v>
      </c>
      <c r="G7" s="12" t="s">
        <v>479</v>
      </c>
      <c r="I7" s="12" t="s">
        <v>480</v>
      </c>
      <c r="K7" s="12" t="s">
        <v>436</v>
      </c>
      <c r="M7" s="12" t="s">
        <v>481</v>
      </c>
      <c r="O7" s="12" t="s">
        <v>480</v>
      </c>
      <c r="Q7" s="12" t="s">
        <v>436</v>
      </c>
      <c r="S7" s="12" t="s">
        <v>481</v>
      </c>
    </row>
    <row r="8" spans="1:19" ht="22.5">
      <c r="A8" s="1" t="s">
        <v>19</v>
      </c>
      <c r="C8" s="2" t="s">
        <v>482</v>
      </c>
      <c r="E8" s="3">
        <v>581000000</v>
      </c>
      <c r="G8" s="3">
        <v>220</v>
      </c>
      <c r="I8" s="3">
        <v>0</v>
      </c>
      <c r="K8" s="3">
        <v>0</v>
      </c>
      <c r="M8" s="3">
        <v>0</v>
      </c>
      <c r="O8" s="3">
        <v>127820000000</v>
      </c>
      <c r="Q8" s="3">
        <v>1385582656</v>
      </c>
      <c r="S8" s="3">
        <v>126434417344</v>
      </c>
    </row>
    <row r="9" spans="1:19" ht="22.5">
      <c r="A9" s="1" t="s">
        <v>16</v>
      </c>
      <c r="C9" s="2" t="s">
        <v>483</v>
      </c>
      <c r="E9" s="3">
        <v>1010898688</v>
      </c>
      <c r="G9" s="3">
        <v>17</v>
      </c>
      <c r="I9" s="3">
        <v>17185277696</v>
      </c>
      <c r="K9" s="3">
        <v>2452156477</v>
      </c>
      <c r="M9" s="3">
        <v>14733121219</v>
      </c>
      <c r="O9" s="3">
        <v>17185277696</v>
      </c>
      <c r="Q9" s="3">
        <v>2452156477</v>
      </c>
      <c r="S9" s="3">
        <v>14733121219</v>
      </c>
    </row>
    <row r="10" spans="1:19" ht="22.5">
      <c r="A10" s="1" t="s">
        <v>37</v>
      </c>
      <c r="C10" s="2" t="s">
        <v>484</v>
      </c>
      <c r="E10" s="3">
        <v>86200000</v>
      </c>
      <c r="G10" s="3">
        <v>3500</v>
      </c>
      <c r="I10" s="3">
        <v>0</v>
      </c>
      <c r="K10" s="3">
        <v>0</v>
      </c>
      <c r="M10" s="3">
        <v>0</v>
      </c>
      <c r="O10" s="3">
        <v>301700000000</v>
      </c>
      <c r="Q10" s="3">
        <v>27256386293</v>
      </c>
      <c r="S10" s="3">
        <v>274443613707</v>
      </c>
    </row>
    <row r="11" spans="1:19" ht="22.5">
      <c r="A11" s="1" t="s">
        <v>20</v>
      </c>
      <c r="C11" s="2" t="s">
        <v>485</v>
      </c>
      <c r="E11" s="3">
        <v>144200000</v>
      </c>
      <c r="G11" s="3">
        <v>700</v>
      </c>
      <c r="I11" s="3">
        <v>0</v>
      </c>
      <c r="K11" s="3">
        <v>0</v>
      </c>
      <c r="M11" s="3">
        <v>0</v>
      </c>
      <c r="O11" s="3">
        <v>100940000000</v>
      </c>
      <c r="Q11" s="3">
        <v>0</v>
      </c>
      <c r="S11" s="3">
        <v>100940000000</v>
      </c>
    </row>
    <row r="12" spans="1:19" ht="23.25" thickBot="1">
      <c r="A12" s="1" t="s">
        <v>577</v>
      </c>
      <c r="C12" s="2" t="s">
        <v>41</v>
      </c>
      <c r="E12" s="2" t="s">
        <v>41</v>
      </c>
      <c r="G12" s="2" t="s">
        <v>41</v>
      </c>
      <c r="I12" s="3">
        <v>2424425000</v>
      </c>
      <c r="K12" s="2">
        <v>0</v>
      </c>
      <c r="M12" s="3">
        <v>2424425000</v>
      </c>
      <c r="O12" s="3">
        <v>17084332200</v>
      </c>
      <c r="P12" s="3"/>
      <c r="Q12" s="3">
        <v>0</v>
      </c>
      <c r="R12" s="3"/>
      <c r="S12" s="3">
        <v>17084332200</v>
      </c>
    </row>
    <row r="13" spans="1:19" ht="23.25" thickBot="1">
      <c r="A13" s="1"/>
      <c r="I13" s="5">
        <f>SUM(I8:I12)</f>
        <v>19609702696</v>
      </c>
      <c r="K13" s="5">
        <f>SUM(K8:K12)</f>
        <v>2452156477</v>
      </c>
      <c r="M13" s="5">
        <f>SUM(M8:M12)</f>
        <v>17157546219</v>
      </c>
      <c r="O13" s="5">
        <f>SUM(O8:O12)</f>
        <v>564729609896</v>
      </c>
      <c r="Q13" s="5">
        <f>SUM(Q8:Q12)</f>
        <v>31094125426</v>
      </c>
      <c r="S13" s="5">
        <f>SUM(S8:S12)</f>
        <v>533635484470</v>
      </c>
    </row>
    <row r="14" spans="1:19" ht="22.5" thickTop="1"/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3"/>
  <sheetViews>
    <sheetView rightToLeft="1" topLeftCell="A70" workbookViewId="0">
      <selection activeCell="I90" sqref="I90"/>
    </sheetView>
  </sheetViews>
  <sheetFormatPr defaultRowHeight="21.75"/>
  <cols>
    <col min="1" max="1" width="46.140625" style="2" customWidth="1"/>
    <col min="2" max="2" width="1" style="2" customWidth="1"/>
    <col min="3" max="3" width="20" style="2" customWidth="1"/>
    <col min="4" max="4" width="1" style="2" customWidth="1"/>
    <col min="5" max="5" width="24" style="2" customWidth="1"/>
    <col min="6" max="6" width="1" style="2" customWidth="1"/>
    <col min="7" max="7" width="24" style="2" customWidth="1"/>
    <col min="8" max="8" width="1" style="2" customWidth="1"/>
    <col min="9" max="9" width="34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2.5">
      <c r="A3" s="13" t="s">
        <v>429</v>
      </c>
      <c r="B3" s="13" t="s">
        <v>429</v>
      </c>
      <c r="C3" s="13" t="s">
        <v>429</v>
      </c>
      <c r="D3" s="13" t="s">
        <v>429</v>
      </c>
      <c r="E3" s="13" t="s">
        <v>429</v>
      </c>
      <c r="F3" s="13" t="s">
        <v>429</v>
      </c>
      <c r="G3" s="13" t="s">
        <v>429</v>
      </c>
      <c r="H3" s="13" t="s">
        <v>429</v>
      </c>
      <c r="I3" s="13" t="s">
        <v>429</v>
      </c>
      <c r="J3" s="13" t="s">
        <v>429</v>
      </c>
      <c r="K3" s="13" t="s">
        <v>429</v>
      </c>
      <c r="L3" s="13" t="s">
        <v>429</v>
      </c>
      <c r="M3" s="13" t="s">
        <v>429</v>
      </c>
      <c r="N3" s="13" t="s">
        <v>429</v>
      </c>
      <c r="O3" s="13" t="s">
        <v>429</v>
      </c>
      <c r="P3" s="13" t="s">
        <v>429</v>
      </c>
      <c r="Q3" s="13" t="s">
        <v>429</v>
      </c>
    </row>
    <row r="4" spans="1:17" ht="22.5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2.5">
      <c r="A6" s="12" t="s">
        <v>3</v>
      </c>
      <c r="C6" s="12" t="s">
        <v>431</v>
      </c>
      <c r="D6" s="12" t="s">
        <v>431</v>
      </c>
      <c r="E6" s="12" t="s">
        <v>431</v>
      </c>
      <c r="F6" s="12" t="s">
        <v>431</v>
      </c>
      <c r="G6" s="12" t="s">
        <v>431</v>
      </c>
      <c r="H6" s="12" t="s">
        <v>431</v>
      </c>
      <c r="I6" s="12" t="s">
        <v>431</v>
      </c>
      <c r="K6" s="12" t="s">
        <v>432</v>
      </c>
      <c r="L6" s="12" t="s">
        <v>432</v>
      </c>
      <c r="M6" s="12" t="s">
        <v>432</v>
      </c>
      <c r="N6" s="12" t="s">
        <v>432</v>
      </c>
      <c r="O6" s="12" t="s">
        <v>432</v>
      </c>
      <c r="P6" s="12" t="s">
        <v>432</v>
      </c>
      <c r="Q6" s="12" t="s">
        <v>432</v>
      </c>
    </row>
    <row r="7" spans="1:17" ht="22.5">
      <c r="A7" s="12" t="s">
        <v>3</v>
      </c>
      <c r="C7" s="12" t="s">
        <v>7</v>
      </c>
      <c r="E7" s="12" t="s">
        <v>486</v>
      </c>
      <c r="G7" s="12" t="s">
        <v>487</v>
      </c>
      <c r="I7" s="12" t="s">
        <v>488</v>
      </c>
      <c r="K7" s="12" t="s">
        <v>7</v>
      </c>
      <c r="M7" s="12" t="s">
        <v>486</v>
      </c>
      <c r="O7" s="12" t="s">
        <v>487</v>
      </c>
      <c r="Q7" s="12" t="s">
        <v>488</v>
      </c>
    </row>
    <row r="8" spans="1:17" ht="22.5">
      <c r="A8" s="1" t="s">
        <v>30</v>
      </c>
      <c r="C8" s="3">
        <v>18515089</v>
      </c>
      <c r="E8" s="3">
        <v>304454368656</v>
      </c>
      <c r="G8" s="3">
        <v>310942404666</v>
      </c>
      <c r="I8" s="3">
        <v>-6488036009</v>
      </c>
      <c r="K8" s="3">
        <v>18515089</v>
      </c>
      <c r="M8" s="3">
        <v>304454368656</v>
      </c>
      <c r="O8" s="3">
        <v>298399934553</v>
      </c>
      <c r="Q8" s="3">
        <f>M8-O8</f>
        <v>6054434103</v>
      </c>
    </row>
    <row r="9" spans="1:17" ht="22.5">
      <c r="A9" s="1" t="s">
        <v>37</v>
      </c>
      <c r="C9" s="3">
        <v>1321795997</v>
      </c>
      <c r="E9" s="3">
        <v>2723128176029</v>
      </c>
      <c r="G9" s="3">
        <v>2673162516883</v>
      </c>
      <c r="I9" s="3">
        <v>49965659146</v>
      </c>
      <c r="K9" s="3">
        <v>1321795997</v>
      </c>
      <c r="M9" s="3">
        <v>2723128176029</v>
      </c>
      <c r="O9" s="3">
        <v>2583370552498</v>
      </c>
      <c r="Q9" s="3">
        <v>139757623531</v>
      </c>
    </row>
    <row r="10" spans="1:17" ht="22.5">
      <c r="A10" s="1" t="s">
        <v>38</v>
      </c>
      <c r="C10" s="3">
        <v>971000000</v>
      </c>
      <c r="E10" s="3">
        <v>5705710776084</v>
      </c>
      <c r="G10" s="3">
        <v>5731083977390</v>
      </c>
      <c r="I10" s="3">
        <v>-25373201306</v>
      </c>
      <c r="K10" s="3">
        <v>971000000</v>
      </c>
      <c r="M10" s="3">
        <v>5705710776084</v>
      </c>
      <c r="O10" s="3">
        <v>5720981463369</v>
      </c>
      <c r="Q10" s="3">
        <v>-15270687285</v>
      </c>
    </row>
    <row r="11" spans="1:17" ht="22.5">
      <c r="A11" s="1" t="s">
        <v>15</v>
      </c>
      <c r="C11" s="3">
        <v>24102426</v>
      </c>
      <c r="E11" s="3">
        <v>286518201276</v>
      </c>
      <c r="G11" s="3">
        <v>286248539694</v>
      </c>
      <c r="I11" s="3">
        <v>269661582</v>
      </c>
      <c r="K11" s="3">
        <v>24102426</v>
      </c>
      <c r="M11" s="3">
        <v>286518201276</v>
      </c>
      <c r="O11" s="3">
        <v>281888291766</v>
      </c>
      <c r="Q11" s="3">
        <v>4629909510</v>
      </c>
    </row>
    <row r="12" spans="1:17" ht="22.5">
      <c r="A12" s="1" t="s">
        <v>31</v>
      </c>
      <c r="C12" s="3">
        <v>27165000</v>
      </c>
      <c r="E12" s="3">
        <v>866943810000</v>
      </c>
      <c r="G12" s="3">
        <v>867907027003</v>
      </c>
      <c r="I12" s="3">
        <v>-963217003</v>
      </c>
      <c r="K12" s="3">
        <v>27165000</v>
      </c>
      <c r="M12" s="3">
        <v>866943810000</v>
      </c>
      <c r="O12" s="3">
        <v>838891063686</v>
      </c>
      <c r="Q12" s="3">
        <v>28052746314</v>
      </c>
    </row>
    <row r="13" spans="1:17" ht="22.5">
      <c r="A13" s="1" t="s">
        <v>19</v>
      </c>
      <c r="C13" s="3">
        <v>912999998</v>
      </c>
      <c r="E13" s="3">
        <v>2709240645853</v>
      </c>
      <c r="G13" s="3">
        <v>2658379942914</v>
      </c>
      <c r="I13" s="3">
        <v>50860702939</v>
      </c>
      <c r="K13" s="3">
        <v>912999998</v>
      </c>
      <c r="M13" s="3">
        <v>2709240645853</v>
      </c>
      <c r="O13" s="3">
        <v>2497376094720</v>
      </c>
      <c r="Q13" s="3">
        <v>211864551133</v>
      </c>
    </row>
    <row r="14" spans="1:17" ht="22.5">
      <c r="A14" s="1" t="s">
        <v>34</v>
      </c>
      <c r="C14" s="3">
        <v>38722372</v>
      </c>
      <c r="E14" s="3">
        <v>2188356131208</v>
      </c>
      <c r="G14" s="3">
        <v>2191868271863</v>
      </c>
      <c r="I14" s="3">
        <v>-3512140655</v>
      </c>
      <c r="K14" s="3">
        <v>38722372</v>
      </c>
      <c r="M14" s="3">
        <v>2188356131208</v>
      </c>
      <c r="O14" s="3">
        <v>2088645697765</v>
      </c>
      <c r="Q14" s="3">
        <v>99710433443</v>
      </c>
    </row>
    <row r="15" spans="1:17" ht="22.5">
      <c r="A15" s="1" t="s">
        <v>20</v>
      </c>
      <c r="C15" s="3">
        <v>144200000</v>
      </c>
      <c r="E15" s="3">
        <v>502491766767</v>
      </c>
      <c r="G15" s="3">
        <v>503328895561</v>
      </c>
      <c r="I15" s="3">
        <v>-837128793</v>
      </c>
      <c r="K15" s="3">
        <v>144200000</v>
      </c>
      <c r="M15" s="3">
        <v>502491766767</v>
      </c>
      <c r="O15" s="3">
        <v>638823250078</v>
      </c>
      <c r="Q15" s="3">
        <v>-136331483310</v>
      </c>
    </row>
    <row r="16" spans="1:17" ht="22.5">
      <c r="A16" s="1" t="s">
        <v>35</v>
      </c>
      <c r="C16" s="3">
        <v>55580797</v>
      </c>
      <c r="E16" s="3">
        <v>594436623915</v>
      </c>
      <c r="G16" s="3">
        <v>597014800940</v>
      </c>
      <c r="I16" s="3">
        <v>-2578177025</v>
      </c>
      <c r="K16" s="3">
        <v>55580797</v>
      </c>
      <c r="M16" s="3">
        <v>594436623915</v>
      </c>
      <c r="O16" s="3">
        <v>577357398467</v>
      </c>
      <c r="Q16" s="3">
        <v>17079225448</v>
      </c>
    </row>
    <row r="17" spans="1:17" ht="22.5">
      <c r="A17" s="1" t="s">
        <v>29</v>
      </c>
      <c r="C17" s="3">
        <v>10571000</v>
      </c>
      <c r="E17" s="3">
        <v>507089764104</v>
      </c>
      <c r="G17" s="3">
        <v>523534062178</v>
      </c>
      <c r="I17" s="3">
        <v>-16444298073</v>
      </c>
      <c r="K17" s="3">
        <v>10571000</v>
      </c>
      <c r="M17" s="3">
        <v>507089764104</v>
      </c>
      <c r="O17" s="3">
        <v>472975717808</v>
      </c>
      <c r="Q17" s="3">
        <f>M17-O17</f>
        <v>34114046296</v>
      </c>
    </row>
    <row r="18" spans="1:17" ht="22.5">
      <c r="A18" s="1" t="s">
        <v>36</v>
      </c>
      <c r="C18" s="3">
        <v>75886637</v>
      </c>
      <c r="E18" s="3">
        <v>7247736716938</v>
      </c>
      <c r="G18" s="3">
        <v>7385934765144</v>
      </c>
      <c r="I18" s="3">
        <v>-138198048205</v>
      </c>
      <c r="K18" s="3">
        <v>75886637</v>
      </c>
      <c r="M18" s="3">
        <v>7247736716938</v>
      </c>
      <c r="O18" s="3">
        <v>5488971540640</v>
      </c>
      <c r="Q18" s="3">
        <v>1758765176298</v>
      </c>
    </row>
    <row r="19" spans="1:17" ht="22.5">
      <c r="A19" s="1" t="s">
        <v>16</v>
      </c>
      <c r="C19" s="3">
        <v>1010898688</v>
      </c>
      <c r="E19" s="3">
        <v>2441630087052</v>
      </c>
      <c r="G19" s="3">
        <v>2409450448343</v>
      </c>
      <c r="I19" s="3">
        <v>32179638709</v>
      </c>
      <c r="K19" s="3">
        <v>1010898688</v>
      </c>
      <c r="M19" s="3">
        <v>2441630087052</v>
      </c>
      <c r="O19" s="3">
        <v>2094407886338</v>
      </c>
      <c r="Q19" s="3">
        <v>347222200714</v>
      </c>
    </row>
    <row r="20" spans="1:17" ht="22.5">
      <c r="A20" s="1" t="s">
        <v>23</v>
      </c>
      <c r="C20" s="3">
        <v>141731162</v>
      </c>
      <c r="E20" s="3">
        <v>2051682329600</v>
      </c>
      <c r="G20" s="3">
        <v>2064983167874</v>
      </c>
      <c r="I20" s="3">
        <v>-13300838273</v>
      </c>
      <c r="K20" s="3">
        <v>141731162</v>
      </c>
      <c r="M20" s="3">
        <v>2051682329600</v>
      </c>
      <c r="O20" s="3">
        <v>2060875464909</v>
      </c>
      <c r="Q20" s="3">
        <v>-9193135308</v>
      </c>
    </row>
    <row r="21" spans="1:17" ht="22.5">
      <c r="A21" s="1" t="s">
        <v>26</v>
      </c>
      <c r="C21" s="3">
        <v>50000000</v>
      </c>
      <c r="E21" s="3">
        <v>476364197500</v>
      </c>
      <c r="G21" s="3">
        <v>476357647030</v>
      </c>
      <c r="I21" s="3">
        <v>6550470</v>
      </c>
      <c r="K21" s="3">
        <v>50000000</v>
      </c>
      <c r="M21" s="3">
        <v>476364197500</v>
      </c>
      <c r="O21" s="3">
        <v>476518307303</v>
      </c>
      <c r="Q21" s="3">
        <v>-154109803</v>
      </c>
    </row>
    <row r="22" spans="1:17" ht="22.5">
      <c r="A22" s="1" t="s">
        <v>17</v>
      </c>
      <c r="C22" s="3">
        <v>15399728</v>
      </c>
      <c r="E22" s="3">
        <v>123472898869</v>
      </c>
      <c r="G22" s="3">
        <v>123116000736</v>
      </c>
      <c r="I22" s="3">
        <v>356898133</v>
      </c>
      <c r="K22" s="3">
        <v>15399728</v>
      </c>
      <c r="M22" s="3">
        <v>123472898869</v>
      </c>
      <c r="O22" s="3">
        <v>123360542877</v>
      </c>
      <c r="Q22" s="3">
        <v>112355992</v>
      </c>
    </row>
    <row r="23" spans="1:17" ht="22.5">
      <c r="A23" s="1" t="s">
        <v>27</v>
      </c>
      <c r="C23" s="3">
        <v>110286051</v>
      </c>
      <c r="E23" s="3">
        <v>1629734258929</v>
      </c>
      <c r="G23" s="3">
        <v>1705493112010</v>
      </c>
      <c r="I23" s="3">
        <v>-75758853080</v>
      </c>
      <c r="K23" s="3">
        <v>110286051</v>
      </c>
      <c r="M23" s="3">
        <v>1629734258929</v>
      </c>
      <c r="O23" s="3">
        <v>1478364229388</v>
      </c>
      <c r="Q23" s="3">
        <f>M23-O23</f>
        <v>151370029541</v>
      </c>
    </row>
    <row r="24" spans="1:17" ht="22.5">
      <c r="A24" s="1" t="s">
        <v>21</v>
      </c>
      <c r="C24" s="3">
        <v>500000</v>
      </c>
      <c r="E24" s="3">
        <v>5063556475</v>
      </c>
      <c r="G24" s="3">
        <v>5048495580</v>
      </c>
      <c r="I24" s="3">
        <v>15060895</v>
      </c>
      <c r="K24" s="3">
        <v>500000</v>
      </c>
      <c r="M24" s="3">
        <v>5063556475</v>
      </c>
      <c r="O24" s="3">
        <v>4978424683</v>
      </c>
      <c r="Q24" s="3">
        <v>85131792</v>
      </c>
    </row>
    <row r="25" spans="1:17" ht="22.5">
      <c r="A25" s="1" t="s">
        <v>32</v>
      </c>
      <c r="C25" s="3">
        <v>12122125</v>
      </c>
      <c r="E25" s="3">
        <v>379107337250</v>
      </c>
      <c r="G25" s="3">
        <v>380015178586</v>
      </c>
      <c r="I25" s="3">
        <v>-907841336</v>
      </c>
      <c r="K25" s="3">
        <v>12122125</v>
      </c>
      <c r="M25" s="3">
        <v>379107337250</v>
      </c>
      <c r="O25" s="3">
        <v>382558240112</v>
      </c>
      <c r="Q25" s="3">
        <v>-3450902862</v>
      </c>
    </row>
    <row r="26" spans="1:17" ht="22.5">
      <c r="A26" s="1" t="s">
        <v>25</v>
      </c>
      <c r="C26" s="3">
        <v>83685349</v>
      </c>
      <c r="E26" s="3">
        <v>914420180523</v>
      </c>
      <c r="G26" s="3">
        <v>916847052525</v>
      </c>
      <c r="I26" s="3">
        <v>-2426872001</v>
      </c>
      <c r="K26" s="3">
        <v>83685349</v>
      </c>
      <c r="M26" s="3">
        <v>914420180523</v>
      </c>
      <c r="O26" s="3">
        <v>919667964569</v>
      </c>
      <c r="Q26" s="3">
        <v>-5247784045</v>
      </c>
    </row>
    <row r="27" spans="1:17" ht="22.5">
      <c r="A27" s="1" t="s">
        <v>39</v>
      </c>
      <c r="C27" s="3">
        <v>31836093</v>
      </c>
      <c r="E27" s="3">
        <v>260324555105</v>
      </c>
      <c r="G27" s="3">
        <v>262802288372</v>
      </c>
      <c r="I27" s="3">
        <v>-2477733266</v>
      </c>
      <c r="K27" s="3">
        <v>31836093</v>
      </c>
      <c r="M27" s="3">
        <v>260324555105</v>
      </c>
      <c r="O27" s="3">
        <v>255924190029</v>
      </c>
      <c r="Q27" s="3">
        <v>4400365076</v>
      </c>
    </row>
    <row r="28" spans="1:17" ht="22.5">
      <c r="A28" s="1" t="s">
        <v>28</v>
      </c>
      <c r="C28" s="3">
        <v>90232226</v>
      </c>
      <c r="E28" s="3">
        <v>3680154980946</v>
      </c>
      <c r="G28" s="3">
        <v>3703369238448</v>
      </c>
      <c r="I28" s="3">
        <v>-23214257501</v>
      </c>
      <c r="K28" s="3">
        <v>90232226</v>
      </c>
      <c r="M28" s="3">
        <v>3680154980946</v>
      </c>
      <c r="O28" s="3">
        <v>3734508137815</v>
      </c>
      <c r="Q28" s="3">
        <v>-54353156868</v>
      </c>
    </row>
    <row r="29" spans="1:17" ht="22.5">
      <c r="A29" s="1" t="s">
        <v>152</v>
      </c>
      <c r="C29" s="3">
        <v>3815547</v>
      </c>
      <c r="E29" s="3">
        <v>3721239353814</v>
      </c>
      <c r="G29" s="3">
        <v>3695239591795</v>
      </c>
      <c r="I29" s="3">
        <v>25999762019</v>
      </c>
      <c r="K29" s="3">
        <v>3815547</v>
      </c>
      <c r="M29" s="3">
        <v>3721239353814</v>
      </c>
      <c r="O29" s="3">
        <v>3585501253506</v>
      </c>
      <c r="Q29" s="3">
        <v>135738100308</v>
      </c>
    </row>
    <row r="30" spans="1:17" ht="22.5">
      <c r="A30" s="1" t="s">
        <v>175</v>
      </c>
      <c r="C30" s="3">
        <v>3000000</v>
      </c>
      <c r="E30" s="3">
        <v>2848171606173</v>
      </c>
      <c r="G30" s="3">
        <v>2817723753873</v>
      </c>
      <c r="I30" s="3">
        <v>30447852300</v>
      </c>
      <c r="K30" s="3">
        <v>3000000</v>
      </c>
      <c r="M30" s="3">
        <v>2848171606173</v>
      </c>
      <c r="O30" s="3">
        <v>2921391662686</v>
      </c>
      <c r="Q30" s="3">
        <v>-73220056512</v>
      </c>
    </row>
    <row r="31" spans="1:17" ht="22.5">
      <c r="A31" s="1" t="s">
        <v>217</v>
      </c>
      <c r="C31" s="3">
        <v>1016165</v>
      </c>
      <c r="E31" s="3">
        <v>907073406041</v>
      </c>
      <c r="G31" s="3">
        <v>941546067336</v>
      </c>
      <c r="I31" s="3">
        <v>-34472661294</v>
      </c>
      <c r="K31" s="3">
        <v>1016165</v>
      </c>
      <c r="M31" s="3">
        <v>907073406041</v>
      </c>
      <c r="O31" s="3">
        <v>946704798535</v>
      </c>
      <c r="Q31" s="3">
        <v>-39631392493</v>
      </c>
    </row>
    <row r="32" spans="1:17" ht="22.5">
      <c r="A32" s="1" t="s">
        <v>159</v>
      </c>
      <c r="C32" s="3">
        <v>2000000</v>
      </c>
      <c r="E32" s="3">
        <v>1951679522287</v>
      </c>
      <c r="G32" s="3">
        <v>1942504477434</v>
      </c>
      <c r="I32" s="3">
        <v>9175044853</v>
      </c>
      <c r="K32" s="3">
        <v>2000000</v>
      </c>
      <c r="M32" s="3">
        <v>1951679522287</v>
      </c>
      <c r="O32" s="3">
        <v>1880054978646</v>
      </c>
      <c r="Q32" s="3">
        <v>71624543641</v>
      </c>
    </row>
    <row r="33" spans="1:17" ht="22.5">
      <c r="A33" s="1" t="s">
        <v>155</v>
      </c>
      <c r="C33" s="3">
        <v>5200000</v>
      </c>
      <c r="E33" s="3">
        <v>5096524819450</v>
      </c>
      <c r="G33" s="3">
        <v>5076883812448</v>
      </c>
      <c r="I33" s="3">
        <v>19641007002</v>
      </c>
      <c r="K33" s="3">
        <v>5200000</v>
      </c>
      <c r="M33" s="3">
        <v>5096524819450</v>
      </c>
      <c r="O33" s="3">
        <v>4943079146170</v>
      </c>
      <c r="Q33" s="3">
        <v>153445673280</v>
      </c>
    </row>
    <row r="34" spans="1:17" ht="22.5">
      <c r="A34" s="1" t="s">
        <v>81</v>
      </c>
      <c r="C34" s="3">
        <v>5000000</v>
      </c>
      <c r="E34" s="3">
        <v>4811249109872</v>
      </c>
      <c r="G34" s="3">
        <v>4776661705686</v>
      </c>
      <c r="I34" s="3">
        <v>34587404186</v>
      </c>
      <c r="K34" s="3">
        <v>5000000</v>
      </c>
      <c r="M34" s="3">
        <v>4811249109872</v>
      </c>
      <c r="O34" s="3">
        <v>4645321975297</v>
      </c>
      <c r="Q34" s="3">
        <v>165927134575</v>
      </c>
    </row>
    <row r="35" spans="1:17" ht="22.5">
      <c r="A35" s="1" t="s">
        <v>220</v>
      </c>
      <c r="C35" s="3">
        <v>125000</v>
      </c>
      <c r="E35" s="3">
        <v>112596386720</v>
      </c>
      <c r="G35" s="3">
        <v>114483188604</v>
      </c>
      <c r="I35" s="3">
        <v>-1886801883</v>
      </c>
      <c r="K35" s="3">
        <v>125000</v>
      </c>
      <c r="M35" s="3">
        <v>112596386720</v>
      </c>
      <c r="O35" s="3">
        <v>108892030270</v>
      </c>
      <c r="Q35" s="3">
        <v>3704356450</v>
      </c>
    </row>
    <row r="36" spans="1:17" ht="22.5">
      <c r="A36" s="1" t="s">
        <v>223</v>
      </c>
      <c r="C36" s="3">
        <v>170000</v>
      </c>
      <c r="E36" s="3">
        <v>152641674905</v>
      </c>
      <c r="G36" s="3">
        <v>154034940914</v>
      </c>
      <c r="I36" s="3">
        <v>-1393266008</v>
      </c>
      <c r="K36" s="3">
        <v>170000</v>
      </c>
      <c r="M36" s="3">
        <v>152641674905</v>
      </c>
      <c r="O36" s="3">
        <v>144060407442</v>
      </c>
      <c r="Q36" s="3">
        <v>8581267463</v>
      </c>
    </row>
    <row r="37" spans="1:17" ht="22.5">
      <c r="A37" s="1" t="s">
        <v>142</v>
      </c>
      <c r="C37" s="3">
        <v>7301000</v>
      </c>
      <c r="E37" s="3">
        <v>6760226866833</v>
      </c>
      <c r="G37" s="3">
        <v>6696954666333</v>
      </c>
      <c r="I37" s="3">
        <v>63272200500</v>
      </c>
      <c r="K37" s="3">
        <v>7301000</v>
      </c>
      <c r="M37" s="3">
        <v>6760226866833</v>
      </c>
      <c r="O37" s="3">
        <v>6664879286316</v>
      </c>
      <c r="Q37" s="3">
        <v>95347580517</v>
      </c>
    </row>
    <row r="38" spans="1:17" ht="22.5">
      <c r="A38" s="1" t="s">
        <v>78</v>
      </c>
      <c r="C38" s="3">
        <v>8330000</v>
      </c>
      <c r="E38" s="3">
        <v>7927382339777</v>
      </c>
      <c r="G38" s="3">
        <v>7877297435897</v>
      </c>
      <c r="I38" s="3">
        <v>50084903880</v>
      </c>
      <c r="K38" s="3">
        <v>8330000</v>
      </c>
      <c r="M38" s="3">
        <v>7927382339777</v>
      </c>
      <c r="O38" s="3">
        <v>7719599687875</v>
      </c>
      <c r="Q38" s="3">
        <v>207782651902</v>
      </c>
    </row>
    <row r="39" spans="1:17" ht="22.5">
      <c r="A39" s="1" t="s">
        <v>185</v>
      </c>
      <c r="C39" s="3">
        <v>9993800</v>
      </c>
      <c r="E39" s="3">
        <v>9409078133355</v>
      </c>
      <c r="G39" s="3">
        <v>9345620086372</v>
      </c>
      <c r="I39" s="3">
        <v>63458046983</v>
      </c>
      <c r="K39" s="3">
        <v>9993800</v>
      </c>
      <c r="M39" s="3">
        <v>9409078133355</v>
      </c>
      <c r="O39" s="3">
        <v>9144397902024</v>
      </c>
      <c r="Q39" s="3">
        <v>264680231331</v>
      </c>
    </row>
    <row r="40" spans="1:17" ht="22.5">
      <c r="A40" s="1" t="s">
        <v>182</v>
      </c>
      <c r="C40" s="3">
        <v>4355295</v>
      </c>
      <c r="E40" s="3">
        <v>4100473388381</v>
      </c>
      <c r="G40" s="3">
        <v>4072818390810</v>
      </c>
      <c r="I40" s="3">
        <v>27654997571</v>
      </c>
      <c r="K40" s="3">
        <v>4355295</v>
      </c>
      <c r="M40" s="3">
        <v>4100473388381</v>
      </c>
      <c r="O40" s="3">
        <v>3988384523957</v>
      </c>
      <c r="Q40" s="3">
        <v>112088864424</v>
      </c>
    </row>
    <row r="41" spans="1:17" ht="22.5">
      <c r="A41" s="1" t="s">
        <v>75</v>
      </c>
      <c r="C41" s="3">
        <v>3205000</v>
      </c>
      <c r="E41" s="3">
        <v>2884863021886</v>
      </c>
      <c r="G41" s="3">
        <v>2855425644383</v>
      </c>
      <c r="I41" s="3">
        <v>29437377503</v>
      </c>
      <c r="K41" s="3">
        <v>3205000</v>
      </c>
      <c r="M41" s="3">
        <v>2884863021886</v>
      </c>
      <c r="O41" s="3">
        <v>2880050341023</v>
      </c>
      <c r="Q41" s="3">
        <v>4812680863</v>
      </c>
    </row>
    <row r="42" spans="1:17" ht="22.5">
      <c r="A42" s="1" t="s">
        <v>112</v>
      </c>
      <c r="C42" s="3">
        <v>164314</v>
      </c>
      <c r="E42" s="3">
        <v>157828982869</v>
      </c>
      <c r="G42" s="3">
        <v>153377889096</v>
      </c>
      <c r="I42" s="3">
        <v>4451093773</v>
      </c>
      <c r="K42" s="3">
        <v>164314</v>
      </c>
      <c r="M42" s="3">
        <v>157828982869</v>
      </c>
      <c r="O42" s="3">
        <v>136728596661</v>
      </c>
      <c r="Q42" s="3">
        <v>21100386208</v>
      </c>
    </row>
    <row r="43" spans="1:17" ht="22.5">
      <c r="A43" s="1" t="s">
        <v>121</v>
      </c>
      <c r="C43" s="3">
        <v>391867</v>
      </c>
      <c r="E43" s="3">
        <v>360370440324</v>
      </c>
      <c r="G43" s="3">
        <v>345464397275</v>
      </c>
      <c r="I43" s="3">
        <v>14906043049</v>
      </c>
      <c r="K43" s="3">
        <v>391867</v>
      </c>
      <c r="M43" s="3">
        <v>360370440324</v>
      </c>
      <c r="O43" s="3">
        <v>323204026866</v>
      </c>
      <c r="Q43" s="3">
        <v>37166413458</v>
      </c>
    </row>
    <row r="44" spans="1:17" ht="22.5">
      <c r="A44" s="1" t="s">
        <v>105</v>
      </c>
      <c r="C44" s="3">
        <v>7229085</v>
      </c>
      <c r="E44" s="3">
        <v>6228410566587</v>
      </c>
      <c r="G44" s="3">
        <v>5922632120461</v>
      </c>
      <c r="I44" s="3">
        <v>305778446126</v>
      </c>
      <c r="K44" s="3">
        <v>7229085</v>
      </c>
      <c r="M44" s="3">
        <v>6228410566587</v>
      </c>
      <c r="O44" s="3">
        <v>5229243347306</v>
      </c>
      <c r="Q44" s="3">
        <v>999167219281</v>
      </c>
    </row>
    <row r="45" spans="1:17" ht="22.5">
      <c r="A45" s="1" t="s">
        <v>118</v>
      </c>
      <c r="C45" s="3">
        <v>1395648</v>
      </c>
      <c r="E45" s="3">
        <v>1307196999833</v>
      </c>
      <c r="G45" s="3">
        <v>1263026452308</v>
      </c>
      <c r="I45" s="3">
        <v>44170547525</v>
      </c>
      <c r="K45" s="3">
        <v>1395648</v>
      </c>
      <c r="M45" s="3">
        <v>1307196999833</v>
      </c>
      <c r="O45" s="3">
        <v>1136880082409</v>
      </c>
      <c r="Q45" s="3">
        <v>170316917424</v>
      </c>
    </row>
    <row r="46" spans="1:17" ht="22.5">
      <c r="A46" s="1" t="s">
        <v>99</v>
      </c>
      <c r="C46" s="3">
        <v>4482563</v>
      </c>
      <c r="E46" s="3">
        <v>4029354214063</v>
      </c>
      <c r="G46" s="3">
        <v>3877983927379</v>
      </c>
      <c r="I46" s="3">
        <v>151370286684</v>
      </c>
      <c r="K46" s="3">
        <v>4482563</v>
      </c>
      <c r="M46" s="3">
        <v>4029354214063</v>
      </c>
      <c r="O46" s="3">
        <v>3403736441965</v>
      </c>
      <c r="Q46" s="3">
        <v>625617772098</v>
      </c>
    </row>
    <row r="47" spans="1:17" ht="22.5">
      <c r="A47" s="1" t="s">
        <v>145</v>
      </c>
      <c r="C47" s="3">
        <v>4829086</v>
      </c>
      <c r="E47" s="3">
        <v>4383509718344</v>
      </c>
      <c r="G47" s="3">
        <v>4354713146346</v>
      </c>
      <c r="I47" s="3">
        <v>28796571998</v>
      </c>
      <c r="K47" s="3">
        <v>4829086</v>
      </c>
      <c r="M47" s="3">
        <v>4383509718344</v>
      </c>
      <c r="O47" s="3">
        <v>4294634441648</v>
      </c>
      <c r="Q47" s="3">
        <v>88875276696</v>
      </c>
    </row>
    <row r="48" spans="1:17" ht="22.5">
      <c r="A48" s="1" t="s">
        <v>131</v>
      </c>
      <c r="C48" s="3">
        <v>2173372</v>
      </c>
      <c r="E48" s="3">
        <v>1911667398657</v>
      </c>
      <c r="G48" s="3">
        <v>1855379245108</v>
      </c>
      <c r="I48" s="3">
        <v>56288153549</v>
      </c>
      <c r="K48" s="3">
        <v>2173372</v>
      </c>
      <c r="M48" s="3">
        <v>1911667398657</v>
      </c>
      <c r="O48" s="3">
        <v>1692380943695</v>
      </c>
      <c r="Q48" s="3">
        <v>219286454962</v>
      </c>
    </row>
    <row r="49" spans="1:17" ht="22.5">
      <c r="A49" s="1" t="s">
        <v>84</v>
      </c>
      <c r="C49" s="3">
        <v>5138981</v>
      </c>
      <c r="E49" s="3">
        <v>4367913196994</v>
      </c>
      <c r="G49" s="3">
        <v>4159021714203</v>
      </c>
      <c r="I49" s="3">
        <v>208891482791</v>
      </c>
      <c r="K49" s="3">
        <v>5138981</v>
      </c>
      <c r="M49" s="3">
        <v>4367913196994</v>
      </c>
      <c r="O49" s="3">
        <v>3757202862170</v>
      </c>
      <c r="Q49" s="3">
        <v>610710334824</v>
      </c>
    </row>
    <row r="50" spans="1:17" ht="22.5">
      <c r="A50" s="1" t="s">
        <v>96</v>
      </c>
      <c r="C50" s="3">
        <v>2850823</v>
      </c>
      <c r="E50" s="3">
        <v>2450443984185</v>
      </c>
      <c r="G50" s="3">
        <v>2326409481979</v>
      </c>
      <c r="I50" s="3">
        <v>124034502206</v>
      </c>
      <c r="K50" s="3">
        <v>2850823</v>
      </c>
      <c r="M50" s="3">
        <v>2450443984185</v>
      </c>
      <c r="O50" s="3">
        <v>2153319820238</v>
      </c>
      <c r="Q50" s="3">
        <v>297124163947</v>
      </c>
    </row>
    <row r="51" spans="1:17" ht="22.5">
      <c r="A51" s="1" t="s">
        <v>126</v>
      </c>
      <c r="C51" s="3">
        <v>2286967</v>
      </c>
      <c r="E51" s="3">
        <v>2074816147848</v>
      </c>
      <c r="G51" s="3">
        <v>1942200070590</v>
      </c>
      <c r="I51" s="3">
        <v>132616077258</v>
      </c>
      <c r="K51" s="3">
        <v>2286967</v>
      </c>
      <c r="M51" s="3">
        <v>2074816147848</v>
      </c>
      <c r="O51" s="3">
        <v>1721906658407</v>
      </c>
      <c r="Q51" s="3">
        <v>352909489441</v>
      </c>
    </row>
    <row r="52" spans="1:17" ht="22.5">
      <c r="A52" s="1" t="s">
        <v>160</v>
      </c>
      <c r="C52" s="3">
        <v>4560500</v>
      </c>
      <c r="E52" s="3">
        <v>4075196593947</v>
      </c>
      <c r="G52" s="3">
        <v>4049833576663</v>
      </c>
      <c r="I52" s="3">
        <v>25363017284</v>
      </c>
      <c r="K52" s="3">
        <v>4560500</v>
      </c>
      <c r="M52" s="3">
        <v>4075196593947</v>
      </c>
      <c r="O52" s="3">
        <v>4034867565487</v>
      </c>
      <c r="Q52" s="3">
        <v>40329028460</v>
      </c>
    </row>
    <row r="53" spans="1:17" ht="22.5">
      <c r="A53" s="1" t="s">
        <v>229</v>
      </c>
      <c r="C53" s="3">
        <v>5965226</v>
      </c>
      <c r="E53" s="3">
        <v>5425105609493</v>
      </c>
      <c r="G53" s="3">
        <v>5634277638162</v>
      </c>
      <c r="I53" s="3">
        <v>-209172028668</v>
      </c>
      <c r="K53" s="3">
        <v>5965226</v>
      </c>
      <c r="M53" s="3">
        <v>5425105609493</v>
      </c>
      <c r="O53" s="3">
        <v>5299951565935</v>
      </c>
      <c r="Q53" s="3">
        <v>125154043558</v>
      </c>
    </row>
    <row r="54" spans="1:17" ht="22.5">
      <c r="A54" s="1" t="s">
        <v>235</v>
      </c>
      <c r="C54" s="3">
        <v>8289315</v>
      </c>
      <c r="E54" s="3">
        <v>7938517505097</v>
      </c>
      <c r="G54" s="3">
        <v>7878059249659</v>
      </c>
      <c r="I54" s="3">
        <v>60458255438</v>
      </c>
      <c r="K54" s="3">
        <v>8289315</v>
      </c>
      <c r="M54" s="3">
        <v>7938517505097</v>
      </c>
      <c r="O54" s="3">
        <v>7665431287975</v>
      </c>
      <c r="Q54" s="3">
        <v>273086217122</v>
      </c>
    </row>
    <row r="55" spans="1:17" ht="22.5">
      <c r="A55" s="1" t="s">
        <v>177</v>
      </c>
      <c r="C55" s="3">
        <v>2500000</v>
      </c>
      <c r="E55" s="3">
        <v>2295911030000</v>
      </c>
      <c r="G55" s="3">
        <v>2284286480468</v>
      </c>
      <c r="I55" s="3">
        <v>11624549532</v>
      </c>
      <c r="K55" s="3">
        <v>2500000</v>
      </c>
      <c r="M55" s="3">
        <v>2295911030000</v>
      </c>
      <c r="O55" s="3">
        <v>2441241446534</v>
      </c>
      <c r="Q55" s="3">
        <v>-145330416534</v>
      </c>
    </row>
    <row r="56" spans="1:17" ht="22.5">
      <c r="A56" s="1" t="s">
        <v>139</v>
      </c>
      <c r="C56" s="3">
        <v>1994901</v>
      </c>
      <c r="E56" s="3">
        <v>2030945965102</v>
      </c>
      <c r="G56" s="3">
        <v>2028959120699</v>
      </c>
      <c r="I56" s="3">
        <v>1986844403</v>
      </c>
      <c r="K56" s="3">
        <v>1994901</v>
      </c>
      <c r="M56" s="3">
        <v>2030945965102</v>
      </c>
      <c r="O56" s="3">
        <v>2015833180769</v>
      </c>
      <c r="Q56" s="3">
        <v>15112784333</v>
      </c>
    </row>
    <row r="57" spans="1:17" ht="22.5">
      <c r="A57" s="1" t="s">
        <v>195</v>
      </c>
      <c r="C57" s="3">
        <v>5811176</v>
      </c>
      <c r="E57" s="3">
        <v>5399578558236</v>
      </c>
      <c r="G57" s="3">
        <v>5763741963269</v>
      </c>
      <c r="I57" s="3">
        <v>-364163405032</v>
      </c>
      <c r="K57" s="3">
        <v>5811176</v>
      </c>
      <c r="M57" s="3">
        <v>5399578558236</v>
      </c>
      <c r="O57" s="3">
        <v>5073794368807</v>
      </c>
      <c r="Q57" s="3">
        <v>325784189429</v>
      </c>
    </row>
    <row r="58" spans="1:17" ht="22.5">
      <c r="A58" s="1" t="s">
        <v>87</v>
      </c>
      <c r="C58" s="3">
        <v>2717870</v>
      </c>
      <c r="E58" s="3">
        <v>2090042573811</v>
      </c>
      <c r="G58" s="3">
        <v>1953311832633</v>
      </c>
      <c r="I58" s="3">
        <v>136730741178</v>
      </c>
      <c r="K58" s="3">
        <v>2717870</v>
      </c>
      <c r="M58" s="3">
        <v>2090042573811</v>
      </c>
      <c r="O58" s="3">
        <v>1895932303155</v>
      </c>
      <c r="Q58" s="3">
        <v>194110270656</v>
      </c>
    </row>
    <row r="59" spans="1:17" ht="22.5">
      <c r="A59" s="1" t="s">
        <v>198</v>
      </c>
      <c r="C59" s="3">
        <v>195100</v>
      </c>
      <c r="E59" s="3">
        <v>174021675998</v>
      </c>
      <c r="G59" s="3">
        <v>176775210695</v>
      </c>
      <c r="I59" s="3">
        <v>-2753534696</v>
      </c>
      <c r="K59" s="3">
        <v>195100</v>
      </c>
      <c r="M59" s="3">
        <v>174021675998</v>
      </c>
      <c r="O59" s="3">
        <v>172076799465</v>
      </c>
      <c r="Q59" s="3">
        <v>1944876533</v>
      </c>
    </row>
    <row r="60" spans="1:17" ht="22.5">
      <c r="A60" s="1" t="s">
        <v>90</v>
      </c>
      <c r="C60" s="3">
        <v>2394041</v>
      </c>
      <c r="E60" s="3">
        <v>1768816529373</v>
      </c>
      <c r="G60" s="3">
        <v>1634563912583</v>
      </c>
      <c r="I60" s="3">
        <v>134252616790</v>
      </c>
      <c r="K60" s="3">
        <v>2394041</v>
      </c>
      <c r="M60" s="3">
        <v>1768816529373</v>
      </c>
      <c r="O60" s="3">
        <v>1601692490067</v>
      </c>
      <c r="Q60" s="3">
        <v>167124039306</v>
      </c>
    </row>
    <row r="61" spans="1:17" ht="22.5">
      <c r="A61" s="1" t="s">
        <v>180</v>
      </c>
      <c r="C61" s="3">
        <v>2549000</v>
      </c>
      <c r="E61" s="3">
        <v>2198567781920</v>
      </c>
      <c r="G61" s="3">
        <v>2184898524228</v>
      </c>
      <c r="I61" s="3">
        <v>13669257692</v>
      </c>
      <c r="K61" s="3">
        <v>2549000</v>
      </c>
      <c r="M61" s="3">
        <v>2198567781920</v>
      </c>
      <c r="O61" s="3">
        <v>2185470774813</v>
      </c>
      <c r="Q61" s="3">
        <v>13097007107</v>
      </c>
    </row>
    <row r="62" spans="1:17" ht="22.5">
      <c r="A62" s="1" t="s">
        <v>204</v>
      </c>
      <c r="C62" s="3">
        <v>2778000</v>
      </c>
      <c r="E62" s="3">
        <v>2378148087190</v>
      </c>
      <c r="G62" s="3">
        <v>2370342209680</v>
      </c>
      <c r="I62" s="3">
        <v>7805877510</v>
      </c>
      <c r="K62" s="3">
        <v>2778000</v>
      </c>
      <c r="M62" s="3">
        <v>2378148087190</v>
      </c>
      <c r="O62" s="3">
        <v>2473958479309</v>
      </c>
      <c r="Q62" s="3">
        <v>-95810392118</v>
      </c>
    </row>
    <row r="63" spans="1:17" ht="22.5">
      <c r="A63" s="1" t="s">
        <v>201</v>
      </c>
      <c r="C63" s="3">
        <v>5195000</v>
      </c>
      <c r="E63" s="3">
        <v>4512988689861</v>
      </c>
      <c r="G63" s="3">
        <v>4712525427549</v>
      </c>
      <c r="I63" s="3">
        <v>-199536737687</v>
      </c>
      <c r="K63" s="3">
        <v>5195000</v>
      </c>
      <c r="M63" s="3">
        <v>4512988689861</v>
      </c>
      <c r="O63" s="3">
        <v>4733981660124</v>
      </c>
      <c r="Q63" s="3">
        <v>-220992970262</v>
      </c>
    </row>
    <row r="64" spans="1:17" ht="22.5">
      <c r="A64" s="1" t="s">
        <v>163</v>
      </c>
      <c r="C64" s="3">
        <v>2600000</v>
      </c>
      <c r="E64" s="3">
        <v>2362060466610</v>
      </c>
      <c r="G64" s="3">
        <v>2349736105437</v>
      </c>
      <c r="I64" s="3">
        <v>12324361173</v>
      </c>
      <c r="K64" s="3">
        <v>2600000</v>
      </c>
      <c r="M64" s="3">
        <v>2362060466610</v>
      </c>
      <c r="O64" s="3">
        <v>2418006425133</v>
      </c>
      <c r="Q64" s="3">
        <v>-55945958523</v>
      </c>
    </row>
    <row r="65" spans="1:17" ht="22.5">
      <c r="A65" s="1" t="s">
        <v>123</v>
      </c>
      <c r="C65" s="3">
        <v>9321203</v>
      </c>
      <c r="E65" s="3">
        <v>8451020846291</v>
      </c>
      <c r="G65" s="3">
        <v>8085364222345</v>
      </c>
      <c r="I65" s="3">
        <v>365656623946</v>
      </c>
      <c r="K65" s="3">
        <v>9321203</v>
      </c>
      <c r="M65" s="3">
        <v>8451020846291</v>
      </c>
      <c r="O65" s="3">
        <v>7415341194551</v>
      </c>
      <c r="Q65" s="3">
        <v>1035679651740</v>
      </c>
    </row>
    <row r="66" spans="1:17" ht="22.5">
      <c r="A66" s="1" t="s">
        <v>119</v>
      </c>
      <c r="C66" s="3">
        <v>6494223</v>
      </c>
      <c r="E66" s="3">
        <v>4295826986983</v>
      </c>
      <c r="G66" s="3">
        <v>3912488558227</v>
      </c>
      <c r="I66" s="3">
        <v>383338428756</v>
      </c>
      <c r="K66" s="3">
        <v>6494223</v>
      </c>
      <c r="M66" s="3">
        <v>4295826986983</v>
      </c>
      <c r="O66" s="3">
        <v>3936983341000</v>
      </c>
      <c r="Q66" s="3">
        <v>358843645983</v>
      </c>
    </row>
    <row r="67" spans="1:17" ht="22.5">
      <c r="A67" s="1" t="s">
        <v>115</v>
      </c>
      <c r="C67" s="3">
        <v>7160355</v>
      </c>
      <c r="E67" s="3">
        <v>4865845492080</v>
      </c>
      <c r="G67" s="3">
        <v>4439176471695</v>
      </c>
      <c r="I67" s="3">
        <v>426669020385</v>
      </c>
      <c r="K67" s="3">
        <v>7160355</v>
      </c>
      <c r="M67" s="3">
        <v>4865845492080</v>
      </c>
      <c r="O67" s="3">
        <v>4389168080993</v>
      </c>
      <c r="Q67" s="3">
        <v>476677411087</v>
      </c>
    </row>
    <row r="68" spans="1:17" ht="22.5">
      <c r="A68" s="1" t="s">
        <v>129</v>
      </c>
      <c r="C68" s="3">
        <v>2005595</v>
      </c>
      <c r="E68" s="3">
        <v>1421871643438</v>
      </c>
      <c r="G68" s="3">
        <v>1309442344542</v>
      </c>
      <c r="I68" s="3">
        <v>112429298896</v>
      </c>
      <c r="K68" s="3">
        <v>2005595</v>
      </c>
      <c r="M68" s="3">
        <v>1421871643438</v>
      </c>
      <c r="O68" s="3">
        <v>1289667985297</v>
      </c>
      <c r="Q68" s="3">
        <v>132203658141</v>
      </c>
    </row>
    <row r="69" spans="1:17" ht="22.5">
      <c r="A69" s="1" t="s">
        <v>169</v>
      </c>
      <c r="C69" s="3">
        <v>5999969</v>
      </c>
      <c r="E69" s="3">
        <v>5780482998063</v>
      </c>
      <c r="G69" s="3">
        <v>5819812167189</v>
      </c>
      <c r="I69" s="3">
        <v>-39329169125</v>
      </c>
      <c r="K69" s="3">
        <v>5999969</v>
      </c>
      <c r="M69" s="3">
        <v>5780482998063</v>
      </c>
      <c r="O69" s="3">
        <v>5513581306928</v>
      </c>
      <c r="Q69" s="3">
        <v>266901691135</v>
      </c>
    </row>
    <row r="70" spans="1:17" ht="22.5">
      <c r="A70" s="1" t="s">
        <v>137</v>
      </c>
      <c r="C70" s="3">
        <v>8230600</v>
      </c>
      <c r="E70" s="3">
        <v>5724901205481</v>
      </c>
      <c r="G70" s="3">
        <v>5163102220035</v>
      </c>
      <c r="I70" s="3">
        <v>561798985446</v>
      </c>
      <c r="K70" s="3">
        <v>8230600</v>
      </c>
      <c r="M70" s="3">
        <v>5724901205481</v>
      </c>
      <c r="O70" s="3">
        <v>5155912297597</v>
      </c>
      <c r="Q70" s="3">
        <v>568988907884</v>
      </c>
    </row>
    <row r="71" spans="1:17" ht="22.5">
      <c r="A71" s="1" t="s">
        <v>134</v>
      </c>
      <c r="C71" s="3">
        <v>408600</v>
      </c>
      <c r="E71" s="3">
        <v>282793359332</v>
      </c>
      <c r="G71" s="3">
        <v>266932121979</v>
      </c>
      <c r="I71" s="3">
        <v>15861237353</v>
      </c>
      <c r="K71" s="3">
        <v>408600</v>
      </c>
      <c r="M71" s="3">
        <v>282793359332</v>
      </c>
      <c r="O71" s="3">
        <v>260796845597</v>
      </c>
      <c r="Q71" s="3">
        <v>21996513735</v>
      </c>
    </row>
    <row r="72" spans="1:17" ht="22.5">
      <c r="A72" s="1" t="s">
        <v>209</v>
      </c>
      <c r="C72" s="3">
        <v>14033529</v>
      </c>
      <c r="E72" s="3">
        <v>12145899515880</v>
      </c>
      <c r="G72" s="3">
        <v>12284194585033</v>
      </c>
      <c r="I72" s="3">
        <v>-138295069152</v>
      </c>
      <c r="K72" s="3">
        <v>14033529</v>
      </c>
      <c r="M72" s="3">
        <v>12145899515880</v>
      </c>
      <c r="O72" s="3">
        <v>12675139004060</v>
      </c>
      <c r="Q72" s="3">
        <v>-529239488179</v>
      </c>
    </row>
    <row r="73" spans="1:17" ht="22.5">
      <c r="A73" s="1" t="s">
        <v>206</v>
      </c>
      <c r="C73" s="3">
        <v>25041875</v>
      </c>
      <c r="E73" s="3">
        <v>22157730176226</v>
      </c>
      <c r="G73" s="3">
        <v>22847941831448</v>
      </c>
      <c r="I73" s="3">
        <v>-690211655221</v>
      </c>
      <c r="K73" s="3">
        <v>25041875</v>
      </c>
      <c r="M73" s="3">
        <v>22157730176226</v>
      </c>
      <c r="O73" s="3">
        <v>23758454991465</v>
      </c>
      <c r="Q73" s="3">
        <v>-1600724815238</v>
      </c>
    </row>
    <row r="74" spans="1:17" ht="22.5">
      <c r="A74" s="1" t="s">
        <v>189</v>
      </c>
      <c r="C74" s="3">
        <v>1480000</v>
      </c>
      <c r="E74" s="3">
        <v>1376660143140</v>
      </c>
      <c r="G74" s="3">
        <v>1374531443950</v>
      </c>
      <c r="I74" s="3">
        <v>2128699190</v>
      </c>
      <c r="K74" s="3">
        <v>1480000</v>
      </c>
      <c r="M74" s="3">
        <v>1376660143140</v>
      </c>
      <c r="O74" s="3">
        <v>1365173684062</v>
      </c>
      <c r="Q74" s="3">
        <v>11486459078</v>
      </c>
    </row>
    <row r="75" spans="1:17" ht="22.5">
      <c r="A75" s="1" t="s">
        <v>211</v>
      </c>
      <c r="C75" s="3">
        <v>9913595</v>
      </c>
      <c r="E75" s="3">
        <v>8660155321765</v>
      </c>
      <c r="G75" s="3">
        <v>9179226803782</v>
      </c>
      <c r="I75" s="3">
        <v>-519071482016</v>
      </c>
      <c r="K75" s="3">
        <v>9913595</v>
      </c>
      <c r="M75" s="3">
        <v>8660155321765</v>
      </c>
      <c r="O75" s="3">
        <v>9300946446664</v>
      </c>
      <c r="Q75" s="3">
        <v>-640791124898</v>
      </c>
    </row>
    <row r="76" spans="1:17" ht="22.5">
      <c r="A76" s="1" t="s">
        <v>232</v>
      </c>
      <c r="C76" s="3">
        <v>2450000</v>
      </c>
      <c r="E76" s="3">
        <v>2328588608879</v>
      </c>
      <c r="G76" s="3">
        <v>2325389032868</v>
      </c>
      <c r="I76" s="3">
        <v>3199576011</v>
      </c>
      <c r="K76" s="3">
        <v>2450000</v>
      </c>
      <c r="M76" s="3">
        <v>2328588608879</v>
      </c>
      <c r="O76" s="3">
        <v>2305605654318</v>
      </c>
      <c r="Q76" s="3">
        <v>22982954561</v>
      </c>
    </row>
    <row r="77" spans="1:17" ht="22.5">
      <c r="A77" s="1" t="s">
        <v>149</v>
      </c>
      <c r="C77" s="3">
        <v>4061300</v>
      </c>
      <c r="E77" s="3">
        <v>3606119900918</v>
      </c>
      <c r="G77" s="3">
        <v>3588418536424</v>
      </c>
      <c r="I77" s="3">
        <v>17701364494</v>
      </c>
      <c r="K77" s="3">
        <v>4061300</v>
      </c>
      <c r="M77" s="3">
        <v>3606119900918</v>
      </c>
      <c r="O77" s="3">
        <v>3490284502535</v>
      </c>
      <c r="Q77" s="3">
        <v>115835398383</v>
      </c>
    </row>
    <row r="78" spans="1:17" ht="22.5">
      <c r="A78" s="1" t="s">
        <v>166</v>
      </c>
      <c r="C78" s="3">
        <v>1049399</v>
      </c>
      <c r="E78" s="3">
        <v>944422502209</v>
      </c>
      <c r="G78" s="3">
        <v>944422502209</v>
      </c>
      <c r="I78" s="3">
        <v>0</v>
      </c>
      <c r="K78" s="3">
        <v>1049399</v>
      </c>
      <c r="M78" s="3">
        <v>944422502209</v>
      </c>
      <c r="O78" s="3">
        <v>952073168813</v>
      </c>
      <c r="Q78" s="3">
        <v>-7650666603</v>
      </c>
    </row>
    <row r="79" spans="1:17" ht="22.5">
      <c r="A79" s="1" t="s">
        <v>214</v>
      </c>
      <c r="C79" s="3">
        <v>2610000</v>
      </c>
      <c r="E79" s="3">
        <v>2169019087253</v>
      </c>
      <c r="G79" s="3">
        <v>2226217630723</v>
      </c>
      <c r="I79" s="3">
        <v>-57198543469</v>
      </c>
      <c r="K79" s="3">
        <v>2610000</v>
      </c>
      <c r="M79" s="3">
        <v>2169019087253</v>
      </c>
      <c r="O79" s="3">
        <v>2406806125000</v>
      </c>
      <c r="Q79" s="3">
        <v>-237787037746</v>
      </c>
    </row>
    <row r="80" spans="1:17" ht="22.5">
      <c r="A80" s="1" t="s">
        <v>60</v>
      </c>
      <c r="C80" s="3">
        <v>3211100</v>
      </c>
      <c r="E80" s="3">
        <v>4113783745820</v>
      </c>
      <c r="G80" s="3">
        <v>4016377947215</v>
      </c>
      <c r="I80" s="3">
        <v>97405798605</v>
      </c>
      <c r="K80" s="3">
        <v>3211100</v>
      </c>
      <c r="M80" s="3">
        <v>4113783745820</v>
      </c>
      <c r="O80" s="3">
        <v>3856145768000</v>
      </c>
      <c r="Q80" s="3">
        <v>257637977820</v>
      </c>
    </row>
    <row r="81" spans="1:17" ht="22.5">
      <c r="A81" s="1" t="s">
        <v>172</v>
      </c>
      <c r="C81" s="3">
        <v>1490625</v>
      </c>
      <c r="E81" s="3">
        <v>1448777810558</v>
      </c>
      <c r="G81" s="3">
        <v>1440853662223</v>
      </c>
      <c r="I81" s="3">
        <v>7924148335</v>
      </c>
      <c r="K81" s="3">
        <v>1490625</v>
      </c>
      <c r="M81" s="3">
        <v>1448777810558</v>
      </c>
      <c r="O81" s="3">
        <v>1490568515770</v>
      </c>
      <c r="Q81" s="3">
        <v>-41790705211</v>
      </c>
    </row>
    <row r="82" spans="1:17" ht="22.5">
      <c r="A82" s="1" t="s">
        <v>102</v>
      </c>
      <c r="C82" s="3">
        <v>3094217</v>
      </c>
      <c r="E82" s="3">
        <v>1827435628665</v>
      </c>
      <c r="G82" s="3">
        <v>1622853928473</v>
      </c>
      <c r="I82" s="3">
        <v>204581700192</v>
      </c>
      <c r="K82" s="3">
        <v>3094217</v>
      </c>
      <c r="M82" s="3">
        <v>1827435628665</v>
      </c>
      <c r="O82" s="3">
        <v>1641553850121</v>
      </c>
      <c r="Q82" s="3">
        <v>185881778544</v>
      </c>
    </row>
    <row r="83" spans="1:17" ht="22.5">
      <c r="A83" s="1" t="s">
        <v>107</v>
      </c>
      <c r="C83" s="3">
        <v>2139300</v>
      </c>
      <c r="E83" s="3">
        <v>1107536870283</v>
      </c>
      <c r="G83" s="3">
        <v>961193028326</v>
      </c>
      <c r="I83" s="3">
        <v>146343841957</v>
      </c>
      <c r="K83" s="3">
        <v>2139300</v>
      </c>
      <c r="M83" s="3">
        <v>1107536870283</v>
      </c>
      <c r="O83" s="3">
        <v>990092960687</v>
      </c>
      <c r="Q83" s="3">
        <v>117443909596</v>
      </c>
    </row>
    <row r="84" spans="1:17" ht="22.5">
      <c r="A84" s="1" t="s">
        <v>192</v>
      </c>
      <c r="C84" s="3">
        <v>1980000</v>
      </c>
      <c r="E84" s="3">
        <v>1661928990112</v>
      </c>
      <c r="G84" s="3">
        <v>1657021734831</v>
      </c>
      <c r="I84" s="3">
        <v>4907255281</v>
      </c>
      <c r="K84" s="3">
        <v>1980000</v>
      </c>
      <c r="M84" s="3">
        <v>1661928990112</v>
      </c>
      <c r="O84" s="3">
        <v>1979350362312</v>
      </c>
      <c r="Q84" s="3">
        <v>-317421372199</v>
      </c>
    </row>
    <row r="85" spans="1:17" ht="22.5">
      <c r="A85" s="1" t="s">
        <v>68</v>
      </c>
      <c r="C85" s="3">
        <v>1412900</v>
      </c>
      <c r="E85" s="3">
        <v>5055984220512</v>
      </c>
      <c r="G85" s="3">
        <v>4936574904976</v>
      </c>
      <c r="I85" s="3">
        <v>119409315536</v>
      </c>
      <c r="K85" s="3">
        <v>1412900</v>
      </c>
      <c r="M85" s="3">
        <v>5055984220512</v>
      </c>
      <c r="O85" s="3">
        <v>4999546650000</v>
      </c>
      <c r="Q85" s="3">
        <v>56437570512</v>
      </c>
    </row>
    <row r="86" spans="1:17" ht="22.5">
      <c r="A86" s="1" t="s">
        <v>64</v>
      </c>
      <c r="C86" s="3">
        <v>43164</v>
      </c>
      <c r="E86" s="3">
        <v>144933036226</v>
      </c>
      <c r="G86" s="3">
        <v>141404791279</v>
      </c>
      <c r="I86" s="3">
        <v>3528244947</v>
      </c>
      <c r="K86" s="3">
        <v>43164</v>
      </c>
      <c r="M86" s="3">
        <v>144933036226</v>
      </c>
      <c r="O86" s="3">
        <v>148475527200</v>
      </c>
      <c r="Q86" s="3">
        <v>-3542490973</v>
      </c>
    </row>
    <row r="87" spans="1:17" ht="22.5">
      <c r="A87" s="1" t="s">
        <v>67</v>
      </c>
      <c r="C87" s="3">
        <v>388476</v>
      </c>
      <c r="E87" s="3">
        <v>1304397326036</v>
      </c>
      <c r="G87" s="3">
        <v>1272643121519</v>
      </c>
      <c r="I87" s="3">
        <v>31754204517</v>
      </c>
      <c r="K87" s="3">
        <v>388476</v>
      </c>
      <c r="M87" s="3">
        <v>1304397326036</v>
      </c>
      <c r="O87" s="3">
        <v>1336279744800</v>
      </c>
      <c r="Q87" s="3">
        <v>-31882418763</v>
      </c>
    </row>
    <row r="88" spans="1:17" ht="22.5">
      <c r="A88" s="1" t="s">
        <v>186</v>
      </c>
      <c r="C88" s="3">
        <v>1995000</v>
      </c>
      <c r="E88" s="3">
        <v>1950341528510</v>
      </c>
      <c r="G88" s="3">
        <v>1942586975135</v>
      </c>
      <c r="I88" s="3">
        <v>7754553375</v>
      </c>
      <c r="K88" s="3">
        <v>1995000</v>
      </c>
      <c r="M88" s="3">
        <v>1950341528510</v>
      </c>
      <c r="O88" s="3">
        <v>1995000000000</v>
      </c>
      <c r="Q88" s="3">
        <v>-44658471489</v>
      </c>
    </row>
    <row r="89" spans="1:17" ht="22.5">
      <c r="A89" s="1" t="s">
        <v>109</v>
      </c>
      <c r="C89" s="3">
        <v>342300</v>
      </c>
      <c r="E89" s="3">
        <v>181210020839</v>
      </c>
      <c r="G89" s="3">
        <v>157670962013</v>
      </c>
      <c r="I89" s="3">
        <v>23539058826</v>
      </c>
      <c r="K89" s="3">
        <v>342300</v>
      </c>
      <c r="M89" s="3">
        <v>181210020839</v>
      </c>
      <c r="O89" s="3">
        <v>159750103022</v>
      </c>
      <c r="Q89" s="3">
        <v>21459917817</v>
      </c>
    </row>
    <row r="90" spans="1:17" ht="22.5">
      <c r="A90" s="1" t="s">
        <v>72</v>
      </c>
      <c r="C90" s="3">
        <v>845145</v>
      </c>
      <c r="E90" s="3">
        <v>3295658812918</v>
      </c>
      <c r="G90" s="3">
        <v>3241575591024</v>
      </c>
      <c r="I90" s="3">
        <v>54083221894</v>
      </c>
      <c r="K90" s="3">
        <v>845145</v>
      </c>
      <c r="M90" s="3">
        <v>3295658812918</v>
      </c>
      <c r="O90" s="3">
        <v>3149965283850</v>
      </c>
      <c r="Q90" s="3">
        <v>145693529068</v>
      </c>
    </row>
    <row r="91" spans="1:17" ht="22.5">
      <c r="A91" s="1" t="s">
        <v>93</v>
      </c>
      <c r="C91" s="3">
        <v>3208220</v>
      </c>
      <c r="E91" s="3">
        <v>2177944077196</v>
      </c>
      <c r="G91" s="3">
        <v>2031488125973</v>
      </c>
      <c r="I91" s="3">
        <v>146455951223</v>
      </c>
      <c r="K91" s="3">
        <v>3208220</v>
      </c>
      <c r="M91" s="3">
        <v>2177944077196</v>
      </c>
      <c r="O91" s="3">
        <v>2031051122050</v>
      </c>
      <c r="Q91" s="3">
        <v>146892955146</v>
      </c>
    </row>
    <row r="92" spans="1:17" ht="22.5">
      <c r="A92" s="1" t="s">
        <v>237</v>
      </c>
      <c r="C92" s="3">
        <v>52100</v>
      </c>
      <c r="E92" s="3">
        <v>33319784808</v>
      </c>
      <c r="G92" s="3">
        <v>29916788209</v>
      </c>
      <c r="I92" s="3">
        <v>3402996599</v>
      </c>
      <c r="K92" s="3">
        <v>52100</v>
      </c>
      <c r="M92" s="3">
        <v>33319784808</v>
      </c>
      <c r="O92" s="3">
        <v>29916788209</v>
      </c>
      <c r="Q92" s="3">
        <v>3402996599</v>
      </c>
    </row>
    <row r="93" spans="1:17">
      <c r="A93" s="2" t="s">
        <v>41</v>
      </c>
      <c r="C93" s="2" t="s">
        <v>41</v>
      </c>
      <c r="E93" s="5">
        <f>SUM(E8:E92)</f>
        <v>264717263349336</v>
      </c>
      <c r="G93" s="5">
        <f>SUM(G8:G92)</f>
        <v>262584423325740</v>
      </c>
      <c r="I93" s="5">
        <f>SUM(I8:I92)</f>
        <v>2132840023617</v>
      </c>
      <c r="K93" s="2" t="s">
        <v>41</v>
      </c>
      <c r="M93" s="5">
        <f>SUM(M8:M92)</f>
        <v>264717263349336</v>
      </c>
      <c r="O93" s="5">
        <f>SUM(O8:O92)</f>
        <v>256476269260959</v>
      </c>
      <c r="Q93" s="5">
        <f>SUM(Q8:Q92)</f>
        <v>8240994088395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2024-06-23T13:31:14Z</dcterms:created>
  <dcterms:modified xsi:type="dcterms:W3CDTF">2024-06-29T12:39:20Z</dcterms:modified>
</cp:coreProperties>
</file>